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330BCD3D-16D3-48D3-8D92-0104715DF4C4}" xr6:coauthVersionLast="45" xr6:coauthVersionMax="45" xr10:uidLastSave="{00000000-0000-0000-0000-000000000000}"/>
  <bookViews>
    <workbookView xWindow="-120" yWindow="-120" windowWidth="20730" windowHeight="11160" tabRatio="833" activeTab="3" xr2:uid="{00000000-000D-0000-FFFF-FFFF00000000}"/>
  </bookViews>
  <sheets>
    <sheet name="OCE_Inspection_Search_Report (6" sheetId="1" r:id="rId1"/>
    <sheet name="Total Inspections - 792" sheetId="2" r:id="rId2"/>
    <sheet name="Sales to Minors - 173" sheetId="3" r:id="rId3"/>
    <sheet name="Cigars - 87" sheetId="4" r:id="rId4"/>
    <sheet name="Cigarettes - 57" sheetId="5" r:id="rId5"/>
    <sheet name="E-Cigs - 18" sheetId="6" r:id="rId6"/>
    <sheet name="Smokeless - 11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6" i="4" l="1"/>
  <c r="M83" i="4"/>
  <c r="M82" i="4"/>
  <c r="M78" i="4"/>
  <c r="M77" i="4"/>
  <c r="M76" i="4"/>
  <c r="M66" i="4"/>
  <c r="M62" i="4"/>
  <c r="M57" i="4"/>
  <c r="M50" i="4"/>
  <c r="M48" i="4"/>
  <c r="M41" i="4"/>
  <c r="M40" i="4"/>
  <c r="M39" i="4"/>
  <c r="M38" i="4"/>
  <c r="M37" i="4"/>
  <c r="M36" i="4"/>
  <c r="M34" i="4"/>
  <c r="M28" i="4"/>
  <c r="M26" i="4"/>
  <c r="M22" i="4"/>
  <c r="M55" i="5"/>
  <c r="M54" i="5"/>
  <c r="M50" i="5"/>
  <c r="M49" i="5"/>
  <c r="M48" i="5"/>
  <c r="M47" i="5"/>
  <c r="M46" i="5"/>
  <c r="M43" i="5"/>
  <c r="M38" i="5"/>
  <c r="M35" i="5"/>
  <c r="M28" i="5"/>
  <c r="M27" i="5"/>
  <c r="M25" i="5"/>
  <c r="M24" i="5"/>
  <c r="M23" i="5"/>
  <c r="M22" i="5"/>
  <c r="M20" i="5"/>
  <c r="M17" i="5"/>
  <c r="M11" i="5"/>
  <c r="M8" i="5"/>
  <c r="M19" i="6"/>
  <c r="M12" i="7"/>
  <c r="M10" i="7"/>
  <c r="M8" i="7"/>
  <c r="M7" i="7"/>
  <c r="M5" i="7"/>
  <c r="M4" i="7"/>
  <c r="M86" i="3"/>
  <c r="M174" i="3"/>
  <c r="M142" i="3"/>
  <c r="M172" i="3"/>
  <c r="M83" i="3"/>
  <c r="M82" i="3"/>
  <c r="M141" i="3"/>
  <c r="M78" i="3"/>
  <c r="M77" i="3"/>
  <c r="M76" i="3"/>
  <c r="M137" i="3"/>
  <c r="M136" i="3"/>
  <c r="M135" i="3"/>
  <c r="M134" i="3"/>
  <c r="M170" i="3"/>
  <c r="M169" i="3"/>
  <c r="M133" i="3"/>
  <c r="M130" i="3"/>
  <c r="M167" i="3"/>
  <c r="M166" i="3"/>
  <c r="M125" i="3"/>
  <c r="M66" i="3"/>
  <c r="M62" i="3"/>
  <c r="M122" i="3"/>
  <c r="M57" i="3"/>
  <c r="M50" i="3"/>
  <c r="M163" i="3"/>
  <c r="M48" i="3"/>
  <c r="M115" i="3"/>
  <c r="M114" i="3"/>
  <c r="M41" i="3"/>
  <c r="M40" i="3"/>
  <c r="M112" i="3"/>
  <c r="M39" i="3"/>
  <c r="M38" i="3"/>
  <c r="M37" i="3"/>
  <c r="M111" i="3"/>
  <c r="M36" i="3"/>
  <c r="M110" i="3"/>
  <c r="M34" i="3"/>
  <c r="M109" i="3"/>
  <c r="M107" i="3"/>
  <c r="M28" i="3"/>
  <c r="M26" i="3"/>
  <c r="M22" i="3"/>
  <c r="M104" i="3"/>
  <c r="M98" i="3"/>
  <c r="M95" i="3"/>
  <c r="M791" i="2"/>
  <c r="M789" i="2"/>
  <c r="M784" i="2"/>
  <c r="M782" i="2"/>
  <c r="M781" i="2"/>
  <c r="M780" i="2"/>
  <c r="M779" i="2"/>
  <c r="M772" i="2"/>
  <c r="M770" i="2"/>
  <c r="M769" i="2"/>
  <c r="M768" i="2"/>
  <c r="M767" i="2"/>
  <c r="M766" i="2"/>
  <c r="M765" i="2"/>
  <c r="M764" i="2"/>
  <c r="M763" i="2"/>
  <c r="M762" i="2"/>
  <c r="M757" i="2"/>
  <c r="M756" i="2"/>
  <c r="M755" i="2"/>
  <c r="M744" i="2"/>
  <c r="M739" i="2"/>
  <c r="M734" i="2"/>
  <c r="M730" i="2"/>
  <c r="M728" i="2"/>
  <c r="M715" i="2"/>
  <c r="M713" i="2"/>
  <c r="M712" i="2"/>
  <c r="M711" i="2"/>
  <c r="M706" i="2"/>
  <c r="M702" i="2"/>
  <c r="M701" i="2"/>
  <c r="M700" i="2"/>
  <c r="M699" i="2"/>
  <c r="M698" i="2"/>
  <c r="M697" i="2"/>
  <c r="M696" i="2"/>
  <c r="M694" i="2"/>
  <c r="M693" i="2"/>
  <c r="M691" i="2"/>
  <c r="M690" i="2"/>
  <c r="M682" i="2"/>
  <c r="M681" i="2"/>
  <c r="M679" i="2"/>
  <c r="M672" i="2"/>
  <c r="M671" i="2"/>
  <c r="M654" i="2"/>
  <c r="M644" i="2"/>
  <c r="M88" i="1" l="1"/>
  <c r="M119" i="1"/>
  <c r="M176" i="1"/>
  <c r="M181" i="1"/>
  <c r="M188" i="1"/>
  <c r="M195" i="1"/>
  <c r="M196" i="1"/>
  <c r="M240" i="1"/>
  <c r="M241" i="1"/>
  <c r="M263" i="1"/>
  <c r="M269" i="1"/>
  <c r="M288" i="1"/>
  <c r="M289" i="1"/>
  <c r="M297" i="1"/>
  <c r="M298" i="1"/>
  <c r="M299" i="1"/>
  <c r="M300" i="1"/>
  <c r="M301" i="1"/>
  <c r="M356" i="1"/>
  <c r="M368" i="1"/>
  <c r="M372" i="1"/>
  <c r="M373" i="1"/>
  <c r="M375" i="1"/>
  <c r="M465" i="1"/>
  <c r="M496" i="1"/>
  <c r="M508" i="1"/>
  <c r="M541" i="1"/>
  <c r="M556" i="1"/>
  <c r="M630" i="1"/>
  <c r="M631" i="1"/>
  <c r="M632" i="1"/>
  <c r="M688" i="1"/>
  <c r="M716" i="1"/>
  <c r="M720" i="1"/>
  <c r="M723" i="1"/>
  <c r="M724" i="1"/>
  <c r="M725" i="1"/>
  <c r="M726" i="1"/>
  <c r="M737" i="1"/>
  <c r="M746" i="1"/>
  <c r="M749" i="1"/>
  <c r="M759" i="1"/>
  <c r="M761" i="1"/>
  <c r="M762" i="1"/>
  <c r="M763" i="1"/>
  <c r="M777" i="1"/>
  <c r="M794" i="1"/>
  <c r="M796" i="1"/>
</calcChain>
</file>

<file path=xl/sharedStrings.xml><?xml version="1.0" encoding="utf-8"?>
<sst xmlns="http://schemas.openxmlformats.org/spreadsheetml/2006/main" count="20832" uniqueCount="1290">
  <si>
    <t>Compliance Check Inspections of Tobacco Product Retailers Through 9/30/19 - Search Results</t>
  </si>
  <si>
    <t>You searched for:</t>
  </si>
  <si>
    <t>State is SD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</si>
  <si>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</si>
  <si>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</si>
  <si>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</si>
  <si>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</si>
  <si>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</si>
  <si>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</si>
  <si>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</si>
  <si>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</si>
  <si>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</si>
  <si>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</si>
  <si>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</si>
  <si>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</si>
  <si>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</si>
  <si>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</si>
  <si>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</si>
  <si>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CORNER PANTRY</t>
  </si>
  <si>
    <t>4602 EAST HIGHWAY 44</t>
  </si>
  <si>
    <t>RAPID CITY</t>
  </si>
  <si>
    <t>SD</t>
  </si>
  <si>
    <t>Yes</t>
  </si>
  <si>
    <t>No</t>
  </si>
  <si>
    <t>N/A</t>
  </si>
  <si>
    <t>Not available</t>
  </si>
  <si>
    <t>No Violations Observed</t>
  </si>
  <si>
    <t>GAS GROCERY COUNTRY STORE</t>
  </si>
  <si>
    <t>408 1ST STREET</t>
  </si>
  <si>
    <t>KEYSTONE</t>
  </si>
  <si>
    <t>KRULL'S MARKET</t>
  </si>
  <si>
    <t>531 E MAIN ST</t>
  </si>
  <si>
    <t>HILL CITY</t>
  </si>
  <si>
    <t>THRIFTY SMOKE SHOP</t>
  </si>
  <si>
    <t>1101 WEST OMAHA STREET #3</t>
  </si>
  <si>
    <t>YESWAY STORE #1188</t>
  </si>
  <si>
    <t>2215 HAINES AVENUE</t>
  </si>
  <si>
    <t>ENDS / E-liquid</t>
  </si>
  <si>
    <t>JUUL</t>
  </si>
  <si>
    <t>Warning Letter Issued</t>
  </si>
  <si>
    <t>Charges not yet available</t>
  </si>
  <si>
    <t>PARADISE CASINO</t>
  </si>
  <si>
    <t>1821 WEST 12TH STREET</t>
  </si>
  <si>
    <t>SIOUX FALLS</t>
  </si>
  <si>
    <t>Cigarettes in a package</t>
  </si>
  <si>
    <t>Marlboro</t>
  </si>
  <si>
    <t>2130 NORTH LACROSSE STREET</t>
  </si>
  <si>
    <t>Cigar(s)</t>
  </si>
  <si>
    <t>Swisher</t>
  </si>
  <si>
    <t>FOOD-N-FUEL</t>
  </si>
  <si>
    <t>100 N KIWANIS AVE</t>
  </si>
  <si>
    <t>LEWIS DRUG</t>
  </si>
  <si>
    <t>2700 WEST 12TH STREET</t>
  </si>
  <si>
    <t>ERICKSON FREEDOM</t>
  </si>
  <si>
    <t>2601 WEST 12TH STREET</t>
  </si>
  <si>
    <t>J AND K KWIK STOP</t>
  </si>
  <si>
    <t>1200 EAST 10TH STREET</t>
  </si>
  <si>
    <t>YESWAY</t>
  </si>
  <si>
    <t>640 BOX ELDER RD W</t>
  </si>
  <si>
    <t>BOX ELDER</t>
  </si>
  <si>
    <t>CUBBY'S WEST 12TH</t>
  </si>
  <si>
    <t>1900 W 12TH ST</t>
  </si>
  <si>
    <t>GET-N-GO #7</t>
  </si>
  <si>
    <t>600 S MINNESOTA AVE</t>
  </si>
  <si>
    <t>BOOZE BOYS WEST</t>
  </si>
  <si>
    <t>1917 WEST 12TH STREET</t>
  </si>
  <si>
    <t>SHOP 'N' CART</t>
  </si>
  <si>
    <t>4209 WEST 12TH STREET</t>
  </si>
  <si>
    <t>CUBBY'S</t>
  </si>
  <si>
    <t>4700 W 12TH ST</t>
  </si>
  <si>
    <t>SMOKIN DEALS TOBACCO OUTLET</t>
  </si>
  <si>
    <t>5101 WEST 12TH STREET</t>
  </si>
  <si>
    <t>FAMILY DOLLAR</t>
  </si>
  <si>
    <t>421 WEST 8TH STREET</t>
  </si>
  <si>
    <t>DOLLAR GENERAL</t>
  </si>
  <si>
    <t>316 S KIWANIS AVE</t>
  </si>
  <si>
    <t>GAS LIGHT SALOON</t>
  </si>
  <si>
    <t>2206 W 12TH ST</t>
  </si>
  <si>
    <t>GET-N-GO</t>
  </si>
  <si>
    <t>1500 WEST 12TH STREET</t>
  </si>
  <si>
    <t>HYVEE</t>
  </si>
  <si>
    <t>2700 WEST 10TH STREET</t>
  </si>
  <si>
    <t>TOMMY JACK'S PUB</t>
  </si>
  <si>
    <t>214 E 12TH ST</t>
  </si>
  <si>
    <t>LEWIS</t>
  </si>
  <si>
    <t>1301 E 10TH ST</t>
  </si>
  <si>
    <t>HY-VEE 1631</t>
  </si>
  <si>
    <t>4101 S LOUISE AVE</t>
  </si>
  <si>
    <t>THE RUSH</t>
  </si>
  <si>
    <t>2701 WEST 41ST STREET</t>
  </si>
  <si>
    <t>PIRATE'S CONVENIENCE STORE</t>
  </si>
  <si>
    <t>28298 ANGOSTURA ROAD</t>
  </si>
  <si>
    <t>HOT SPRINGS</t>
  </si>
  <si>
    <t>MAVERICK</t>
  </si>
  <si>
    <t>1624 N. HAINES AVENUE</t>
  </si>
  <si>
    <t>BIG D</t>
  </si>
  <si>
    <t>1160 NORTH LACROSSE STREET</t>
  </si>
  <si>
    <t>1445 HAINES AVENUE</t>
  </si>
  <si>
    <t>BJ'S</t>
  </si>
  <si>
    <t>24713 SOUTH HIGHWAY 79</t>
  </si>
  <si>
    <t>HERMOSA</t>
  </si>
  <si>
    <t>COMMON CENTS</t>
  </si>
  <si>
    <t>2660 MOUNT RUSHMORE ROAD</t>
  </si>
  <si>
    <t>CORNER PANTRY/CONOCO</t>
  </si>
  <si>
    <t>1820 MOUNT RUSHMORE ROAD</t>
  </si>
  <si>
    <t>LOAF 'N JUG</t>
  </si>
  <si>
    <t>1627 MOUNT RUSHMORE RD</t>
  </si>
  <si>
    <t>RUSHMORE SINCLAIR</t>
  </si>
  <si>
    <t>2420 MOUNT RUSHMORE ROAD</t>
  </si>
  <si>
    <t>BIG D 24</t>
  </si>
  <si>
    <t>3010 WEST MAIN STREET</t>
  </si>
  <si>
    <t>Other</t>
  </si>
  <si>
    <t>AUTUMN HILLS LIQUOR</t>
  </si>
  <si>
    <t>5312 SHERIDAN LAKE ROAD</t>
  </si>
  <si>
    <t>4128 JACKSON BOULEVARD</t>
  </si>
  <si>
    <t>Vuse</t>
  </si>
  <si>
    <t>501 DEADWOOD AVE</t>
  </si>
  <si>
    <t>601 MOUNTAIN VIEW ROAD</t>
  </si>
  <si>
    <t>SPEEDWAY</t>
  </si>
  <si>
    <t>2911 W 41ST ST</t>
  </si>
  <si>
    <t>WALGREENS 10729</t>
  </si>
  <si>
    <t>7120 WEST 41ST STREET</t>
  </si>
  <si>
    <t>HOLIDAY PANTRY / THE GAS STOP 115</t>
  </si>
  <si>
    <t>6509 SOUTH LOUISE AVENUE</t>
  </si>
  <si>
    <t>GAS STOP #118</t>
  </si>
  <si>
    <t>4600 W 41ST ST</t>
  </si>
  <si>
    <t>GET-N-GO #18</t>
  </si>
  <si>
    <t>5304 WEST 57TH STREET</t>
  </si>
  <si>
    <t>CUBBY'S WEST 49TH</t>
  </si>
  <si>
    <t>2101 W 49TH ST</t>
  </si>
  <si>
    <t>KUM &amp; GO #625</t>
  </si>
  <si>
    <t>7100 W 41ST ST</t>
  </si>
  <si>
    <t>BLACK DIAMOND CASINO</t>
  </si>
  <si>
    <t>5113 W 41ST ST STE 2</t>
  </si>
  <si>
    <t>LEWIS DRUG *WILL CALL*</t>
  </si>
  <si>
    <t>5500 W 41ST ST</t>
  </si>
  <si>
    <t>CRIBS E CIGS</t>
  </si>
  <si>
    <t>2027 W 41ST ST</t>
  </si>
  <si>
    <t>VAPE CONNEXION</t>
  </si>
  <si>
    <t>3109 W 41ST ST # 6</t>
  </si>
  <si>
    <t>7214 W 41ST ST</t>
  </si>
  <si>
    <t>6109 S LOUISE AVE</t>
  </si>
  <si>
    <t>FAREWAY FOOD STORES</t>
  </si>
  <si>
    <t>1431 W 41ST STREET</t>
  </si>
  <si>
    <t>FOGIES LIQUOR GALLERY</t>
  </si>
  <si>
    <t>5020 SOUTH MARION ROAD</t>
  </si>
  <si>
    <t>GET N GO</t>
  </si>
  <si>
    <t>5100 SOUTH LOUISE AVENUE</t>
  </si>
  <si>
    <t>HKV GILBERTSON LIQUOR</t>
  </si>
  <si>
    <t>5512 WEST 41ST STREET</t>
  </si>
  <si>
    <t>HOLIDAY PANTRY</t>
  </si>
  <si>
    <t>3312 S WESTERN AVE</t>
  </si>
  <si>
    <t>KING'S MART</t>
  </si>
  <si>
    <t>4200 WEST 41ST STREET</t>
  </si>
  <si>
    <t>WOLFIES LIQUOR WEST</t>
  </si>
  <si>
    <t>6811 S LOUISE AVE</t>
  </si>
  <si>
    <t>WAL-MART</t>
  </si>
  <si>
    <t>3209 S LOUISE AVE</t>
  </si>
  <si>
    <t>WALGREENS</t>
  </si>
  <si>
    <t>3620 WEST 41ST STREET</t>
  </si>
  <si>
    <t>WAL-MART SC #1604</t>
  </si>
  <si>
    <t>1200 N LACROSSE ST</t>
  </si>
  <si>
    <t>BLACK HILLS VAPORS</t>
  </si>
  <si>
    <t>4258 CANYON LAKE DRIVE</t>
  </si>
  <si>
    <t>CANYON LAKE LIQUORS</t>
  </si>
  <si>
    <t>4244 CANYON LAKE DR</t>
  </si>
  <si>
    <t>HOLIDAY STATION STORE</t>
  </si>
  <si>
    <t>1846 EGLIN STREET</t>
  </si>
  <si>
    <t>LOAF N JUG</t>
  </si>
  <si>
    <t>1601 HAINES AVE</t>
  </si>
  <si>
    <t>WALGREENS #10656</t>
  </si>
  <si>
    <t>1902 MOUNT RUSHMORE ROAD</t>
  </si>
  <si>
    <t>3106 WEST MAIN STREET</t>
  </si>
  <si>
    <t>OASIS LOUNGE</t>
  </si>
  <si>
    <t>711 MAIN STREET</t>
  </si>
  <si>
    <t>SAFEWAY</t>
  </si>
  <si>
    <t>2120 MOUNT RUSHMORE RD</t>
  </si>
  <si>
    <t>BLUE JAYS</t>
  </si>
  <si>
    <t>407 BILL DAVIS STREET</t>
  </si>
  <si>
    <t>EGAN</t>
  </si>
  <si>
    <t>SPLIT ROCK C-STORE AND CASINO</t>
  </si>
  <si>
    <t>600 N SPLITROCK BLVD</t>
  </si>
  <si>
    <t>BRANDON</t>
  </si>
  <si>
    <t>SUNSHINE FOODS</t>
  </si>
  <si>
    <t>117 N SPLITROCK BLVD</t>
  </si>
  <si>
    <t>WALL LAKE OIL</t>
  </si>
  <si>
    <t>46298 265TH ST</t>
  </si>
  <si>
    <t>HARTFORD</t>
  </si>
  <si>
    <t>PALISADES OIL</t>
  </si>
  <si>
    <t>25353 485TH AVE</t>
  </si>
  <si>
    <t>GARRETSON</t>
  </si>
  <si>
    <t>ROB'S SHORT STOP</t>
  </si>
  <si>
    <t>215 NORTH BURR STREET</t>
  </si>
  <si>
    <t>MITCHELL</t>
  </si>
  <si>
    <t>1140.14(b)(1)-Sale to a Minor; 1140.14(b)(2)(i)-Failure to verify age</t>
  </si>
  <si>
    <t>FREEDOM</t>
  </si>
  <si>
    <t>504 SOUTH SANBORN BOULEVARD</t>
  </si>
  <si>
    <t>THE POUR HOUSE</t>
  </si>
  <si>
    <t>204 SOUTH MAIN STREET</t>
  </si>
  <si>
    <t>WHITE LAKE</t>
  </si>
  <si>
    <t>1140.14(a)(1)-Sale to a minor</t>
  </si>
  <si>
    <t>CARLSON'S C-STORE SERVICE / LOCAL</t>
  </si>
  <si>
    <t>320 DAKOTA AVENUE NORTH</t>
  </si>
  <si>
    <t>HURON</t>
  </si>
  <si>
    <t>See Complaint</t>
  </si>
  <si>
    <t>Civil Money Penalty</t>
  </si>
  <si>
    <t>CLARK / KWIK PHIL</t>
  </si>
  <si>
    <t>520 E HAVENS AVE</t>
  </si>
  <si>
    <t>1140.14(b)(1)-Sale to a Minor</t>
  </si>
  <si>
    <t>SINCLAIR/DINO MART</t>
  </si>
  <si>
    <t>1153 SPRUCE STREET</t>
  </si>
  <si>
    <t>ALEXANDRIA</t>
  </si>
  <si>
    <t>OLD 19 HURLEYS GAS STATION</t>
  </si>
  <si>
    <t>200 CENTER AVE</t>
  </si>
  <si>
    <t>HURLEY</t>
  </si>
  <si>
    <t>THE DEPOT.</t>
  </si>
  <si>
    <t>102 W MAIN ST</t>
  </si>
  <si>
    <t>IRENE</t>
  </si>
  <si>
    <t>TOTAL STOP FOOD STORE</t>
  </si>
  <si>
    <t>601 S US HIGHWAY 81</t>
  </si>
  <si>
    <t>FREEMAN</t>
  </si>
  <si>
    <t>HOMETOWN GROCERY</t>
  </si>
  <si>
    <t>101 N MAIN ST</t>
  </si>
  <si>
    <t>VIBORG</t>
  </si>
  <si>
    <t>PHILLIPS 66</t>
  </si>
  <si>
    <t>218 SOUTH BLVD</t>
  </si>
  <si>
    <t>WALL</t>
  </si>
  <si>
    <t>SINCLAIR / BIG D</t>
  </si>
  <si>
    <t>919 EAST SAINT PATRICK STREET</t>
  </si>
  <si>
    <t>BJ'S COUNTRY STORE / RESTAURANT</t>
  </si>
  <si>
    <t>16098 HIGHWAY 1416</t>
  </si>
  <si>
    <t>NEW UNDERWOOD</t>
  </si>
  <si>
    <t>MARKET SQUARE CASINO</t>
  </si>
  <si>
    <t>1624 EAST SAINT PATRICK STREET</t>
  </si>
  <si>
    <t>207 SOUTH BLVD</t>
  </si>
  <si>
    <t>LUEDERS FOOD CENTER</t>
  </si>
  <si>
    <t>620 NORTH 7TH STREET</t>
  </si>
  <si>
    <t>SPEARFISH</t>
  </si>
  <si>
    <t>WALL FOOD CENTER</t>
  </si>
  <si>
    <t>103 W SOUTH BOULEVARD</t>
  </si>
  <si>
    <t>RENNER CORNER</t>
  </si>
  <si>
    <t>25797 475TH AVENUE</t>
  </si>
  <si>
    <t>RENNER</t>
  </si>
  <si>
    <t>MIDWAY SERVICE - VOLLAN OIL</t>
  </si>
  <si>
    <t>25402 475TH AVENUE</t>
  </si>
  <si>
    <t>BALTIC</t>
  </si>
  <si>
    <t>HOLIDAY STATIONSTORE #304</t>
  </si>
  <si>
    <t>5000 N CLIFF AVE</t>
  </si>
  <si>
    <t>GARRETSON FOOD CENTER</t>
  </si>
  <si>
    <t>616 N MAIN AVE</t>
  </si>
  <si>
    <t>COFFEE CUP FUEL STOP / DELI DEPOT</t>
  </si>
  <si>
    <t>1009 NORTH SPLITROCK BOULEVARD</t>
  </si>
  <si>
    <t>JESSE JAMES COUNTRY STORE</t>
  </si>
  <si>
    <t>300 DOWS ST</t>
  </si>
  <si>
    <t>HOLIDAY/THE GAS STOP</t>
  </si>
  <si>
    <t>920 N SPLITROCK BLVD</t>
  </si>
  <si>
    <t>SINCLAIR</t>
  </si>
  <si>
    <t>5108 N CLIFF AVE</t>
  </si>
  <si>
    <t>GET-N-GO #11</t>
  </si>
  <si>
    <t>6201 W 12TH ST</t>
  </si>
  <si>
    <t>GET-N-GO #9/BP</t>
  </si>
  <si>
    <t>390 NORTH MAIN AVENUE/HIGHWAY 44</t>
  </si>
  <si>
    <t>PARKER</t>
  </si>
  <si>
    <t>CASEY'S GENERAL STORE</t>
  </si>
  <si>
    <t>1206 EAST 6TH STREET</t>
  </si>
  <si>
    <t>FREEMAN SHOPPING CENTER</t>
  </si>
  <si>
    <t>609 S US HIGHWAY 81</t>
  </si>
  <si>
    <t>PUMP 'N STUFF CONVENIENCE STORES</t>
  </si>
  <si>
    <t>221 MAIN STREET</t>
  </si>
  <si>
    <t>305 N US HIGHWAY 81</t>
  </si>
  <si>
    <t>6705 W 12TH ST</t>
  </si>
  <si>
    <t>541 BROADWAY</t>
  </si>
  <si>
    <t>CENTERVILLE</t>
  </si>
  <si>
    <t>HY-VEE GAS</t>
  </si>
  <si>
    <t>5201 W 26TH ST</t>
  </si>
  <si>
    <t>PARTY TIME LIQUOR</t>
  </si>
  <si>
    <t>731 NORTH 12TH STREET</t>
  </si>
  <si>
    <t>THE BURG-GETTYSBURG</t>
  </si>
  <si>
    <t>815 E HWY 212</t>
  </si>
  <si>
    <t>GETTYSBURG</t>
  </si>
  <si>
    <t>CENEX/ PRAIRIE STOP</t>
  </si>
  <si>
    <t>235 MAIN ST</t>
  </si>
  <si>
    <t>HOVEN</t>
  </si>
  <si>
    <t>ELKHORN RIDGE TRAVEL CENTER</t>
  </si>
  <si>
    <t>6764 COLORADO LOOP</t>
  </si>
  <si>
    <t>REDFIELD FOOD CENTER</t>
  </si>
  <si>
    <t>516 N MAIN ST</t>
  </si>
  <si>
    <t>REDFIELD</t>
  </si>
  <si>
    <t>DON'S FOOD CENTER  INC.</t>
  </si>
  <si>
    <t>603 ASH AVE</t>
  </si>
  <si>
    <t>ONIDA</t>
  </si>
  <si>
    <t>LANGER FAMILY FOODS</t>
  </si>
  <si>
    <t>111 E BLAINE AVE</t>
  </si>
  <si>
    <t>MINITMAN FOOD AND FUEL</t>
  </si>
  <si>
    <t>820 EAST COLORADO BOULEVARD</t>
  </si>
  <si>
    <t>HAMMS LIQUORS</t>
  </si>
  <si>
    <t>112 S PINE ST</t>
  </si>
  <si>
    <t>LEBANON</t>
  </si>
  <si>
    <t>HOVEN LOUNGE.</t>
  </si>
  <si>
    <t>259 MAIN ST</t>
  </si>
  <si>
    <t>KELLER KOUNTRY KORNER</t>
  </si>
  <si>
    <t>43415 S DAKOTA HWY 20</t>
  </si>
  <si>
    <t>BRADLEY</t>
  </si>
  <si>
    <t>Camel</t>
  </si>
  <si>
    <t>MELLETTE TRAVEL PLAZA</t>
  </si>
  <si>
    <t>38620 SOUTH DAKOTA HIGHWAY 20</t>
  </si>
  <si>
    <t>MELLETTE</t>
  </si>
  <si>
    <t>THE CORNER - ONIDA</t>
  </si>
  <si>
    <t>18503 US HIGHWAY 83</t>
  </si>
  <si>
    <t>ERIC'S CUSTOM REPAIR</t>
  </si>
  <si>
    <t>17597 US HIGHWAY 83</t>
  </si>
  <si>
    <t>AGAR</t>
  </si>
  <si>
    <t>HAGEMAN'S FOOD FAIR</t>
  </si>
  <si>
    <t>201 MAIN ST</t>
  </si>
  <si>
    <t>GAS N GOODIES</t>
  </si>
  <si>
    <t>106 E GARFIELD AVE</t>
  </si>
  <si>
    <t>ARNIE'S AT FIRST &amp; FOSTER</t>
  </si>
  <si>
    <t>1218 EAST 1ST AVENUE</t>
  </si>
  <si>
    <t>DR. LUCKY'S BAR AND GRILL</t>
  </si>
  <si>
    <t>205 NORTH MAIN STREET</t>
  </si>
  <si>
    <t>MEDICINE CREEK / C-STORE / BAR &amp; GRILL / FOOD MART</t>
  </si>
  <si>
    <t>211 W PIERRE ST</t>
  </si>
  <si>
    <t>BLUNT</t>
  </si>
  <si>
    <t>100 S MAIN ST</t>
  </si>
  <si>
    <t>COBORN'S SUPERSTORE</t>
  </si>
  <si>
    <t>1800 NORTH MAIN STREET</t>
  </si>
  <si>
    <t>EASY COME EASY GO</t>
  </si>
  <si>
    <t>316 W 5TH AVE</t>
  </si>
  <si>
    <t>COUNTRY PUMPER</t>
  </si>
  <si>
    <t>40855 SD HIGHWAY 34</t>
  </si>
  <si>
    <t>ARTESIAN</t>
  </si>
  <si>
    <t>DON'S SINCLAIR</t>
  </si>
  <si>
    <t>401 W SIOUX AVE</t>
  </si>
  <si>
    <t>PIERRE</t>
  </si>
  <si>
    <t>NORTHSIDE SINCLAIR</t>
  </si>
  <si>
    <t>1905 NORTH MAIN STREET</t>
  </si>
  <si>
    <t>SHEL'S / SHELL</t>
  </si>
  <si>
    <t>621 WEST SIOUX AVENUE</t>
  </si>
  <si>
    <t>SHELL</t>
  </si>
  <si>
    <t>916 6TH STREET</t>
  </si>
  <si>
    <t>BROOKINGS</t>
  </si>
  <si>
    <t>PHEASANT BAR</t>
  </si>
  <si>
    <t>218 SOUTH MAIN STREET</t>
  </si>
  <si>
    <t>WINNER</t>
  </si>
  <si>
    <t>CENEX / COUNTRY PRIDE</t>
  </si>
  <si>
    <t>641 W 2ND STREET</t>
  </si>
  <si>
    <t>JAKE'S CORNER</t>
  </si>
  <si>
    <t>102 E 4TH ST</t>
  </si>
  <si>
    <t>PLANK INN</t>
  </si>
  <si>
    <t>205 N MAIN ST</t>
  </si>
  <si>
    <t>PLANKINTON</t>
  </si>
  <si>
    <t>ROADSIDE SINCLAIR</t>
  </si>
  <si>
    <t>705 S MAIN ST</t>
  </si>
  <si>
    <t>1610 S BURR ST</t>
  </si>
  <si>
    <t>WAL-MART SC #2990</t>
  </si>
  <si>
    <t>1101 E SPRUCE ST</t>
  </si>
  <si>
    <t>CUBBY'S EAST #401</t>
  </si>
  <si>
    <t>1000 S BURR ST</t>
  </si>
  <si>
    <t>FUEL MART #645</t>
  </si>
  <si>
    <t>25678 431ST AVE</t>
  </si>
  <si>
    <t>SPENCER</t>
  </si>
  <si>
    <t>I90 TRAVEL CENTER</t>
  </si>
  <si>
    <t>1821 SOUTH BURR STREET</t>
  </si>
  <si>
    <t>KIMBALL CLARK</t>
  </si>
  <si>
    <t>800 S MAIN ST</t>
  </si>
  <si>
    <t>KIMBALL</t>
  </si>
  <si>
    <t>WINNER SUPER FOODS</t>
  </si>
  <si>
    <t>1128 EAST 7TH STREET</t>
  </si>
  <si>
    <t>M &amp; H</t>
  </si>
  <si>
    <t>201 W HAVENS AVE</t>
  </si>
  <si>
    <t>HIGHLAND TRAVEL PLAZA</t>
  </si>
  <si>
    <t>2160 HIGHLAND WAY</t>
  </si>
  <si>
    <t>RICO'S LIQUOR</t>
  </si>
  <si>
    <t>346 WEST 2ND STREET</t>
  </si>
  <si>
    <t>RON'S MARKET</t>
  </si>
  <si>
    <t>113 NORTH MAIN STREET</t>
  </si>
  <si>
    <t>901 S BURR ST</t>
  </si>
  <si>
    <t>LUCKY'S</t>
  </si>
  <si>
    <t>705 W GRAND XING</t>
  </si>
  <si>
    <t>MOBRIDGE</t>
  </si>
  <si>
    <t>REDLINE TAVERN</t>
  </si>
  <si>
    <t>102 MAIN STREET</t>
  </si>
  <si>
    <t>YALE</t>
  </si>
  <si>
    <t>HAGGAR'S</t>
  </si>
  <si>
    <t>8031 STAGESTOP ROAD</t>
  </si>
  <si>
    <t>SUMMERSET</t>
  </si>
  <si>
    <t>E-Z STOP FOOD MART</t>
  </si>
  <si>
    <t>421 SOUTH ROOSEVELT STREET</t>
  </si>
  <si>
    <t>ABERDEEN</t>
  </si>
  <si>
    <t>SINCLAIR / CORNER PANTRY 27</t>
  </si>
  <si>
    <t>563 3RD STREET SOUTHEAST</t>
  </si>
  <si>
    <t>BAIT AND AMMO COWBOY LIQUOR STORES</t>
  </si>
  <si>
    <t>504 9TH AVENUE SOUTHEAST</t>
  </si>
  <si>
    <t>WATERTOWN</t>
  </si>
  <si>
    <t>1140.14(a)(1)-Sale to a minor; 1140.14(a)(2)(i)-Failure to verify age</t>
  </si>
  <si>
    <t>20 19TH STREET NE</t>
  </si>
  <si>
    <t>THE COWBOY COUNTRY STORES</t>
  </si>
  <si>
    <t>305 10TH ST NW</t>
  </si>
  <si>
    <t>DISCOUNT LIQUORS</t>
  </si>
  <si>
    <t>125 9TH AVENUE SOUTHEAST</t>
  </si>
  <si>
    <t>Black &amp; Mild</t>
  </si>
  <si>
    <t>PRAIRIE STOP</t>
  </si>
  <si>
    <t>1007 9TH AVENUE SOUTHWEST</t>
  </si>
  <si>
    <t>CENEX</t>
  </si>
  <si>
    <t>11 WEST HIGHWAY 12</t>
  </si>
  <si>
    <t>WEBSTER</t>
  </si>
  <si>
    <t>PIKE'S/CLARK</t>
  </si>
  <si>
    <t>20 EAST HIGHWAY 12</t>
  </si>
  <si>
    <t>AMERICAN LEGION POST 22 INC</t>
  </si>
  <si>
    <t>818 E SAINT PATRICK ST</t>
  </si>
  <si>
    <t>AL'S PLACE</t>
  </si>
  <si>
    <t>39990 221ST STREET</t>
  </si>
  <si>
    <t>WOONSOCKET</t>
  </si>
  <si>
    <t>FRESHSTART/BREWSTER’S LIQUOR</t>
  </si>
  <si>
    <t>3301 CAMBELL ST</t>
  </si>
  <si>
    <t>CAPUTA STORE</t>
  </si>
  <si>
    <t>15350 E HIGHWAY 44</t>
  </si>
  <si>
    <t>CAPUTA</t>
  </si>
  <si>
    <t>WALL AUTO LIVERY</t>
  </si>
  <si>
    <t>311 SOUTH BOULEVARD</t>
  </si>
  <si>
    <t>COUNTRY CORNER</t>
  </si>
  <si>
    <t>15996 EAST HIGHWAY 44</t>
  </si>
  <si>
    <t>A-1 QUIK STOP</t>
  </si>
  <si>
    <t>1009 WEST MAIN STREET</t>
  </si>
  <si>
    <t>ELK POINT</t>
  </si>
  <si>
    <t>BIG BATS 4 / CONOCO</t>
  </si>
  <si>
    <t>500 JENSEN HIGHWAY</t>
  </si>
  <si>
    <t>HURST'S CORNER</t>
  </si>
  <si>
    <t>201 DAKOTA AVENUE SOUTH</t>
  </si>
  <si>
    <t>2075 DAKOTA AVE S</t>
  </si>
  <si>
    <t>DAKOTAMART GAS</t>
  </si>
  <si>
    <t>103 GLENDALE DRIVE</t>
  </si>
  <si>
    <t>LEAD</t>
  </si>
  <si>
    <t>MANOLIS GROCERY</t>
  </si>
  <si>
    <t>47 3RD STREET SOUTHWEST</t>
  </si>
  <si>
    <t>MOBIL / SHOP</t>
  </si>
  <si>
    <t>2213 NORTH LACROSSE STREET</t>
  </si>
  <si>
    <t>ONE STOP</t>
  </si>
  <si>
    <t>105 WEST 7TH AVENUE</t>
  </si>
  <si>
    <t>SOUTHSIDE ONE STOP</t>
  </si>
  <si>
    <t>1775 DAKOTA AVENUE SOUTH</t>
  </si>
  <si>
    <t>PHILLIPS 66 / SPEEDY MART</t>
  </si>
  <si>
    <t>2615 EAST COLORADO BOULEVARD</t>
  </si>
  <si>
    <t>COMMON CENTS FOOD STORES</t>
  </si>
  <si>
    <t>546 W JACKSON BLVD</t>
  </si>
  <si>
    <t>990 LAZELLE STREET</t>
  </si>
  <si>
    <t>STURGIS</t>
  </si>
  <si>
    <t>813 N MAIN ST</t>
  </si>
  <si>
    <t>1606 NORTH AVE</t>
  </si>
  <si>
    <t>HYVEE GAS</t>
  </si>
  <si>
    <t>2110 BROADWAY AVENUE</t>
  </si>
  <si>
    <t>YANKTON</t>
  </si>
  <si>
    <t>HOWDY'S</t>
  </si>
  <si>
    <t>1321 LAUREL STREET</t>
  </si>
  <si>
    <t>WHITEWOOD</t>
  </si>
  <si>
    <t>BATH QUICK STOP</t>
  </si>
  <si>
    <t>39494 133RD ST</t>
  </si>
  <si>
    <t>BATH</t>
  </si>
  <si>
    <t>1000 MAIN ST</t>
  </si>
  <si>
    <t>514 E HIGHWAY 12</t>
  </si>
  <si>
    <t>KEN'S SHELL EXPRESS</t>
  </si>
  <si>
    <t>4 EAST US HIGHWAY 12</t>
  </si>
  <si>
    <t>GROTON</t>
  </si>
  <si>
    <t>KEN'S FOOD FAIR</t>
  </si>
  <si>
    <t>106 N COMMERCIAL ST</t>
  </si>
  <si>
    <t>CLARK</t>
  </si>
  <si>
    <t>KEN'S SUPER FAIR FOODS</t>
  </si>
  <si>
    <t>2105 6TH AVENUE SOUTHEAST</t>
  </si>
  <si>
    <t>KESSLER'S GROCERY</t>
  </si>
  <si>
    <t>621 6TH AVE SE</t>
  </si>
  <si>
    <t>MJ SINCLAIR</t>
  </si>
  <si>
    <t>105 E HWY 12</t>
  </si>
  <si>
    <t>FRESH START 23 TRUCK STOP</t>
  </si>
  <si>
    <t>202 EAST BENNETT AVENUE</t>
  </si>
  <si>
    <t>MARTIN</t>
  </si>
  <si>
    <t>BATTLE MTN. CONVENIENCE STORE</t>
  </si>
  <si>
    <t>740 BATTLE MOUNTAIN AVENUE</t>
  </si>
  <si>
    <t>FRESH START</t>
  </si>
  <si>
    <t>101 BENNETT AVENUE</t>
  </si>
  <si>
    <t>HOWDY'S NEWMART</t>
  </si>
  <si>
    <t>219 GIRARD AVENUE</t>
  </si>
  <si>
    <t>NEWELL</t>
  </si>
  <si>
    <t>L T TOBACCO</t>
  </si>
  <si>
    <t>106 WEST ILLINOIS STREET</t>
  </si>
  <si>
    <t>FAMILY DOLLAR 7588</t>
  </si>
  <si>
    <t>7519 STURGIS ROAD</t>
  </si>
  <si>
    <t>BLACK HAWK</t>
  </si>
  <si>
    <t>1 STOP TRAVEL PLAZA</t>
  </si>
  <si>
    <t>29265 US HIGHWAY 14</t>
  </si>
  <si>
    <t>ZIP TRIP #63</t>
  </si>
  <si>
    <t>1005 6TH ST</t>
  </si>
  <si>
    <t>BOOMER'S</t>
  </si>
  <si>
    <t>401 1ST NE</t>
  </si>
  <si>
    <t>LAKE PRESTON</t>
  </si>
  <si>
    <t>CAVOUR STORE INC</t>
  </si>
  <si>
    <t>HIGHWAY 14</t>
  </si>
  <si>
    <t>CAVOUR</t>
  </si>
  <si>
    <t>DJ'S CLARK</t>
  </si>
  <si>
    <t>507 W SIOUX AVE</t>
  </si>
  <si>
    <t>MAYNARDS OF DE SEMET</t>
  </si>
  <si>
    <t>107 SW CALUMET AVE</t>
  </si>
  <si>
    <t>DE SMET</t>
  </si>
  <si>
    <t>LEWIS DRUGS INC</t>
  </si>
  <si>
    <t>111 CALUMET AVE SE</t>
  </si>
  <si>
    <t>PIERRE WAL-MART STORE #1685</t>
  </si>
  <si>
    <t>1730 NORTH GARFIELD AVENUE</t>
  </si>
  <si>
    <t>CORNER PANTRY # 22</t>
  </si>
  <si>
    <t>904 N DEADWOOD AVE</t>
  </si>
  <si>
    <t>FORT PIERRE</t>
  </si>
  <si>
    <t>COWBOY COUNTRY STORES 5</t>
  </si>
  <si>
    <t>1619 NORTH HARRISON AVENUE</t>
  </si>
  <si>
    <t>FRESH START / CONOCO</t>
  </si>
  <si>
    <t>218 WEST SIOUX AVENUE</t>
  </si>
  <si>
    <t>FRESH START/CONOCO</t>
  </si>
  <si>
    <t>501 NORTH DEADWOOD STREET</t>
  </si>
  <si>
    <t>D &amp; K OUTPOST</t>
  </si>
  <si>
    <t>33690 HWY 14</t>
  </si>
  <si>
    <t>HIGHMORE</t>
  </si>
  <si>
    <t>100 HIGHWAY 14</t>
  </si>
  <si>
    <t>MAYNARD'S FOOD CENTER</t>
  </si>
  <si>
    <t>315 MAIN AVENUE NORTH</t>
  </si>
  <si>
    <t>HUMM DINGER / CONOCO</t>
  </si>
  <si>
    <t>105 DAKOTA AVENUE SOUTH</t>
  </si>
  <si>
    <t>WESSINGTON SPRINGS</t>
  </si>
  <si>
    <t>CORNER PANTRY.</t>
  </si>
  <si>
    <t>1555 DAKOTA AVE N</t>
  </si>
  <si>
    <t>2369 OLD HIGHWAY 14 NW</t>
  </si>
  <si>
    <t>LYNN'S DAKOTAMART</t>
  </si>
  <si>
    <t>201 WEST BENNETT AVENUE</t>
  </si>
  <si>
    <t>FORNEYS STANDARD SERVICE</t>
  </si>
  <si>
    <t>29098 HIGHWAY 385</t>
  </si>
  <si>
    <t>OELRICHS</t>
  </si>
  <si>
    <t>WAL-MART SUPERCENTER</t>
  </si>
  <si>
    <t>2791 DAKOTA AVENUE SOUTH</t>
  </si>
  <si>
    <t>THE OFFICE</t>
  </si>
  <si>
    <t>432 WEST 4TH STREET</t>
  </si>
  <si>
    <t>INTERSTATE FUELS / CENEX</t>
  </si>
  <si>
    <t>825 35TH CIR SE</t>
  </si>
  <si>
    <t>TESORO / GEO'S CORNER</t>
  </si>
  <si>
    <t>419 MAIN AVE</t>
  </si>
  <si>
    <t>LEMMON</t>
  </si>
  <si>
    <t>ROADSIDE GAS / TESORO</t>
  </si>
  <si>
    <t>1500 9TH AVENUE SOUTHEAST</t>
  </si>
  <si>
    <t>SHELL / JR'S OASIS</t>
  </si>
  <si>
    <t>2404 EAST HIGHWAY 50</t>
  </si>
  <si>
    <t>WAL-MART 1483</t>
  </si>
  <si>
    <t>3001 BROADWAY AVENUE</t>
  </si>
  <si>
    <t>FRIENDLY'S FUEL STOP / SINCLAIR</t>
  </si>
  <si>
    <t>201 NORTH STOFFERAN DRIVE</t>
  </si>
  <si>
    <t>HUMBOLDT</t>
  </si>
  <si>
    <t>TOTAL STOP</t>
  </si>
  <si>
    <t>1506 WEST CEDAR STREET</t>
  </si>
  <si>
    <t>BERESFORD</t>
  </si>
  <si>
    <t>EXPRESS 2</t>
  </si>
  <si>
    <t>39759 SOUTH DAKOTA HIGHWAY 34</t>
  </si>
  <si>
    <t>490 COOK STREET WEST</t>
  </si>
  <si>
    <t>WESSINGTON</t>
  </si>
  <si>
    <t>81 KWIK STOP</t>
  </si>
  <si>
    <t>103 5TH STREET NORTHEAST</t>
  </si>
  <si>
    <t>GRAND CENTRAL</t>
  </si>
  <si>
    <t>502 NORTH MAIN STREET</t>
  </si>
  <si>
    <t>FAMILY DOLLAR 7485</t>
  </si>
  <si>
    <t>1719 W GRAND XING</t>
  </si>
  <si>
    <t>WINDJAMMER SPORTS BAR</t>
  </si>
  <si>
    <t>820 WEST GRAND CROSSING</t>
  </si>
  <si>
    <t>OAK KEG BOTTLE SHOP</t>
  </si>
  <si>
    <t>801 E GRAND XING</t>
  </si>
  <si>
    <t>HOLIDAY HOLIDAY PANTRY GAS STOP CASINO.</t>
  </si>
  <si>
    <t>505 E GRAND XING</t>
  </si>
  <si>
    <t>CENEX / GAS-N-GOODIES</t>
  </si>
  <si>
    <t>421 NORTH MAIN STREET</t>
  </si>
  <si>
    <t>SLATER OIL &amp; LP GAS CO</t>
  </si>
  <si>
    <t>1007 E GRAND XING</t>
  </si>
  <si>
    <t>PAYLESS FOODS</t>
  </si>
  <si>
    <t>214 W GRAND XING</t>
  </si>
  <si>
    <t>LAKE STOP</t>
  </si>
  <si>
    <t>2301 NORTH HIGHWAY 20</t>
  </si>
  <si>
    <t>WAL-MART SC #1538</t>
  </si>
  <si>
    <t>2233 6TH ST</t>
  </si>
  <si>
    <t>ZIP TRIP #64</t>
  </si>
  <si>
    <t>3045 LEFEVRE DR</t>
  </si>
  <si>
    <t>BP OF BROOKINGS</t>
  </si>
  <si>
    <t>2420 6TH ST</t>
  </si>
  <si>
    <t>CASEYS GEN STORE</t>
  </si>
  <si>
    <t>405 10TH ST SW</t>
  </si>
  <si>
    <t>DAKOTA TOBACCO COMPANY</t>
  </si>
  <si>
    <t>1 9TH AVENUE SOUTHEAST</t>
  </si>
  <si>
    <t>COWBOY LIQUORS</t>
  </si>
  <si>
    <t>1400 4TH STREET NE</t>
  </si>
  <si>
    <t>DUFFY'S</t>
  </si>
  <si>
    <t>22 NORTH BROADWAY</t>
  </si>
  <si>
    <t>BIG D 2</t>
  </si>
  <si>
    <t>2406 5TH AVENUE</t>
  </si>
  <si>
    <t>BELLE FOURCHE</t>
  </si>
  <si>
    <t>CONOCO</t>
  </si>
  <si>
    <t>16 NORTH 5TH AVENUE</t>
  </si>
  <si>
    <t>600 NATIONAL STREET</t>
  </si>
  <si>
    <t>KWIK MART</t>
  </si>
  <si>
    <t>2217 JUNCTION AVENUE</t>
  </si>
  <si>
    <t>SAFEWAY FUEL STATION</t>
  </si>
  <si>
    <t>1945 WEST MAIN STREET</t>
  </si>
  <si>
    <t>FAMILY DOLLAR 7144</t>
  </si>
  <si>
    <t>210 MOUNT RUSHMORE RD</t>
  </si>
  <si>
    <t>CUSTER</t>
  </si>
  <si>
    <t>FREEDOM VALU CENTER</t>
  </si>
  <si>
    <t>1903 DAKOTA AVENUE SOUTH</t>
  </si>
  <si>
    <t>349 MOUNT RUSHMORE ROAD</t>
  </si>
  <si>
    <t>800 MOUNT RUSHMORE ROAD</t>
  </si>
  <si>
    <t>49 NORTH 5TH STREET</t>
  </si>
  <si>
    <t>THE CHUCK STOP</t>
  </si>
  <si>
    <t>800 SUMMIT STREET</t>
  </si>
  <si>
    <t>THE JUG LIQUOR STORE</t>
  </si>
  <si>
    <t>135 SOUTH ELLSWORTH ROAD</t>
  </si>
  <si>
    <t>UNCLE SAM'S CASINO</t>
  </si>
  <si>
    <t>2730 WEST MAIN STREET</t>
  </si>
  <si>
    <t>DOLLAR DAZE</t>
  </si>
  <si>
    <t>113 RODEO ROAD</t>
  </si>
  <si>
    <t>WHITE RIVER</t>
  </si>
  <si>
    <t>FLYING J / TRAVEL PLAZA</t>
  </si>
  <si>
    <t>25 N HEARTLAND EXP #101</t>
  </si>
  <si>
    <t>WALGREENS #5643</t>
  </si>
  <si>
    <t>540 MOUNTAIN VIEW ROAD</t>
  </si>
  <si>
    <t>730 MOUNTAIN VIEW ROAD</t>
  </si>
  <si>
    <t>CORNER PANTRY 4</t>
  </si>
  <si>
    <t>901 EAST NORTH STREET</t>
  </si>
  <si>
    <t>FLYING J</t>
  </si>
  <si>
    <t>4200 NORTH INTERSTATE 90 SERVICE ROAD</t>
  </si>
  <si>
    <t>YESWAY STORE #1189</t>
  </si>
  <si>
    <t>3275 CAMBELL ST</t>
  </si>
  <si>
    <t>Smokeless tobacco</t>
  </si>
  <si>
    <t>Grizzly</t>
  </si>
  <si>
    <t>RANCH MART- STURGIS #23</t>
  </si>
  <si>
    <t>2620 LAZELLE ST</t>
  </si>
  <si>
    <t>MINITMAN TOO</t>
  </si>
  <si>
    <t>611 EAST JACKSON BOULEVARD</t>
  </si>
  <si>
    <t>A-1 GAS AND GO</t>
  </si>
  <si>
    <t>514 POPLAR STREET</t>
  </si>
  <si>
    <t>AVON</t>
  </si>
  <si>
    <t>WALGREENS #12906</t>
  </si>
  <si>
    <t>1430 NORTH AVENUE</t>
  </si>
  <si>
    <t>BJ'S COUNTRY STORE STURGIS / CONOCO</t>
  </si>
  <si>
    <t>2640 LAZELLE STREET</t>
  </si>
  <si>
    <t>BJ'S COUNTRY STORE</t>
  </si>
  <si>
    <t>7215 BLACK HAWK ROAD</t>
  </si>
  <si>
    <t>QUEEN CITY LIQUOR</t>
  </si>
  <si>
    <t>210 EAST RUSHMORE STREET</t>
  </si>
  <si>
    <t>ALIBI</t>
  </si>
  <si>
    <t>219 1ST AVENUE</t>
  </si>
  <si>
    <t>GARY</t>
  </si>
  <si>
    <t>SIOUXLAND GROCERY &amp; CASINO</t>
  </si>
  <si>
    <t>19555 US HIGHWAY 81</t>
  </si>
  <si>
    <t>ARLINGTON</t>
  </si>
  <si>
    <t>BOYDS LIQUOR MART / BOYDS WINE AND SPIRITS</t>
  </si>
  <si>
    <t>1424 MOUNT RUSHMORE ROAD</t>
  </si>
  <si>
    <t>FAMILY DOLLAR 7126</t>
  </si>
  <si>
    <t>2244 UNIVERSITY AVENUE</t>
  </si>
  <si>
    <t>LOVE'S TRAVEL SHOP</t>
  </si>
  <si>
    <t>679 REAGAN AVENUE</t>
  </si>
  <si>
    <t>281 TRAVEL CENTER</t>
  </si>
  <si>
    <t>601 COMMERCIAL AVE SE</t>
  </si>
  <si>
    <t>WOLSEY</t>
  </si>
  <si>
    <t>FAIR CITY FOODS</t>
  </si>
  <si>
    <t>102 DAKOTA AVENUE NORTH</t>
  </si>
  <si>
    <t>LAZER'S</t>
  </si>
  <si>
    <t>128 DAKOTA AVE S</t>
  </si>
  <si>
    <t>1950 DAKOTA AVE S</t>
  </si>
  <si>
    <t>SUPER X</t>
  </si>
  <si>
    <t>905 DAKOTA AVENUE SOUTH</t>
  </si>
  <si>
    <t>608 EAST NORTH STREET</t>
  </si>
  <si>
    <t>CASEY'S GENERAL STORE 2174</t>
  </si>
  <si>
    <t>1705 WEST BURNSIDE STREET</t>
  </si>
  <si>
    <t>1601 SOUTH MINNESOTA AVENUE</t>
  </si>
  <si>
    <t>TRADING POST</t>
  </si>
  <si>
    <t>510 EAST PIPESTONE AVENUE</t>
  </si>
  <si>
    <t>FLANDREAU</t>
  </si>
  <si>
    <t>HY-VEE</t>
  </si>
  <si>
    <t>3020 EAST 10TH STREET</t>
  </si>
  <si>
    <t>SHOOTERS</t>
  </si>
  <si>
    <t>101 EAST KEMP AVENUE</t>
  </si>
  <si>
    <t>CAT'S CORNER CONVENIENCE</t>
  </si>
  <si>
    <t>811 NORTH 2ND AVENUE</t>
  </si>
  <si>
    <t>CASTLEWOOD</t>
  </si>
  <si>
    <t>WAL-MART 1500</t>
  </si>
  <si>
    <t>1201 29TH STREET SOUTHEAST</t>
  </si>
  <si>
    <t>DAKOTA BUTCHER</t>
  </si>
  <si>
    <t>1330 9TH AVENUE SOUTHWEST</t>
  </si>
  <si>
    <t>DOC'S LOUNGE</t>
  </si>
  <si>
    <t>33 NORTH MAPLE</t>
  </si>
  <si>
    <t>128 US HIGHWAY 14A</t>
  </si>
  <si>
    <t>3540 STURGIS ROAD</t>
  </si>
  <si>
    <t>ELK CREEK VALLEY MARKET</t>
  </si>
  <si>
    <t>15003 STURGIS RD</t>
  </si>
  <si>
    <t>PIEDMONT</t>
  </si>
  <si>
    <t>145 GLENDALE DR TWIN CITY MALL</t>
  </si>
  <si>
    <t>DEADWOOD GULCH HOTEL &amp; GAMING</t>
  </si>
  <si>
    <t>304 CLIFF STREET</t>
  </si>
  <si>
    <t>DEADWOOD</t>
  </si>
  <si>
    <t>FARMERS UNION OIL CO.</t>
  </si>
  <si>
    <t>507 W 1ST ST</t>
  </si>
  <si>
    <t>FAITH</t>
  </si>
  <si>
    <t>SMITH REXALL DRUG</t>
  </si>
  <si>
    <t>301 MAIN AVE</t>
  </si>
  <si>
    <t>CORNER PANTRY / PHILLIPS 66</t>
  </si>
  <si>
    <t>1220 EAST SAINT PATRICK STREET</t>
  </si>
  <si>
    <t>BUS'S BOTTLE SHOP</t>
  </si>
  <si>
    <t>615 EAST NORTH STREET</t>
  </si>
  <si>
    <t>K-T C-STORE</t>
  </si>
  <si>
    <t>17858 SD HIGHWAY 20</t>
  </si>
  <si>
    <t>BISON</t>
  </si>
  <si>
    <t>2421 S. JUNCTION AVE</t>
  </si>
  <si>
    <t>CONOCO / NEWELL STOP N SHOP</t>
  </si>
  <si>
    <t>207 SOUTH DARTMOUTH AVENUE</t>
  </si>
  <si>
    <t>M &amp; D FOOD</t>
  </si>
  <si>
    <t>HWY 212 &amp; MAIN</t>
  </si>
  <si>
    <t>114 MAIN STREET</t>
  </si>
  <si>
    <t>747 TIMMONS BOULEVARD</t>
  </si>
  <si>
    <t>2350 LAZELLE STREET</t>
  </si>
  <si>
    <t>LEMMON PIT STOP</t>
  </si>
  <si>
    <t>5 10TH STREET WEST</t>
  </si>
  <si>
    <t>505 S 6TH ST</t>
  </si>
  <si>
    <t>SONNY'S SUPER FOODS</t>
  </si>
  <si>
    <t>801 JENSEN HIGHWAY</t>
  </si>
  <si>
    <t>239 SOUTH CHICAGO STREET</t>
  </si>
  <si>
    <t>GET-N-GO#16</t>
  </si>
  <si>
    <t>2401 S LOUISE AVE</t>
  </si>
  <si>
    <t>212 CASINO AND SMOKE SHOP</t>
  </si>
  <si>
    <t>1317 5TH AVENUE SE</t>
  </si>
  <si>
    <t>HIWAY 81 LIQUORS</t>
  </si>
  <si>
    <t>507 ARROW AVENUE NE</t>
  </si>
  <si>
    <t>615 9TH AVE SE</t>
  </si>
  <si>
    <t>225 W KEMP</t>
  </si>
  <si>
    <t>DAKOTA VAPOR SUPPLY</t>
  </si>
  <si>
    <t>126 N BROADWAY</t>
  </si>
  <si>
    <t>HY VEE</t>
  </si>
  <si>
    <t>1320 9TH AVE SE</t>
  </si>
  <si>
    <t>LT'S LIQUOR</t>
  </si>
  <si>
    <t>1036 29TH STREET SOUTHEAST</t>
  </si>
  <si>
    <t>STONE'S TRUCK STOP</t>
  </si>
  <si>
    <t>3800 9TH AVE SE</t>
  </si>
  <si>
    <t>DINO MART</t>
  </si>
  <si>
    <t>700 EAST 4TH STREET</t>
  </si>
  <si>
    <t>MOBIL / PATRIOT EXPRESS 02</t>
  </si>
  <si>
    <t>100 E 4TH STREET</t>
  </si>
  <si>
    <t>4 ACES RENO CASINO</t>
  </si>
  <si>
    <t>118 MILITARY ROAD</t>
  </si>
  <si>
    <t>NORTH SIOUX CITY</t>
  </si>
  <si>
    <t>WALGREENS 9806</t>
  </si>
  <si>
    <t>2020 BROADWAY AVENUE</t>
  </si>
  <si>
    <t>GERSTNER OIL CO</t>
  </si>
  <si>
    <t>3004 EAST HIGHWAY 50</t>
  </si>
  <si>
    <t>1400 W CEDAR ST</t>
  </si>
  <si>
    <t>JET TRUCK PLAZA</t>
  </si>
  <si>
    <t>1501 WEST CEDAR STREET</t>
  </si>
  <si>
    <t>BOYD'S DRUG MART</t>
  </si>
  <si>
    <t>909 EAST SAINT PATRICK STREET, SUITE 1</t>
  </si>
  <si>
    <t>648 WEST 2ND STREET</t>
  </si>
  <si>
    <t>TESORO DUTCH BOY CAR WASH</t>
  </si>
  <si>
    <t>916 9TH AVE SE</t>
  </si>
  <si>
    <t>BAR - X LOUNGE</t>
  </si>
  <si>
    <t>118 NORTH WIND STREET</t>
  </si>
  <si>
    <t>T&amp;C SELF SERVICE</t>
  </si>
  <si>
    <t>402 NORTH HIGHWAY 77</t>
  </si>
  <si>
    <t>DELL RAPIDS</t>
  </si>
  <si>
    <t>CENEX / RIVER'S EDGE COOPERATIVE</t>
  </si>
  <si>
    <t>1100 WEST PIPESTONE AVENUE</t>
  </si>
  <si>
    <t>COUNTY FAIR FOODS</t>
  </si>
  <si>
    <t>14 2ND ST NE</t>
  </si>
  <si>
    <t>HANDI MART</t>
  </si>
  <si>
    <t>100 US-81</t>
  </si>
  <si>
    <t>KDS VAPORS</t>
  </si>
  <si>
    <t>1017 6TH AVE SE</t>
  </si>
  <si>
    <t>NORBY'S LOUNGE AND LIQUOR STORE</t>
  </si>
  <si>
    <t>329 EAST 4TH STREET</t>
  </si>
  <si>
    <t>MIDTOWN SMOKE SHOP</t>
  </si>
  <si>
    <t>1 1ST AVE NE</t>
  </si>
  <si>
    <t>MIDLAND FOOD AND FUEL</t>
  </si>
  <si>
    <t>404 US HIGHWAY 14</t>
  </si>
  <si>
    <t>MIDLAND</t>
  </si>
  <si>
    <t>PIONEER COUNTRY MART</t>
  </si>
  <si>
    <t>602 EAST FIFTH STREET</t>
  </si>
  <si>
    <t>MURDO</t>
  </si>
  <si>
    <t>CROSSROADS TRUCK STOP / SHELL</t>
  </si>
  <si>
    <t>47228 SD HIGHWAY 34</t>
  </si>
  <si>
    <t>COLMAN</t>
  </si>
  <si>
    <t>DISCOUNT FUEL / SINCLAIR</t>
  </si>
  <si>
    <t>511 SOUTH DAKOTA HIGHWAY 73</t>
  </si>
  <si>
    <t>KADOKA</t>
  </si>
  <si>
    <t>White Owl</t>
  </si>
  <si>
    <t>GET-N-GO #10</t>
  </si>
  <si>
    <t>951 SOUTH MARION ROAD</t>
  </si>
  <si>
    <t>GAS STOP #124</t>
  </si>
  <si>
    <t>7125 W 26TH ST</t>
  </si>
  <si>
    <t>CASEY'S GENERAL STORE 2464</t>
  </si>
  <si>
    <t>500 NORTH KIWANIS AVENUE</t>
  </si>
  <si>
    <t>FLYING J #716</t>
  </si>
  <si>
    <t>5201 N GRANITE LN</t>
  </si>
  <si>
    <t>BATTLE CREEK STEAKHOUSE AND BAIT SHOP</t>
  </si>
  <si>
    <t>26176 451ST AVENUE</t>
  </si>
  <si>
    <t>CANISTOTA</t>
  </si>
  <si>
    <t>GAS BARREL</t>
  </si>
  <si>
    <t>2500 W MADISON ST</t>
  </si>
  <si>
    <t>BP</t>
  </si>
  <si>
    <t>3308 W RUSSELL ST</t>
  </si>
  <si>
    <t>TOTAL STOP CONVENIENCE STORE / CENEX</t>
  </si>
  <si>
    <t>417 EAST 4TH AVENUE</t>
  </si>
  <si>
    <t>LENNOX</t>
  </si>
  <si>
    <t>TOTAL SHOP / CENEX</t>
  </si>
  <si>
    <t>300 SOUTH DAKOTA HIGHWAY 44</t>
  </si>
  <si>
    <t>CHANCELLOR</t>
  </si>
  <si>
    <t>LIQUOR STADIUM</t>
  </si>
  <si>
    <t>945 SOUTH MARION ROAD, SUITE 100</t>
  </si>
  <si>
    <t>TOBACCO WAREHOUSE</t>
  </si>
  <si>
    <t>680 NORTH LACROSSE STREET</t>
  </si>
  <si>
    <t>CORNER PANTRY 13</t>
  </si>
  <si>
    <t>310 EAST FAIRMONT BOULEVARD</t>
  </si>
  <si>
    <t>7501 DUNSMORE ROAD</t>
  </si>
  <si>
    <t>3343 HAINES AVENUE</t>
  </si>
  <si>
    <t>LA GRAND STATION</t>
  </si>
  <si>
    <t>3851 EGLIN STREET</t>
  </si>
  <si>
    <t>DEADWOOD TOBACCO CO.</t>
  </si>
  <si>
    <t>628 MAIN STREET</t>
  </si>
  <si>
    <t>BRASS RAIL LOUNGE</t>
  </si>
  <si>
    <t>624 SAINT JOSEPH ST</t>
  </si>
  <si>
    <t>SMITH'S LIQUOR GALLERY</t>
  </si>
  <si>
    <t>2218 JACKSON BOULEVARD, SUITE 1</t>
  </si>
  <si>
    <t>FAMILY DOLLAR #7588</t>
  </si>
  <si>
    <t>BUSTED NUT BAR &amp; GRILL</t>
  </si>
  <si>
    <t>309 EAST GLEN AVENUE</t>
  </si>
  <si>
    <t>CHAMBERLAIN</t>
  </si>
  <si>
    <t>16 N 5TH AVENUE</t>
  </si>
  <si>
    <t>4030 CHEYENNE BOULEVARD</t>
  </si>
  <si>
    <t>WEST 40 PLAZA</t>
  </si>
  <si>
    <t>100 EAST SD HIGHWAY 16</t>
  </si>
  <si>
    <t>OACOMA</t>
  </si>
  <si>
    <t>FAMILY DOLLAR 7918</t>
  </si>
  <si>
    <t>950 NORTH MAIN STREET</t>
  </si>
  <si>
    <t>FAMILY DOLLAR 8144</t>
  </si>
  <si>
    <t>103 EAST BENNETT AVENUE</t>
  </si>
  <si>
    <t>BOTTLE SHOP</t>
  </si>
  <si>
    <t>100 NORTH COURTLAND STREET</t>
  </si>
  <si>
    <t>NORTH PARK C STORE</t>
  </si>
  <si>
    <t>700 NORTH MAIN STREET</t>
  </si>
  <si>
    <t>SINCLAIR/COFFEE CUP FUEL STOP</t>
  </si>
  <si>
    <t>24022 US HIGHWAY 83</t>
  </si>
  <si>
    <t>VIVIAN</t>
  </si>
  <si>
    <t>FLYING D CONVENIENCE STORE</t>
  </si>
  <si>
    <t>305 US HIGHWAY 183</t>
  </si>
  <si>
    <t>COLOME</t>
  </si>
  <si>
    <t>DAKOTA SHELL</t>
  </si>
  <si>
    <t>101 EAST HIGHWAY 16</t>
  </si>
  <si>
    <t>KJ'S PIT STOP</t>
  </si>
  <si>
    <t>203 EAST HIGHWAY 18</t>
  </si>
  <si>
    <t>SONSET STATION</t>
  </si>
  <si>
    <t>1322 LAUREL STREET</t>
  </si>
  <si>
    <t>4900 S CLIFF AVE</t>
  </si>
  <si>
    <t>AL'S OASIS INC.</t>
  </si>
  <si>
    <t>1000 E HWY 16</t>
  </si>
  <si>
    <t>202 EAST KING STREET</t>
  </si>
  <si>
    <t>HIEB'S CENEX</t>
  </si>
  <si>
    <t>204 W HIGHWAY 47</t>
  </si>
  <si>
    <t>RELIANCE</t>
  </si>
  <si>
    <t>CFC FOOD AND FUEL</t>
  </si>
  <si>
    <t>201 W KING AVE</t>
  </si>
  <si>
    <t>OASIS CONVENIENCE STORE</t>
  </si>
  <si>
    <t>802 E SD HIGHWAY 16</t>
  </si>
  <si>
    <t>HALVORSON OIL &amp; REPAIR</t>
  </si>
  <si>
    <t>301 SD-248</t>
  </si>
  <si>
    <t>KENNEBEC</t>
  </si>
  <si>
    <t>PRAIRIE POST</t>
  </si>
  <si>
    <t>300 E HWY 16</t>
  </si>
  <si>
    <t>PRESHO</t>
  </si>
  <si>
    <t>FARMERS UNION</t>
  </si>
  <si>
    <t>604 EAST 5TH STREET</t>
  </si>
  <si>
    <t>KADOKA GAS AND GO</t>
  </si>
  <si>
    <t>501 SOUTH DAKOTA HIGHWAY 73</t>
  </si>
  <si>
    <t>PHILLIPS 66 / FOOD FUEL SUPPLIES LAUNDROMAT</t>
  </si>
  <si>
    <t>424 HIGHWAY 16A</t>
  </si>
  <si>
    <t>ALPINE INN</t>
  </si>
  <si>
    <t>212 SOUTH SNEVE AVENUE</t>
  </si>
  <si>
    <t>GREGG'S CASINO</t>
  </si>
  <si>
    <t>1002 WEST 41ST STREET</t>
  </si>
  <si>
    <t>COFFEE CUP TRAVEL PLAZA</t>
  </si>
  <si>
    <t>27638 US HIGHWAY 385</t>
  </si>
  <si>
    <t>CASEY'S GENERAL STORE 1694</t>
  </si>
  <si>
    <t>620 8TH STREET SOUTH</t>
  </si>
  <si>
    <t>SHOP N CART CLEVELAND</t>
  </si>
  <si>
    <t>2701 E 6TH ST</t>
  </si>
  <si>
    <t>1809 E RICE ST</t>
  </si>
  <si>
    <t>MUNCHIES CONVENIENCE STORE</t>
  </si>
  <si>
    <t>717 WEST 11TH STREET</t>
  </si>
  <si>
    <t>817 W PIPESTONE AVE</t>
  </si>
  <si>
    <t>530 SOUTH 2ND AVENUE</t>
  </si>
  <si>
    <t>720 EAST 1ST STREET</t>
  </si>
  <si>
    <t>TEA</t>
  </si>
  <si>
    <t>TOP HAT</t>
  </si>
  <si>
    <t>508 SOUTH 1ST AVENUE</t>
  </si>
  <si>
    <t>HEART T STOP</t>
  </si>
  <si>
    <t>201 EAST HIGHWAY 38</t>
  </si>
  <si>
    <t>2605 WEST 12TH STREET</t>
  </si>
  <si>
    <t>BIG D #5</t>
  </si>
  <si>
    <t>1515 MOUNT RUSHMORE ROAD</t>
  </si>
  <si>
    <t>BOB'S SERVICE CENTER / PHILLIPS 66</t>
  </si>
  <si>
    <t>721 MOUNT RUSHMORE ROAD</t>
  </si>
  <si>
    <t>JOES PLACE BAR AND GRILL.</t>
  </si>
  <si>
    <t>4302 PENDLETON DR</t>
  </si>
  <si>
    <t>RUSHMORE CASINO</t>
  </si>
  <si>
    <t>1808 MOUNT RUSHMORE RD</t>
  </si>
  <si>
    <t>CENEX/COUNTRY STORE AT THE FORKS</t>
  </si>
  <si>
    <t>23820 HIGHWAY 385</t>
  </si>
  <si>
    <t>COMMON CENTS FOOD STORE/EXXON</t>
  </si>
  <si>
    <t>2808 SHERIDAN LAKE ROAD</t>
  </si>
  <si>
    <t>PILOT TRAVEL CENTER</t>
  </si>
  <si>
    <t>601 EAST FIFTH STREET INTERSTATE 90 EXIT 1</t>
  </si>
  <si>
    <t>HEART OF THE HILL CONVENIENCE STORE</t>
  </si>
  <si>
    <t>101 MAIN STREET</t>
  </si>
  <si>
    <t>HAPPY JACKS-EAST</t>
  </si>
  <si>
    <t>909 E SAINT PATRICK ST # 21</t>
  </si>
  <si>
    <t>MURDO FAMILY FOODS</t>
  </si>
  <si>
    <t>501 MAIN ST</t>
  </si>
  <si>
    <t>FAMILY FARE SUPERMARKET</t>
  </si>
  <si>
    <t>751 MOUNTAIN VIEW ROAD</t>
  </si>
  <si>
    <t>RED GARTER SALOON/RUBY HOUSE RESTAURANT</t>
  </si>
  <si>
    <t>124 WINTER STREET</t>
  </si>
  <si>
    <t>JOHNSON SIDING/GENERAL STORE</t>
  </si>
  <si>
    <t>12300 WEST HIGHWAY 44</t>
  </si>
  <si>
    <t>1737 SOUTH CLIFF AVENUE</t>
  </si>
  <si>
    <t>BIG D 22</t>
  </si>
  <si>
    <t>49 EAST OMAHA STREET</t>
  </si>
  <si>
    <t>WALGREENS 9512</t>
  </si>
  <si>
    <t>1125 NORTH LACROSSE STREET</t>
  </si>
  <si>
    <t>3501 EAST HIGHWAY 44</t>
  </si>
  <si>
    <t>302 EAST NORTH STREET</t>
  </si>
  <si>
    <t>BOYDS DRUG MART</t>
  </si>
  <si>
    <t>655 MOUNTAIN VIEW ROAD</t>
  </si>
  <si>
    <t>COMMON CENTS #102</t>
  </si>
  <si>
    <t>1909 N LACROSSE ST</t>
  </si>
  <si>
    <t>BIG D / SINCLAIR</t>
  </si>
  <si>
    <t>1507 EAST SAINT PATRICK STREET</t>
  </si>
  <si>
    <t>HOLIDAY</t>
  </si>
  <si>
    <t>35 OMAHA ST.</t>
  </si>
  <si>
    <t>J &amp; L MARKET</t>
  </si>
  <si>
    <t>520 NORTH ELLSWORTH ROAD</t>
  </si>
  <si>
    <t>437 N ELLSWORTH RD</t>
  </si>
  <si>
    <t>JACOBS AUTO REPAIR</t>
  </si>
  <si>
    <t>1412 JUNCTION AVENUE</t>
  </si>
  <si>
    <t>2783 DEADWOOD AVENUE</t>
  </si>
  <si>
    <t>HAGGAR'S GROCERY</t>
  </si>
  <si>
    <t>608 E NORTH ST</t>
  </si>
  <si>
    <t>TINDER BOX</t>
  </si>
  <si>
    <t>518 7TH STREET</t>
  </si>
  <si>
    <t>STEEL WHEEL TRADING POST</t>
  </si>
  <si>
    <t>21399 US HIGHWAY 385</t>
  </si>
  <si>
    <t>SHENANIGANS CASINO</t>
  </si>
  <si>
    <t>935 MAIN ST</t>
  </si>
  <si>
    <t>WOODEN NICKEL CASINO/IRON HORSE INN</t>
  </si>
  <si>
    <t>7 LEE STREET</t>
  </si>
  <si>
    <t>SD DISCOUNT LIQUOR AND TOBACCO</t>
  </si>
  <si>
    <t>915 EAST SAINT PATRICK STREET</t>
  </si>
  <si>
    <t>HICKOK'S HOTEL AND GAMING</t>
  </si>
  <si>
    <t>685 MAIN ST</t>
  </si>
  <si>
    <t>IRON HORSE INN</t>
  </si>
  <si>
    <t>27 DEADWOOD ST</t>
  </si>
  <si>
    <t>R BAR LOUNGE</t>
  </si>
  <si>
    <t>207 HUMPHREY DR N</t>
  </si>
  <si>
    <t>DOLAND</t>
  </si>
  <si>
    <t>CROW BUTTES MERCANTILE</t>
  </si>
  <si>
    <t>14967 US HIGHWAY 85</t>
  </si>
  <si>
    <t>FISHER GROVE COUNTRY CLUB INC</t>
  </si>
  <si>
    <t>17268 FISHERS LN</t>
  </si>
  <si>
    <t>FRANKFORT</t>
  </si>
  <si>
    <t>DAKOTA CONVENIENCE STORES</t>
  </si>
  <si>
    <t>PO BOX 386</t>
  </si>
  <si>
    <t>1861 5TH AVE</t>
  </si>
  <si>
    <t>COMMON CENTS #123</t>
  </si>
  <si>
    <t>711 5TH AVE</t>
  </si>
  <si>
    <t>BELLE PACKAGE LIQUOR</t>
  </si>
  <si>
    <t>1845 5TH AVENUE</t>
  </si>
  <si>
    <t>2311 5TH AVE</t>
  </si>
  <si>
    <t>LUEDERS FOOD CENTER.</t>
  </si>
  <si>
    <t>40 5TH AVE</t>
  </si>
  <si>
    <t>THE VALLEY CORNER</t>
  </si>
  <si>
    <t>396 EVANS LANE</t>
  </si>
  <si>
    <t>1820 5TH AVENUE</t>
  </si>
  <si>
    <t>APPEL'S QUICK STOP</t>
  </si>
  <si>
    <t>23 W 7TH AVE</t>
  </si>
  <si>
    <t>APPEL OIL</t>
  </si>
  <si>
    <t>833 W 3RD ST</t>
  </si>
  <si>
    <t>BI-RITE LIQUORS</t>
  </si>
  <si>
    <t>14 E 7TH AVE # 1</t>
  </si>
  <si>
    <t>309 E 7TH AVE</t>
  </si>
  <si>
    <t>STARTERS LANES &amp; SPORTS LOUNGE</t>
  </si>
  <si>
    <t>723 S MAIN ST</t>
  </si>
  <si>
    <t>WAL-MART SC #3872</t>
  </si>
  <si>
    <t>100 E STUMER RD</t>
  </si>
  <si>
    <t>BIG D 8</t>
  </si>
  <si>
    <t>2313 JACKSON BOULEVARD</t>
  </si>
  <si>
    <t>4887 LONG VIEW RD</t>
  </si>
  <si>
    <t>3887 EAST HIGHWAY 44</t>
  </si>
  <si>
    <t>KELLY'S SPORTS LOUNGE</t>
  </si>
  <si>
    <t>825 JACKSON BOULEVARD</t>
  </si>
  <si>
    <t>24475 SOUTH CREEK ROAD</t>
  </si>
  <si>
    <t>CUSTER / MOUNT RUSHMORE / BLACK HILLS KOA HOLIDAY</t>
  </si>
  <si>
    <t>12021 US HIGHWAY 16</t>
  </si>
  <si>
    <t>385 WEST HIGHWAY 16</t>
  </si>
  <si>
    <t>HEART OF THE WEST CONOCO</t>
  </si>
  <si>
    <t>632 MAIN ST</t>
  </si>
  <si>
    <t>HEART OF THE HILLS EXXON</t>
  </si>
  <si>
    <t>FAMILY FARE</t>
  </si>
  <si>
    <t>1516 EAST SAINT PATRICK STREET</t>
  </si>
  <si>
    <t>FAMILY DOLLAR 7118</t>
  </si>
  <si>
    <t>1025 E SAINT PATRICK ST</t>
  </si>
  <si>
    <t>VILLAGE BOWL</t>
  </si>
  <si>
    <t>1314 8TH AVE NW</t>
  </si>
  <si>
    <t>LAGERS INN.</t>
  </si>
  <si>
    <t>20 3RD AVE SW</t>
  </si>
  <si>
    <t>PUMP AND PAK / ABERDEEN PIT STOP</t>
  </si>
  <si>
    <t>2323 8TH AVENUE NORTHEAST</t>
  </si>
  <si>
    <t>BONN EXPRESS</t>
  </si>
  <si>
    <t>801 N HIGHWAY 281</t>
  </si>
  <si>
    <t>EDDIE'S NORTHSIDE</t>
  </si>
  <si>
    <t>208 N 2ND ST</t>
  </si>
  <si>
    <t>3820 7TH AVE SE</t>
  </si>
  <si>
    <t>ZOO</t>
  </si>
  <si>
    <t>1017 S MAIN ST</t>
  </si>
  <si>
    <t>CHERRY PIT STOP BAR &amp; CASINO</t>
  </si>
  <si>
    <t>23 EAST CHERRY ST</t>
  </si>
  <si>
    <t>VERMILLION</t>
  </si>
  <si>
    <t>JONES FOOD CENTER</t>
  </si>
  <si>
    <t>121 E MAIN ST</t>
  </si>
  <si>
    <t>EXXON/SMOKE SHOP</t>
  </si>
  <si>
    <t>634 E NORTH ST</t>
  </si>
  <si>
    <t>FAMILY DOLLAR 7251</t>
  </si>
  <si>
    <t>907 E NORTH ST</t>
  </si>
  <si>
    <t>BIG D / MOBIL</t>
  </si>
  <si>
    <t>850 EAST NORTH STREET</t>
  </si>
  <si>
    <t>LACROSSE STREET CASINO</t>
  </si>
  <si>
    <t>720 N LACROSSE ST # A &amp; B</t>
  </si>
  <si>
    <t>JACKPOT CASINO TOO</t>
  </si>
  <si>
    <t>1415 N LACROSSE ST # 3</t>
  </si>
  <si>
    <t>CHEERS LOUNGE</t>
  </si>
  <si>
    <t>1721 N LACROSSE ST</t>
  </si>
  <si>
    <t>LT TOBACCO</t>
  </si>
  <si>
    <t>608 1/2 EAST NORTH STREET</t>
  </si>
  <si>
    <t>B J'S ST PATRICK ST</t>
  </si>
  <si>
    <t>701 E SAINT PATRICK ST</t>
  </si>
  <si>
    <t>2700 E HIGHWAY 44</t>
  </si>
  <si>
    <t>THE CIRCUS SPORTS BAR &amp; GRILL</t>
  </si>
  <si>
    <t>14 1/2 3RD AVENUE SOUTHEAST</t>
  </si>
  <si>
    <t>C EXPRESS</t>
  </si>
  <si>
    <t>1202 8TH AVE NE</t>
  </si>
  <si>
    <t>C-EXPRESS</t>
  </si>
  <si>
    <t>711 N 2ND ST</t>
  </si>
  <si>
    <t>CASEY'S GENERAL  STORE</t>
  </si>
  <si>
    <t>224 SOUTH DAKOTA STREET</t>
  </si>
  <si>
    <t>GAS-N-GOODIES</t>
  </si>
  <si>
    <t>1106 S 5TH ST</t>
  </si>
  <si>
    <t>602 S HIGHWAY 281</t>
  </si>
  <si>
    <t>SOOPER STOP</t>
  </si>
  <si>
    <t>19 N DAKOTA ST</t>
  </si>
  <si>
    <t>GAS STOP</t>
  </si>
  <si>
    <t>415 NORTH KIWANIS AVENUE</t>
  </si>
  <si>
    <t>2217 BROADWAY AVE</t>
  </si>
  <si>
    <t>FARMERS COOPERATIVE FUEL</t>
  </si>
  <si>
    <t>101 E 2ND ST</t>
  </si>
  <si>
    <t>1000 BROADWAY AVE</t>
  </si>
  <si>
    <t>DOUBLE T TRUCK STOP</t>
  </si>
  <si>
    <t>30649 US HIGHWAY 81</t>
  </si>
  <si>
    <t>301 BROADWAY AVE</t>
  </si>
  <si>
    <t>COUNTRYSIDE CONVENIENCE</t>
  </si>
  <si>
    <t>47073 US HIGHWAY 18</t>
  </si>
  <si>
    <t>39759 SD HIGHWAY 34</t>
  </si>
  <si>
    <t>INTERSTATE 29 &amp; ROUTE 50</t>
  </si>
  <si>
    <t>BURBANK,</t>
  </si>
  <si>
    <t>1000 W MAIN ST</t>
  </si>
  <si>
    <t>PUMP N PAK/CLARK</t>
  </si>
  <si>
    <t>629 STANFORD STREET</t>
  </si>
  <si>
    <t>PUMP N STUFF CONVENIENCE STORES</t>
  </si>
  <si>
    <t>203 E MAIN ST</t>
  </si>
  <si>
    <t>FRESH START TRUCK STOP</t>
  </si>
  <si>
    <t>202 E BENNETT AVE</t>
  </si>
  <si>
    <t>Copenhagen</t>
  </si>
  <si>
    <t>CORNER PANTRY 29/PHILLIPS 66</t>
  </si>
  <si>
    <t>275 LINCOLN AVENUE SOUTHWEST</t>
  </si>
  <si>
    <t>AUNG ASIAN MARKET</t>
  </si>
  <si>
    <t>2255 DAKOTA AVENUE SOUTH</t>
  </si>
  <si>
    <t>PRAIRIE JUNCTION / BP</t>
  </si>
  <si>
    <t>47223 SOUTH DAKOTA HIGHWAY 34</t>
  </si>
  <si>
    <t>1415 DAKOTA AVENUE SOUTH</t>
  </si>
  <si>
    <t>COMMON CENTS #104</t>
  </si>
  <si>
    <t>1129 WEST OMAHA STREET</t>
  </si>
  <si>
    <t>COMMON CENTS #121</t>
  </si>
  <si>
    <t>514 W MAIN ST</t>
  </si>
  <si>
    <t>FAMILY DOLLAR 7146</t>
  </si>
  <si>
    <t>2415 LAZELLE ST</t>
  </si>
  <si>
    <t>CENEX OIL CO</t>
  </si>
  <si>
    <t>2020 LAZELLE STREET</t>
  </si>
  <si>
    <t>STURGIS-LYNNS DAKMRT</t>
  </si>
  <si>
    <t>1111 LAZELLE ST</t>
  </si>
  <si>
    <t>GROCERY MART</t>
  </si>
  <si>
    <t>2216 JUNCTION AVENUE</t>
  </si>
  <si>
    <t>STURGIS LIQUOR STORE</t>
  </si>
  <si>
    <t>1075 LAZELLE ST</t>
  </si>
  <si>
    <t>SANDYS BAR</t>
  </si>
  <si>
    <t>100 SOUTH 3RD STREET</t>
  </si>
  <si>
    <t>EMERY</t>
  </si>
  <si>
    <t>R-B FOOD CENTER</t>
  </si>
  <si>
    <t>130 WESSINGTON STREET SOUTH</t>
  </si>
  <si>
    <t>COFFEE CUP FUEL STOP</t>
  </si>
  <si>
    <t>45789 US HIGHWAY 12</t>
  </si>
  <si>
    <t>SUMMIT</t>
  </si>
  <si>
    <t>COMMUNITY OIL OF GLACIER LAKE</t>
  </si>
  <si>
    <t>110 HIGHWAY 25</t>
  </si>
  <si>
    <t>ROSLYN</t>
  </si>
  <si>
    <t>FOOD-N-FUEL / TESORO</t>
  </si>
  <si>
    <t>103 WEST 4TH AVENUE</t>
  </si>
  <si>
    <t>MILBANK</t>
  </si>
  <si>
    <t>CHANCELLOR BAR</t>
  </si>
  <si>
    <t>301 MAIN STREET</t>
  </si>
  <si>
    <t>GROCERY BASKET</t>
  </si>
  <si>
    <t>465 MAIN STREET</t>
  </si>
  <si>
    <t>BIG STONE CITY</t>
  </si>
  <si>
    <t>BIG STONE CITY MUNI LIQUOR STR</t>
  </si>
  <si>
    <t>457 MAIN ST</t>
  </si>
  <si>
    <t>SHOP 'N CART</t>
  </si>
  <si>
    <t>4301 EAST 12TH STREET</t>
  </si>
  <si>
    <t>302 EAST 4TH AVENUE</t>
  </si>
  <si>
    <t>901 EAST 4TH AVENUE</t>
  </si>
  <si>
    <t>JONES' FOOD CENTER</t>
  </si>
  <si>
    <t>27516 SD HIGHWAY 19</t>
  </si>
  <si>
    <t>1402 MORNINGSIDE DRIVE</t>
  </si>
  <si>
    <t>DONLAN'S</t>
  </si>
  <si>
    <t>603 SOUTH BROADWAY AVENUE</t>
  </si>
  <si>
    <t>MARION</t>
  </si>
  <si>
    <t>25 SOUTH HIGHWAY 79</t>
  </si>
  <si>
    <t>530 S 2ND AVE</t>
  </si>
  <si>
    <t>4701 WEST 12TH STREET</t>
  </si>
  <si>
    <t>VALLEY LIQUOR</t>
  </si>
  <si>
    <t>1406 EAST MORNINGSIDE DRIVE</t>
  </si>
  <si>
    <t>MIDTOWN LIQUORS</t>
  </si>
  <si>
    <t>107 EAST 4TH AVENUE</t>
  </si>
  <si>
    <t>UPI PETROLEUM</t>
  </si>
  <si>
    <t>313 W 4TH AVE</t>
  </si>
  <si>
    <t>THE PUMP</t>
  </si>
  <si>
    <t>205 S MAIN ST</t>
  </si>
  <si>
    <t>309 W 4TH ST</t>
  </si>
  <si>
    <t>100 EAST MAIN STREET</t>
  </si>
  <si>
    <t>GET N GO #17</t>
  </si>
  <si>
    <t>815 N HERITAGE PKWY</t>
  </si>
  <si>
    <t>1140.14(a)(1)-Sale to a minor; 1140.14(a)(2)(i)-Failure to verify age; 1140.14(a)(3)-Use of vending machine in non-exempt facility</t>
  </si>
  <si>
    <t>BEAMERS PUB</t>
  </si>
  <si>
    <t>118 SOUTH MAIN STREET</t>
  </si>
  <si>
    <t>416 N PINE ST</t>
  </si>
  <si>
    <t>800 E BRIAN ST</t>
  </si>
  <si>
    <t>CUBBY'S TEA</t>
  </si>
  <si>
    <t>101 W 1ST ST</t>
  </si>
  <si>
    <t>ONLY ONE LOUNGE</t>
  </si>
  <si>
    <t>201 SOUTH MAIN STREET</t>
  </si>
  <si>
    <t>THANH MAI</t>
  </si>
  <si>
    <t>824 EAST RICE STREET</t>
  </si>
  <si>
    <t>GOODE TO GO 2886</t>
  </si>
  <si>
    <t>1301 RIVER DRIVE</t>
  </si>
  <si>
    <t>D &amp; R</t>
  </si>
  <si>
    <t>410 N BROADWAY AVE</t>
  </si>
  <si>
    <t>501 DEADWOOD AVENUE</t>
  </si>
  <si>
    <t>SINCLAIR C-EXPRESS.</t>
  </si>
  <si>
    <t>2303 6TH AVE SE</t>
  </si>
  <si>
    <t>SOOPER STOP / CENEX</t>
  </si>
  <si>
    <t>802 6TH AVENUE SOUTHWEST</t>
  </si>
  <si>
    <t>EXPRESS STOP</t>
  </si>
  <si>
    <t>501 S 7TH ST</t>
  </si>
  <si>
    <t>WOONY FOODS</t>
  </si>
  <si>
    <t>719 E 7TH ST</t>
  </si>
  <si>
    <t>KESSLER'S</t>
  </si>
  <si>
    <t>615 6TH AVE SE</t>
  </si>
  <si>
    <t>AIRPORT TRAVEL CENTER/CENEX</t>
  </si>
  <si>
    <t>4707 6TH AVENUE SOUTHEAST</t>
  </si>
  <si>
    <t>524 6TH AVE SE</t>
  </si>
  <si>
    <t>412 6TH AVE SW</t>
  </si>
  <si>
    <t>202 6TH AVE SW</t>
  </si>
  <si>
    <t>HOLIDAY STATIONSTORES</t>
  </si>
  <si>
    <t>702 6TH AVE SE</t>
  </si>
  <si>
    <t>PUMP 'N PAK</t>
  </si>
  <si>
    <t>1020 SOUTH MAIN STREET</t>
  </si>
  <si>
    <t>747 TIMMONS BLVD</t>
  </si>
  <si>
    <t>MOBIL / BIG D</t>
  </si>
  <si>
    <t>402 MAIN STREET</t>
  </si>
  <si>
    <t>CASINO</t>
  </si>
  <si>
    <t>1565 HAINES AVE # C</t>
  </si>
  <si>
    <t>121 SOUTH DARTMOUTH AVENUE</t>
  </si>
  <si>
    <t>CORNER PANTRY # 4</t>
  </si>
  <si>
    <t>901 E NORTH ST</t>
  </si>
  <si>
    <t>3788 E HIGHWAY 44 # C</t>
  </si>
  <si>
    <t>SAFEWAY FUEL CENTER</t>
  </si>
  <si>
    <t>HR ONE STOP</t>
  </si>
  <si>
    <t>815 NORTH MAIN STREET</t>
  </si>
  <si>
    <t>WAUBAY</t>
  </si>
  <si>
    <t>HEARTLAND CONVENIENCE</t>
  </si>
  <si>
    <t>PUMP N PAK</t>
  </si>
  <si>
    <t>46597 267TH ST</t>
  </si>
  <si>
    <t>34 STOP</t>
  </si>
  <si>
    <t>126 SOUTHEAST 3RD STREET</t>
  </si>
  <si>
    <t>SIOUX VALLEY CO-OP/CENEX</t>
  </si>
  <si>
    <t>1601 9TH AVENUE SOUTHEAST</t>
  </si>
  <si>
    <t>RAUVILLE STATION</t>
  </si>
  <si>
    <t>16588 455TH AVENUE</t>
  </si>
  <si>
    <t>FRANK'S MINI-MART.</t>
  </si>
  <si>
    <t>700 MAIN ST</t>
  </si>
  <si>
    <t>TYNDALL</t>
  </si>
  <si>
    <t>THE KEG</t>
  </si>
  <si>
    <t>134 N LIDICE AVE</t>
  </si>
  <si>
    <t>TABOR</t>
  </si>
  <si>
    <t>SCHMIDT'S SERVICE</t>
  </si>
  <si>
    <t>1408 MAIN STREET</t>
  </si>
  <si>
    <t>BIG D OIL CO</t>
  </si>
  <si>
    <t>133 W MOUNT RUSHMORE RD</t>
  </si>
  <si>
    <t>MAC DADDY'S</t>
  </si>
  <si>
    <t>657 MAIN STREET</t>
  </si>
  <si>
    <t>421 9TH AVENUE SOUTHEAST</t>
  </si>
  <si>
    <t>G3</t>
  </si>
  <si>
    <t>PUMP N STUFF- CROOKS</t>
  </si>
  <si>
    <t>401 S WEST AVE</t>
  </si>
  <si>
    <t>CROOKS</t>
  </si>
  <si>
    <t>BERENS WAREHOUSE GROCERIES</t>
  </si>
  <si>
    <t>1506 MORNINGSIDE DRIVE</t>
  </si>
  <si>
    <t>LITTLE RIVER CITY</t>
  </si>
  <si>
    <t>20 9TH AVENUE SOUTHWEST</t>
  </si>
  <si>
    <t>DAMAR - LANGFORD</t>
  </si>
  <si>
    <t>12307 SD HWY 27</t>
  </si>
  <si>
    <t>LANGFORD</t>
  </si>
  <si>
    <t>THE EXPRESSWAY</t>
  </si>
  <si>
    <t>400 S SPLITROCK BLVD</t>
  </si>
  <si>
    <t>MIKE'S CORNER</t>
  </si>
  <si>
    <t>26498 SD HIGHWAY 37</t>
  </si>
  <si>
    <t>ETHAN</t>
  </si>
  <si>
    <t>GET-N-GO #3</t>
  </si>
  <si>
    <t>101 E 9TH ST</t>
  </si>
  <si>
    <t>COFFEE CUP FUEL STOP, BP</t>
  </si>
  <si>
    <t>1001 S WESTERN AVE</t>
  </si>
  <si>
    <t>1624 EAST SAINT PATRICK STREET #104</t>
  </si>
  <si>
    <t>CROOKS COUNTRY CORNER</t>
  </si>
  <si>
    <t>809 N WEST AVE</t>
  </si>
  <si>
    <t>118 HWY 38 WEST</t>
  </si>
  <si>
    <t>GET-N-GO #6</t>
  </si>
  <si>
    <t>600 N CLIFF AVE</t>
  </si>
  <si>
    <t>ANDYS AFFILIATED FOODS</t>
  </si>
  <si>
    <t>1025 SOUTH CLEVELAND AVENUE</t>
  </si>
  <si>
    <t>SHOP N CART</t>
  </si>
  <si>
    <t>1029 NORTH MINNESOTA AVENUE</t>
  </si>
  <si>
    <t>901 E BENSON RD</t>
  </si>
  <si>
    <t>FOUR HILLS</t>
  </si>
  <si>
    <t>2800 E MARSON DR</t>
  </si>
  <si>
    <t>3000 S MINNISOTA AVE</t>
  </si>
  <si>
    <t>3700 N POTSDAM AVE</t>
  </si>
  <si>
    <t>CROW BAR CASINO LOUNGE</t>
  </si>
  <si>
    <t>2805 SOUTH MINNESOTA AVENUE</t>
  </si>
  <si>
    <t>CENEX ELKHORN RIDGE TRAVEL CENTER</t>
  </si>
  <si>
    <t>WAL-MART SC #1543</t>
  </si>
  <si>
    <t>2825 1ST AVE</t>
  </si>
  <si>
    <t>620 N 7TH ST</t>
  </si>
  <si>
    <t>FRESHSTART</t>
  </si>
  <si>
    <t>2728 1ST AVE</t>
  </si>
  <si>
    <t>A-1 GAS &amp; GO</t>
  </si>
  <si>
    <t>3275 CAMBELL STREET</t>
  </si>
  <si>
    <t>CLARK / 44 ROAD STOP</t>
  </si>
  <si>
    <t>21 WEST 7TH STREET</t>
  </si>
  <si>
    <t>PLATTE</t>
  </si>
  <si>
    <t>PHILLIPS 66 / MASON'S 5TH AVE</t>
  </si>
  <si>
    <t>510 5TH AVENUE</t>
  </si>
  <si>
    <t>185 4TH STREET NORTHEAST</t>
  </si>
  <si>
    <t>152 4TH STREET NORTHEAST</t>
  </si>
  <si>
    <t>NUMBER ONE CASINO</t>
  </si>
  <si>
    <t>1006 14TH STREET SOUTHEAST</t>
  </si>
  <si>
    <t>MOCCASIN CREEK COUNTRY CLUB</t>
  </si>
  <si>
    <t>4807 130TH STREET NE</t>
  </si>
  <si>
    <t>24 WEST MOUNT RUSHMORE ROAD</t>
  </si>
  <si>
    <t>516 NORTH MAIN STREET</t>
  </si>
  <si>
    <t>I-90 SERVICE CENTER / MOBIL</t>
  </si>
  <si>
    <t>TIDAL OIL CO.</t>
  </si>
  <si>
    <t>2308 WEST MAIN STREET</t>
  </si>
  <si>
    <t>SINCLAIR / BIG D. OIL</t>
  </si>
  <si>
    <t>BOYDS LIQUOR MART / WINE AND SPIRITS</t>
  </si>
  <si>
    <t>2120 MOUNT RUSHMORE ROAD, RAPID CITY, SD 57701</t>
  </si>
  <si>
    <t>JJ'S WINE SPIRITS &amp; CIGARS</t>
  </si>
  <si>
    <t>4810 SOUTH WESTERN AVENUE</t>
  </si>
  <si>
    <t>BREWSTER'S LIQUOR</t>
  </si>
  <si>
    <t>3887 E HIGHWAY 44</t>
  </si>
  <si>
    <t>RED HILLS</t>
  </si>
  <si>
    <t>29806 US HIGHWAY 18</t>
  </si>
  <si>
    <t>CARTER</t>
  </si>
  <si>
    <t>445 S CHICAGO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</si>
</sst>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9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57703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43730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57751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43730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32</v>
      </c>
      <c r="D10" t="s">
        <v>21</v>
      </c>
      <c r="E10">
        <v>57445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43730</v>
      </c>
      <c r="L10" t="s">
        <v>26</v>
      </c>
      <c r="N10" t="s">
        <v>24</v>
      </c>
    </row>
    <row r="11" spans="1:14" x14ac:dyDescent="0.25">
      <c r="A11" t="s">
        <v>33</v>
      </c>
      <c r="B11" t="s">
        <v>34</v>
      </c>
      <c r="C11" t="s">
        <v>20</v>
      </c>
      <c r="D11" t="s">
        <v>21</v>
      </c>
      <c r="E11">
        <v>57701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43730</v>
      </c>
      <c r="L11" t="s">
        <v>26</v>
      </c>
      <c r="N11" t="s">
        <v>24</v>
      </c>
    </row>
    <row r="12" spans="1:14" x14ac:dyDescent="0.25">
      <c r="A12" t="s">
        <v>35</v>
      </c>
      <c r="B12" t="s">
        <v>36</v>
      </c>
      <c r="C12" t="s">
        <v>20</v>
      </c>
      <c r="D12" t="s">
        <v>21</v>
      </c>
      <c r="E12">
        <v>57701</v>
      </c>
      <c r="F12" t="s">
        <v>22</v>
      </c>
      <c r="G12" t="s">
        <v>22</v>
      </c>
      <c r="H12" t="s">
        <v>37</v>
      </c>
      <c r="I12" t="s">
        <v>38</v>
      </c>
      <c r="J12" s="1">
        <v>43693</v>
      </c>
      <c r="K12" s="1">
        <v>43727</v>
      </c>
      <c r="L12" t="s">
        <v>39</v>
      </c>
      <c r="N12" t="s">
        <v>40</v>
      </c>
    </row>
    <row r="13" spans="1:14" x14ac:dyDescent="0.25">
      <c r="A13" t="s">
        <v>41</v>
      </c>
      <c r="B13" t="s">
        <v>42</v>
      </c>
      <c r="C13" t="s">
        <v>43</v>
      </c>
      <c r="D13" t="s">
        <v>21</v>
      </c>
      <c r="E13">
        <v>57104</v>
      </c>
      <c r="F13" t="s">
        <v>22</v>
      </c>
      <c r="G13" t="s">
        <v>22</v>
      </c>
      <c r="H13" t="s">
        <v>44</v>
      </c>
      <c r="I13" t="s">
        <v>45</v>
      </c>
      <c r="J13" s="1">
        <v>43701</v>
      </c>
      <c r="K13" s="1">
        <v>43727</v>
      </c>
      <c r="L13" t="s">
        <v>39</v>
      </c>
      <c r="N13" t="s">
        <v>40</v>
      </c>
    </row>
    <row r="14" spans="1:14" x14ac:dyDescent="0.25">
      <c r="A14" t="s">
        <v>18</v>
      </c>
      <c r="B14" t="s">
        <v>46</v>
      </c>
      <c r="C14" t="s">
        <v>20</v>
      </c>
      <c r="D14" t="s">
        <v>21</v>
      </c>
      <c r="E14">
        <v>57701</v>
      </c>
      <c r="F14" t="s">
        <v>22</v>
      </c>
      <c r="G14" t="s">
        <v>22</v>
      </c>
      <c r="H14" t="s">
        <v>47</v>
      </c>
      <c r="I14" t="s">
        <v>48</v>
      </c>
      <c r="J14" s="1">
        <v>43693</v>
      </c>
      <c r="K14" s="1">
        <v>43727</v>
      </c>
      <c r="L14" t="s">
        <v>39</v>
      </c>
      <c r="N14" t="s">
        <v>40</v>
      </c>
    </row>
    <row r="15" spans="1:14" x14ac:dyDescent="0.25">
      <c r="A15" t="s">
        <v>49</v>
      </c>
      <c r="B15" t="s">
        <v>50</v>
      </c>
      <c r="C15" t="s">
        <v>43</v>
      </c>
      <c r="D15" t="s">
        <v>21</v>
      </c>
      <c r="E15">
        <v>57104</v>
      </c>
      <c r="F15" t="s">
        <v>22</v>
      </c>
      <c r="G15" t="s">
        <v>22</v>
      </c>
      <c r="H15" t="s">
        <v>47</v>
      </c>
      <c r="I15" t="s">
        <v>48</v>
      </c>
      <c r="J15" s="1">
        <v>43701</v>
      </c>
      <c r="K15" s="1">
        <v>43727</v>
      </c>
      <c r="L15" t="s">
        <v>39</v>
      </c>
      <c r="N15" t="s">
        <v>40</v>
      </c>
    </row>
    <row r="16" spans="1:14" x14ac:dyDescent="0.25">
      <c r="A16" t="s">
        <v>51</v>
      </c>
      <c r="B16" t="s">
        <v>52</v>
      </c>
      <c r="C16" t="s">
        <v>43</v>
      </c>
      <c r="D16" t="s">
        <v>21</v>
      </c>
      <c r="E16">
        <v>57104</v>
      </c>
      <c r="F16" t="s">
        <v>22</v>
      </c>
      <c r="G16" t="s">
        <v>22</v>
      </c>
      <c r="H16" t="s">
        <v>47</v>
      </c>
      <c r="I16" t="s">
        <v>48</v>
      </c>
      <c r="J16" s="1">
        <v>43701</v>
      </c>
      <c r="K16" s="1">
        <v>43720</v>
      </c>
      <c r="L16" t="s">
        <v>39</v>
      </c>
      <c r="N16" t="s">
        <v>40</v>
      </c>
    </row>
    <row r="17" spans="1:14" x14ac:dyDescent="0.25">
      <c r="A17" t="s">
        <v>53</v>
      </c>
      <c r="B17" t="s">
        <v>54</v>
      </c>
      <c r="C17" t="s">
        <v>43</v>
      </c>
      <c r="D17" t="s">
        <v>21</v>
      </c>
      <c r="E17">
        <v>57104</v>
      </c>
      <c r="F17" t="s">
        <v>22</v>
      </c>
      <c r="G17" t="s">
        <v>22</v>
      </c>
      <c r="H17" t="s">
        <v>47</v>
      </c>
      <c r="I17" t="s">
        <v>48</v>
      </c>
      <c r="J17" s="1">
        <v>43701</v>
      </c>
      <c r="K17" s="1">
        <v>43720</v>
      </c>
      <c r="L17" t="s">
        <v>39</v>
      </c>
      <c r="N17" t="s">
        <v>40</v>
      </c>
    </row>
    <row r="18" spans="1:14" x14ac:dyDescent="0.25">
      <c r="A18" t="s">
        <v>55</v>
      </c>
      <c r="B18" t="s">
        <v>56</v>
      </c>
      <c r="C18" t="s">
        <v>43</v>
      </c>
      <c r="D18" t="s">
        <v>21</v>
      </c>
      <c r="E18">
        <v>57103</v>
      </c>
      <c r="F18" t="s">
        <v>22</v>
      </c>
      <c r="G18" t="s">
        <v>22</v>
      </c>
      <c r="H18" t="s">
        <v>47</v>
      </c>
      <c r="I18" t="s">
        <v>48</v>
      </c>
      <c r="J18" s="1">
        <v>43701</v>
      </c>
      <c r="K18" s="1">
        <v>43720</v>
      </c>
      <c r="L18" t="s">
        <v>39</v>
      </c>
      <c r="N18" t="s">
        <v>40</v>
      </c>
    </row>
    <row r="19" spans="1:14" x14ac:dyDescent="0.25">
      <c r="A19" t="s">
        <v>57</v>
      </c>
      <c r="B19" t="s">
        <v>58</v>
      </c>
      <c r="C19" t="s">
        <v>59</v>
      </c>
      <c r="D19" t="s">
        <v>21</v>
      </c>
      <c r="E19">
        <v>57719</v>
      </c>
      <c r="F19" t="s">
        <v>22</v>
      </c>
      <c r="G19" t="s">
        <v>22</v>
      </c>
      <c r="H19" t="s">
        <v>47</v>
      </c>
      <c r="I19" t="s">
        <v>48</v>
      </c>
      <c r="J19" s="1">
        <v>43693</v>
      </c>
      <c r="K19" s="1">
        <v>43720</v>
      </c>
      <c r="L19" t="s">
        <v>39</v>
      </c>
      <c r="N19" t="s">
        <v>40</v>
      </c>
    </row>
    <row r="20" spans="1:14" x14ac:dyDescent="0.25">
      <c r="A20" t="s">
        <v>60</v>
      </c>
      <c r="B20" t="s">
        <v>61</v>
      </c>
      <c r="C20" t="s">
        <v>43</v>
      </c>
      <c r="D20" t="s">
        <v>21</v>
      </c>
      <c r="E20">
        <v>57104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43701</v>
      </c>
      <c r="L20" t="s">
        <v>26</v>
      </c>
      <c r="N20" t="s">
        <v>24</v>
      </c>
    </row>
    <row r="21" spans="1:14" x14ac:dyDescent="0.25">
      <c r="A21" t="s">
        <v>62</v>
      </c>
      <c r="B21" t="s">
        <v>63</v>
      </c>
      <c r="C21" t="s">
        <v>43</v>
      </c>
      <c r="D21" t="s">
        <v>21</v>
      </c>
      <c r="E21">
        <v>57104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43701</v>
      </c>
      <c r="L21" t="s">
        <v>26</v>
      </c>
      <c r="N21" t="s">
        <v>24</v>
      </c>
    </row>
    <row r="22" spans="1:14" x14ac:dyDescent="0.25">
      <c r="A22" t="s">
        <v>64</v>
      </c>
      <c r="B22" t="s">
        <v>65</v>
      </c>
      <c r="C22" t="s">
        <v>43</v>
      </c>
      <c r="D22" t="s">
        <v>21</v>
      </c>
      <c r="E22">
        <v>57104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43701</v>
      </c>
      <c r="L22" t="s">
        <v>26</v>
      </c>
      <c r="N22" t="s">
        <v>24</v>
      </c>
    </row>
    <row r="23" spans="1:14" x14ac:dyDescent="0.25">
      <c r="A23" t="s">
        <v>66</v>
      </c>
      <c r="B23" t="s">
        <v>67</v>
      </c>
      <c r="C23" t="s">
        <v>43</v>
      </c>
      <c r="D23" t="s">
        <v>21</v>
      </c>
      <c r="E23">
        <v>57106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43701</v>
      </c>
      <c r="L23" t="s">
        <v>26</v>
      </c>
      <c r="N23" t="s">
        <v>24</v>
      </c>
    </row>
    <row r="24" spans="1:14" x14ac:dyDescent="0.25">
      <c r="A24" t="s">
        <v>68</v>
      </c>
      <c r="B24" t="s">
        <v>69</v>
      </c>
      <c r="C24" t="s">
        <v>43</v>
      </c>
      <c r="D24" t="s">
        <v>21</v>
      </c>
      <c r="E24">
        <v>57107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43701</v>
      </c>
      <c r="L24" t="s">
        <v>26</v>
      </c>
      <c r="N24" t="s">
        <v>24</v>
      </c>
    </row>
    <row r="25" spans="1:14" x14ac:dyDescent="0.25">
      <c r="A25" t="s">
        <v>70</v>
      </c>
      <c r="B25" t="s">
        <v>71</v>
      </c>
      <c r="C25" t="s">
        <v>43</v>
      </c>
      <c r="D25" t="s">
        <v>21</v>
      </c>
      <c r="E25">
        <v>57106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43701</v>
      </c>
      <c r="L25" t="s">
        <v>26</v>
      </c>
      <c r="N25" t="s">
        <v>24</v>
      </c>
    </row>
    <row r="26" spans="1:14" x14ac:dyDescent="0.25">
      <c r="A26" t="s">
        <v>72</v>
      </c>
      <c r="B26" t="s">
        <v>73</v>
      </c>
      <c r="C26" t="s">
        <v>43</v>
      </c>
      <c r="D26" t="s">
        <v>21</v>
      </c>
      <c r="E26">
        <v>57104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43701</v>
      </c>
      <c r="L26" t="s">
        <v>26</v>
      </c>
      <c r="N26" t="s">
        <v>24</v>
      </c>
    </row>
    <row r="27" spans="1:14" x14ac:dyDescent="0.25">
      <c r="A27" t="s">
        <v>74</v>
      </c>
      <c r="B27" t="s">
        <v>75</v>
      </c>
      <c r="C27" t="s">
        <v>43</v>
      </c>
      <c r="D27" t="s">
        <v>21</v>
      </c>
      <c r="E27">
        <v>57104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43701</v>
      </c>
      <c r="L27" t="s">
        <v>26</v>
      </c>
      <c r="N27" t="s">
        <v>24</v>
      </c>
    </row>
    <row r="28" spans="1:14" x14ac:dyDescent="0.25">
      <c r="A28" t="s">
        <v>76</v>
      </c>
      <c r="B28" t="s">
        <v>77</v>
      </c>
      <c r="C28" t="s">
        <v>43</v>
      </c>
      <c r="D28" t="s">
        <v>21</v>
      </c>
      <c r="E28">
        <v>57104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43701</v>
      </c>
      <c r="L28" t="s">
        <v>26</v>
      </c>
      <c r="N28" t="s">
        <v>24</v>
      </c>
    </row>
    <row r="29" spans="1:14" x14ac:dyDescent="0.25">
      <c r="A29" t="s">
        <v>78</v>
      </c>
      <c r="B29" t="s">
        <v>79</v>
      </c>
      <c r="C29" t="s">
        <v>43</v>
      </c>
      <c r="D29" t="s">
        <v>21</v>
      </c>
      <c r="E29">
        <v>57104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43701</v>
      </c>
      <c r="L29" t="s">
        <v>26</v>
      </c>
      <c r="N29" t="s">
        <v>24</v>
      </c>
    </row>
    <row r="30" spans="1:14" x14ac:dyDescent="0.25">
      <c r="A30" t="s">
        <v>80</v>
      </c>
      <c r="B30" t="s">
        <v>81</v>
      </c>
      <c r="C30" t="s">
        <v>43</v>
      </c>
      <c r="D30" t="s">
        <v>21</v>
      </c>
      <c r="E30">
        <v>57104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43701</v>
      </c>
      <c r="L30" t="s">
        <v>26</v>
      </c>
      <c r="N30" t="s">
        <v>24</v>
      </c>
    </row>
    <row r="31" spans="1:14" x14ac:dyDescent="0.25">
      <c r="A31" t="s">
        <v>82</v>
      </c>
      <c r="B31" t="s">
        <v>83</v>
      </c>
      <c r="C31" t="s">
        <v>43</v>
      </c>
      <c r="D31" t="s">
        <v>21</v>
      </c>
      <c r="E31">
        <v>57104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43701</v>
      </c>
      <c r="L31" t="s">
        <v>26</v>
      </c>
      <c r="N31" t="s">
        <v>24</v>
      </c>
    </row>
    <row r="32" spans="1:14" x14ac:dyDescent="0.25">
      <c r="A32" t="s">
        <v>84</v>
      </c>
      <c r="B32" t="s">
        <v>85</v>
      </c>
      <c r="C32" t="s">
        <v>43</v>
      </c>
      <c r="D32" t="s">
        <v>21</v>
      </c>
      <c r="E32">
        <v>57103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43701</v>
      </c>
      <c r="L32" t="s">
        <v>26</v>
      </c>
      <c r="N32" t="s">
        <v>24</v>
      </c>
    </row>
    <row r="33" spans="1:14" x14ac:dyDescent="0.25">
      <c r="A33" t="s">
        <v>86</v>
      </c>
      <c r="B33" t="s">
        <v>87</v>
      </c>
      <c r="C33" t="s">
        <v>43</v>
      </c>
      <c r="D33" t="s">
        <v>21</v>
      </c>
      <c r="E33">
        <v>57106</v>
      </c>
      <c r="F33" t="s">
        <v>22</v>
      </c>
      <c r="G33" t="s">
        <v>22</v>
      </c>
      <c r="H33" t="s">
        <v>44</v>
      </c>
      <c r="I33" t="s">
        <v>45</v>
      </c>
      <c r="J33" s="1">
        <v>43673</v>
      </c>
      <c r="K33" s="1">
        <v>43699</v>
      </c>
      <c r="L33" t="s">
        <v>39</v>
      </c>
      <c r="N33" t="s">
        <v>40</v>
      </c>
    </row>
    <row r="34" spans="1:14" x14ac:dyDescent="0.25">
      <c r="A34" t="s">
        <v>88</v>
      </c>
      <c r="B34" t="s">
        <v>89</v>
      </c>
      <c r="C34" t="s">
        <v>43</v>
      </c>
      <c r="D34" t="s">
        <v>21</v>
      </c>
      <c r="E34">
        <v>57105</v>
      </c>
      <c r="F34" t="s">
        <v>22</v>
      </c>
      <c r="G34" t="s">
        <v>22</v>
      </c>
      <c r="H34" t="s">
        <v>44</v>
      </c>
      <c r="I34" t="s">
        <v>45</v>
      </c>
      <c r="J34" s="1">
        <v>43673</v>
      </c>
      <c r="K34" s="1">
        <v>43699</v>
      </c>
      <c r="L34" t="s">
        <v>39</v>
      </c>
      <c r="N34" t="s">
        <v>40</v>
      </c>
    </row>
    <row r="35" spans="1:14" x14ac:dyDescent="0.25">
      <c r="A35" t="s">
        <v>90</v>
      </c>
      <c r="B35" t="s">
        <v>91</v>
      </c>
      <c r="C35" t="s">
        <v>92</v>
      </c>
      <c r="D35" t="s">
        <v>21</v>
      </c>
      <c r="E35">
        <v>57747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43697</v>
      </c>
      <c r="L35" t="s">
        <v>26</v>
      </c>
      <c r="N35" t="s">
        <v>24</v>
      </c>
    </row>
    <row r="36" spans="1:14" x14ac:dyDescent="0.25">
      <c r="A36" t="s">
        <v>93</v>
      </c>
      <c r="B36" t="s">
        <v>94</v>
      </c>
      <c r="C36" t="s">
        <v>20</v>
      </c>
      <c r="D36" t="s">
        <v>21</v>
      </c>
      <c r="E36">
        <v>57701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43697</v>
      </c>
      <c r="L36" t="s">
        <v>26</v>
      </c>
      <c r="N36" t="s">
        <v>24</v>
      </c>
    </row>
    <row r="37" spans="1:14" x14ac:dyDescent="0.25">
      <c r="A37" t="s">
        <v>95</v>
      </c>
      <c r="B37" t="s">
        <v>96</v>
      </c>
      <c r="C37" t="s">
        <v>20</v>
      </c>
      <c r="D37" t="s">
        <v>21</v>
      </c>
      <c r="E37">
        <v>57701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43693</v>
      </c>
      <c r="L37" t="s">
        <v>26</v>
      </c>
      <c r="N37" t="s">
        <v>24</v>
      </c>
    </row>
    <row r="38" spans="1:14" x14ac:dyDescent="0.25">
      <c r="A38" t="s">
        <v>72</v>
      </c>
      <c r="B38" t="s">
        <v>97</v>
      </c>
      <c r="C38" t="s">
        <v>20</v>
      </c>
      <c r="D38" t="s">
        <v>21</v>
      </c>
      <c r="E38">
        <v>57701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43693</v>
      </c>
      <c r="L38" t="s">
        <v>26</v>
      </c>
      <c r="N38" t="s">
        <v>24</v>
      </c>
    </row>
    <row r="39" spans="1:14" x14ac:dyDescent="0.25">
      <c r="A39" t="s">
        <v>98</v>
      </c>
      <c r="B39" t="s">
        <v>99</v>
      </c>
      <c r="C39" t="s">
        <v>100</v>
      </c>
      <c r="D39" t="s">
        <v>21</v>
      </c>
      <c r="E39">
        <v>57744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43688</v>
      </c>
      <c r="L39" t="s">
        <v>26</v>
      </c>
      <c r="N39" t="s">
        <v>24</v>
      </c>
    </row>
    <row r="40" spans="1:14" x14ac:dyDescent="0.25">
      <c r="A40" t="s">
        <v>101</v>
      </c>
      <c r="B40" t="s">
        <v>102</v>
      </c>
      <c r="C40" t="s">
        <v>20</v>
      </c>
      <c r="D40" t="s">
        <v>21</v>
      </c>
      <c r="E40">
        <v>57701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43688</v>
      </c>
      <c r="L40" t="s">
        <v>26</v>
      </c>
      <c r="N40" t="s">
        <v>24</v>
      </c>
    </row>
    <row r="41" spans="1:14" x14ac:dyDescent="0.25">
      <c r="A41" t="s">
        <v>103</v>
      </c>
      <c r="B41" t="s">
        <v>104</v>
      </c>
      <c r="C41" t="s">
        <v>20</v>
      </c>
      <c r="D41" t="s">
        <v>21</v>
      </c>
      <c r="E41">
        <v>57701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43688</v>
      </c>
      <c r="L41" t="s">
        <v>26</v>
      </c>
      <c r="N41" t="s">
        <v>24</v>
      </c>
    </row>
    <row r="42" spans="1:14" x14ac:dyDescent="0.25">
      <c r="A42" t="s">
        <v>105</v>
      </c>
      <c r="B42" t="s">
        <v>106</v>
      </c>
      <c r="C42" t="s">
        <v>20</v>
      </c>
      <c r="D42" t="s">
        <v>21</v>
      </c>
      <c r="E42">
        <v>57701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43688</v>
      </c>
      <c r="L42" t="s">
        <v>26</v>
      </c>
      <c r="N42" t="s">
        <v>24</v>
      </c>
    </row>
    <row r="43" spans="1:14" x14ac:dyDescent="0.25">
      <c r="A43" t="s">
        <v>107</v>
      </c>
      <c r="B43" t="s">
        <v>108</v>
      </c>
      <c r="C43" t="s">
        <v>20</v>
      </c>
      <c r="D43" t="s">
        <v>21</v>
      </c>
      <c r="E43">
        <v>57701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43688</v>
      </c>
      <c r="L43" t="s">
        <v>26</v>
      </c>
      <c r="N43" t="s">
        <v>24</v>
      </c>
    </row>
    <row r="44" spans="1:14" x14ac:dyDescent="0.25">
      <c r="A44" t="s">
        <v>109</v>
      </c>
      <c r="B44" t="s">
        <v>110</v>
      </c>
      <c r="C44" t="s">
        <v>20</v>
      </c>
      <c r="D44" t="s">
        <v>21</v>
      </c>
      <c r="E44">
        <v>57702</v>
      </c>
      <c r="F44" t="s">
        <v>22</v>
      </c>
      <c r="G44" t="s">
        <v>22</v>
      </c>
      <c r="H44" t="s">
        <v>37</v>
      </c>
      <c r="I44" t="s">
        <v>111</v>
      </c>
      <c r="J44" s="1">
        <v>43659</v>
      </c>
      <c r="K44" s="1">
        <v>43685</v>
      </c>
      <c r="L44" t="s">
        <v>39</v>
      </c>
      <c r="N44" t="s">
        <v>40</v>
      </c>
    </row>
    <row r="45" spans="1:14" x14ac:dyDescent="0.25">
      <c r="A45" t="s">
        <v>112</v>
      </c>
      <c r="B45" t="s">
        <v>113</v>
      </c>
      <c r="C45" t="s">
        <v>20</v>
      </c>
      <c r="D45" t="s">
        <v>21</v>
      </c>
      <c r="E45">
        <v>57702</v>
      </c>
      <c r="F45" t="s">
        <v>22</v>
      </c>
      <c r="G45" t="s">
        <v>22</v>
      </c>
      <c r="H45" t="s">
        <v>44</v>
      </c>
      <c r="I45" t="s">
        <v>45</v>
      </c>
      <c r="J45" s="1">
        <v>43661</v>
      </c>
      <c r="K45" s="1">
        <v>43685</v>
      </c>
      <c r="L45" t="s">
        <v>39</v>
      </c>
      <c r="N45" t="s">
        <v>40</v>
      </c>
    </row>
    <row r="46" spans="1:14" x14ac:dyDescent="0.25">
      <c r="A46" t="s">
        <v>101</v>
      </c>
      <c r="B46" t="s">
        <v>114</v>
      </c>
      <c r="C46" t="s">
        <v>20</v>
      </c>
      <c r="D46" t="s">
        <v>21</v>
      </c>
      <c r="E46">
        <v>57702</v>
      </c>
      <c r="F46" t="s">
        <v>22</v>
      </c>
      <c r="G46" t="s">
        <v>22</v>
      </c>
      <c r="H46" t="s">
        <v>37</v>
      </c>
      <c r="I46" t="s">
        <v>115</v>
      </c>
      <c r="J46" s="1">
        <v>43661</v>
      </c>
      <c r="K46" s="1">
        <v>43685</v>
      </c>
      <c r="L46" t="s">
        <v>39</v>
      </c>
      <c r="N46" t="s">
        <v>40</v>
      </c>
    </row>
    <row r="47" spans="1:14" x14ac:dyDescent="0.25">
      <c r="A47" t="s">
        <v>18</v>
      </c>
      <c r="B47" t="s">
        <v>116</v>
      </c>
      <c r="C47" t="s">
        <v>20</v>
      </c>
      <c r="D47" t="s">
        <v>21</v>
      </c>
      <c r="E47">
        <v>57702</v>
      </c>
      <c r="F47" t="s">
        <v>22</v>
      </c>
      <c r="G47" t="s">
        <v>22</v>
      </c>
      <c r="H47" t="s">
        <v>37</v>
      </c>
      <c r="I47" t="s">
        <v>115</v>
      </c>
      <c r="J47" s="1">
        <v>43661</v>
      </c>
      <c r="K47" s="1">
        <v>43685</v>
      </c>
      <c r="L47" t="s">
        <v>39</v>
      </c>
      <c r="N47" t="s">
        <v>40</v>
      </c>
    </row>
    <row r="48" spans="1:14" x14ac:dyDescent="0.25">
      <c r="A48" t="s">
        <v>18</v>
      </c>
      <c r="B48" t="s">
        <v>117</v>
      </c>
      <c r="C48" t="s">
        <v>20</v>
      </c>
      <c r="D48" t="s">
        <v>21</v>
      </c>
      <c r="E48">
        <v>57702</v>
      </c>
      <c r="F48" t="s">
        <v>22</v>
      </c>
      <c r="G48" t="s">
        <v>22</v>
      </c>
      <c r="H48" t="s">
        <v>37</v>
      </c>
      <c r="I48" t="s">
        <v>115</v>
      </c>
      <c r="J48" s="1">
        <v>43659</v>
      </c>
      <c r="K48" s="1">
        <v>43685</v>
      </c>
      <c r="L48" t="s">
        <v>39</v>
      </c>
      <c r="N48" t="s">
        <v>40</v>
      </c>
    </row>
    <row r="49" spans="1:14" x14ac:dyDescent="0.25">
      <c r="A49" t="s">
        <v>118</v>
      </c>
      <c r="B49" t="s">
        <v>119</v>
      </c>
      <c r="C49" t="s">
        <v>43</v>
      </c>
      <c r="D49" t="s">
        <v>21</v>
      </c>
      <c r="E49">
        <v>57105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43677</v>
      </c>
      <c r="L49" t="s">
        <v>26</v>
      </c>
      <c r="N49" t="s">
        <v>24</v>
      </c>
    </row>
    <row r="50" spans="1:14" x14ac:dyDescent="0.25">
      <c r="A50" t="s">
        <v>120</v>
      </c>
      <c r="B50" t="s">
        <v>121</v>
      </c>
      <c r="C50" t="s">
        <v>43</v>
      </c>
      <c r="D50" t="s">
        <v>21</v>
      </c>
      <c r="E50">
        <v>57106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43673</v>
      </c>
      <c r="L50" t="s">
        <v>26</v>
      </c>
      <c r="N50" t="s">
        <v>24</v>
      </c>
    </row>
    <row r="51" spans="1:14" x14ac:dyDescent="0.25">
      <c r="A51" t="s">
        <v>122</v>
      </c>
      <c r="B51" t="s">
        <v>123</v>
      </c>
      <c r="C51" t="s">
        <v>43</v>
      </c>
      <c r="D51" t="s">
        <v>21</v>
      </c>
      <c r="E51">
        <v>57108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43673</v>
      </c>
      <c r="L51" t="s">
        <v>26</v>
      </c>
      <c r="N51" t="s">
        <v>24</v>
      </c>
    </row>
    <row r="52" spans="1:14" x14ac:dyDescent="0.25">
      <c r="A52" t="s">
        <v>124</v>
      </c>
      <c r="B52" t="s">
        <v>125</v>
      </c>
      <c r="C52" t="s">
        <v>43</v>
      </c>
      <c r="D52" t="s">
        <v>21</v>
      </c>
      <c r="E52">
        <v>57106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43673</v>
      </c>
      <c r="L52" t="s">
        <v>26</v>
      </c>
      <c r="N52" t="s">
        <v>24</v>
      </c>
    </row>
    <row r="53" spans="1:14" x14ac:dyDescent="0.25">
      <c r="A53" t="s">
        <v>126</v>
      </c>
      <c r="B53" t="s">
        <v>127</v>
      </c>
      <c r="C53" t="s">
        <v>43</v>
      </c>
      <c r="D53" t="s">
        <v>21</v>
      </c>
      <c r="E53">
        <v>57106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43673</v>
      </c>
      <c r="L53" t="s">
        <v>26</v>
      </c>
      <c r="N53" t="s">
        <v>24</v>
      </c>
    </row>
    <row r="54" spans="1:14" x14ac:dyDescent="0.25">
      <c r="A54" t="s">
        <v>128</v>
      </c>
      <c r="B54" t="s">
        <v>129</v>
      </c>
      <c r="C54" t="s">
        <v>43</v>
      </c>
      <c r="D54" t="s">
        <v>21</v>
      </c>
      <c r="E54">
        <v>57105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43673</v>
      </c>
      <c r="L54" t="s">
        <v>26</v>
      </c>
      <c r="N54" t="s">
        <v>24</v>
      </c>
    </row>
    <row r="55" spans="1:14" x14ac:dyDescent="0.25">
      <c r="A55" t="s">
        <v>130</v>
      </c>
      <c r="B55" t="s">
        <v>131</v>
      </c>
      <c r="C55" t="s">
        <v>43</v>
      </c>
      <c r="D55" t="s">
        <v>21</v>
      </c>
      <c r="E55">
        <v>57106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43673</v>
      </c>
      <c r="L55" t="s">
        <v>26</v>
      </c>
      <c r="N55" t="s">
        <v>24</v>
      </c>
    </row>
    <row r="56" spans="1:14" x14ac:dyDescent="0.25">
      <c r="A56" t="s">
        <v>132</v>
      </c>
      <c r="B56" t="s">
        <v>133</v>
      </c>
      <c r="C56" t="s">
        <v>43</v>
      </c>
      <c r="D56" t="s">
        <v>21</v>
      </c>
      <c r="E56">
        <v>57106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43673</v>
      </c>
      <c r="L56" t="s">
        <v>26</v>
      </c>
      <c r="N56" t="s">
        <v>24</v>
      </c>
    </row>
    <row r="57" spans="1:14" x14ac:dyDescent="0.25">
      <c r="A57" t="s">
        <v>134</v>
      </c>
      <c r="B57" t="s">
        <v>135</v>
      </c>
      <c r="C57" t="s">
        <v>43</v>
      </c>
      <c r="D57" t="s">
        <v>21</v>
      </c>
      <c r="E57">
        <v>57106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43673</v>
      </c>
      <c r="L57" t="s">
        <v>26</v>
      </c>
      <c r="N57" t="s">
        <v>24</v>
      </c>
    </row>
    <row r="58" spans="1:14" x14ac:dyDescent="0.25">
      <c r="A58" t="s">
        <v>136</v>
      </c>
      <c r="B58" t="s">
        <v>137</v>
      </c>
      <c r="C58" t="s">
        <v>43</v>
      </c>
      <c r="D58" t="s">
        <v>21</v>
      </c>
      <c r="E58">
        <v>57105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43673</v>
      </c>
      <c r="L58" t="s">
        <v>26</v>
      </c>
      <c r="N58" t="s">
        <v>24</v>
      </c>
    </row>
    <row r="59" spans="1:14" x14ac:dyDescent="0.25">
      <c r="A59" t="s">
        <v>138</v>
      </c>
      <c r="B59" t="s">
        <v>139</v>
      </c>
      <c r="C59" t="s">
        <v>43</v>
      </c>
      <c r="D59" t="s">
        <v>21</v>
      </c>
      <c r="E59">
        <v>57105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43673</v>
      </c>
      <c r="L59" t="s">
        <v>26</v>
      </c>
      <c r="N59" t="s">
        <v>24</v>
      </c>
    </row>
    <row r="60" spans="1:14" x14ac:dyDescent="0.25">
      <c r="A60" t="s">
        <v>74</v>
      </c>
      <c r="B60" t="s">
        <v>140</v>
      </c>
      <c r="C60" t="s">
        <v>43</v>
      </c>
      <c r="D60" t="s">
        <v>21</v>
      </c>
      <c r="E60">
        <v>57106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43673</v>
      </c>
      <c r="L60" t="s">
        <v>26</v>
      </c>
      <c r="N60" t="s">
        <v>24</v>
      </c>
    </row>
    <row r="61" spans="1:14" x14ac:dyDescent="0.25">
      <c r="A61" t="s">
        <v>51</v>
      </c>
      <c r="B61" t="s">
        <v>141</v>
      </c>
      <c r="C61" t="s">
        <v>43</v>
      </c>
      <c r="D61" t="s">
        <v>21</v>
      </c>
      <c r="E61">
        <v>57108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43673</v>
      </c>
      <c r="L61" t="s">
        <v>26</v>
      </c>
      <c r="N61" t="s">
        <v>24</v>
      </c>
    </row>
    <row r="62" spans="1:14" x14ac:dyDescent="0.25">
      <c r="A62" t="s">
        <v>142</v>
      </c>
      <c r="B62" t="s">
        <v>143</v>
      </c>
      <c r="C62" t="s">
        <v>43</v>
      </c>
      <c r="D62" t="s">
        <v>21</v>
      </c>
      <c r="E62">
        <v>57105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43673</v>
      </c>
      <c r="L62" t="s">
        <v>26</v>
      </c>
      <c r="N62" t="s">
        <v>24</v>
      </c>
    </row>
    <row r="63" spans="1:14" x14ac:dyDescent="0.25">
      <c r="A63" t="s">
        <v>144</v>
      </c>
      <c r="B63" t="s">
        <v>145</v>
      </c>
      <c r="C63" t="s">
        <v>43</v>
      </c>
      <c r="D63" t="s">
        <v>21</v>
      </c>
      <c r="E63">
        <v>57106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43673</v>
      </c>
      <c r="L63" t="s">
        <v>26</v>
      </c>
      <c r="N63" t="s">
        <v>24</v>
      </c>
    </row>
    <row r="64" spans="1:14" x14ac:dyDescent="0.25">
      <c r="A64" t="s">
        <v>146</v>
      </c>
      <c r="B64" t="s">
        <v>147</v>
      </c>
      <c r="C64" t="s">
        <v>43</v>
      </c>
      <c r="D64" t="s">
        <v>21</v>
      </c>
      <c r="E64">
        <v>57108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43673</v>
      </c>
      <c r="L64" t="s">
        <v>26</v>
      </c>
      <c r="N64" t="s">
        <v>24</v>
      </c>
    </row>
    <row r="65" spans="1:14" x14ac:dyDescent="0.25">
      <c r="A65" t="s">
        <v>148</v>
      </c>
      <c r="B65" t="s">
        <v>149</v>
      </c>
      <c r="C65" t="s">
        <v>43</v>
      </c>
      <c r="D65" t="s">
        <v>21</v>
      </c>
      <c r="E65">
        <v>57106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43673</v>
      </c>
      <c r="L65" t="s">
        <v>26</v>
      </c>
      <c r="N65" t="s">
        <v>24</v>
      </c>
    </row>
    <row r="66" spans="1:14" x14ac:dyDescent="0.25">
      <c r="A66" t="s">
        <v>150</v>
      </c>
      <c r="B66" t="s">
        <v>151</v>
      </c>
      <c r="C66" t="s">
        <v>43</v>
      </c>
      <c r="D66" t="s">
        <v>21</v>
      </c>
      <c r="E66">
        <v>57105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43673</v>
      </c>
      <c r="L66" t="s">
        <v>26</v>
      </c>
      <c r="N66" t="s">
        <v>24</v>
      </c>
    </row>
    <row r="67" spans="1:14" x14ac:dyDescent="0.25">
      <c r="A67" t="s">
        <v>152</v>
      </c>
      <c r="B67" t="s">
        <v>153</v>
      </c>
      <c r="C67" t="s">
        <v>43</v>
      </c>
      <c r="D67" t="s">
        <v>21</v>
      </c>
      <c r="E67">
        <v>57106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43673</v>
      </c>
      <c r="L67" t="s">
        <v>26</v>
      </c>
      <c r="N67" t="s">
        <v>24</v>
      </c>
    </row>
    <row r="68" spans="1:14" x14ac:dyDescent="0.25">
      <c r="A68" t="s">
        <v>154</v>
      </c>
      <c r="B68" t="s">
        <v>155</v>
      </c>
      <c r="C68" t="s">
        <v>43</v>
      </c>
      <c r="D68" t="s">
        <v>21</v>
      </c>
      <c r="E68">
        <v>57108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43673</v>
      </c>
      <c r="L68" t="s">
        <v>26</v>
      </c>
      <c r="N68" t="s">
        <v>24</v>
      </c>
    </row>
    <row r="69" spans="1:14" x14ac:dyDescent="0.25">
      <c r="A69" t="s">
        <v>156</v>
      </c>
      <c r="B69" t="s">
        <v>157</v>
      </c>
      <c r="C69" t="s">
        <v>43</v>
      </c>
      <c r="D69" t="s">
        <v>21</v>
      </c>
      <c r="E69">
        <v>57106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43673</v>
      </c>
      <c r="L69" t="s">
        <v>26</v>
      </c>
      <c r="N69" t="s">
        <v>24</v>
      </c>
    </row>
    <row r="70" spans="1:14" x14ac:dyDescent="0.25">
      <c r="A70" t="s">
        <v>158</v>
      </c>
      <c r="B70" t="s">
        <v>159</v>
      </c>
      <c r="C70" t="s">
        <v>43</v>
      </c>
      <c r="D70" t="s">
        <v>21</v>
      </c>
      <c r="E70">
        <v>57106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43673</v>
      </c>
      <c r="L70" t="s">
        <v>26</v>
      </c>
      <c r="N70" t="s">
        <v>24</v>
      </c>
    </row>
    <row r="71" spans="1:14" x14ac:dyDescent="0.25">
      <c r="A71" t="s">
        <v>160</v>
      </c>
      <c r="B71" t="s">
        <v>161</v>
      </c>
      <c r="C71" t="s">
        <v>20</v>
      </c>
      <c r="D71" t="s">
        <v>21</v>
      </c>
      <c r="E71">
        <v>57701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43663</v>
      </c>
      <c r="L71" t="s">
        <v>26</v>
      </c>
      <c r="N71" t="s">
        <v>24</v>
      </c>
    </row>
    <row r="72" spans="1:14" x14ac:dyDescent="0.25">
      <c r="A72" t="s">
        <v>162</v>
      </c>
      <c r="B72" t="s">
        <v>163</v>
      </c>
      <c r="C72" t="s">
        <v>20</v>
      </c>
      <c r="D72" t="s">
        <v>21</v>
      </c>
      <c r="E72">
        <v>57702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43663</v>
      </c>
      <c r="L72" t="s">
        <v>26</v>
      </c>
      <c r="N72" t="s">
        <v>24</v>
      </c>
    </row>
    <row r="73" spans="1:14" x14ac:dyDescent="0.25">
      <c r="A73" t="s">
        <v>164</v>
      </c>
      <c r="B73" t="s">
        <v>165</v>
      </c>
      <c r="C73" t="s">
        <v>20</v>
      </c>
      <c r="D73" t="s">
        <v>21</v>
      </c>
      <c r="E73">
        <v>57702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43661</v>
      </c>
      <c r="L73" t="s">
        <v>26</v>
      </c>
      <c r="N73" t="s">
        <v>24</v>
      </c>
    </row>
    <row r="74" spans="1:14" x14ac:dyDescent="0.25">
      <c r="A74" t="s">
        <v>166</v>
      </c>
      <c r="B74" t="s">
        <v>167</v>
      </c>
      <c r="C74" t="s">
        <v>20</v>
      </c>
      <c r="D74" t="s">
        <v>21</v>
      </c>
      <c r="E74">
        <v>57701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43661</v>
      </c>
      <c r="L74" t="s">
        <v>26</v>
      </c>
      <c r="N74" t="s">
        <v>24</v>
      </c>
    </row>
    <row r="75" spans="1:14" x14ac:dyDescent="0.25">
      <c r="A75" t="s">
        <v>168</v>
      </c>
      <c r="B75" t="s">
        <v>169</v>
      </c>
      <c r="C75" t="s">
        <v>20</v>
      </c>
      <c r="D75" t="s">
        <v>21</v>
      </c>
      <c r="E75">
        <v>57701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43661</v>
      </c>
      <c r="L75" t="s">
        <v>26</v>
      </c>
      <c r="N75" t="s">
        <v>24</v>
      </c>
    </row>
    <row r="76" spans="1:14" x14ac:dyDescent="0.25">
      <c r="A76" t="s">
        <v>170</v>
      </c>
      <c r="B76" t="s">
        <v>171</v>
      </c>
      <c r="C76" t="s">
        <v>20</v>
      </c>
      <c r="D76" t="s">
        <v>21</v>
      </c>
      <c r="E76">
        <v>57701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43659</v>
      </c>
      <c r="L76" t="s">
        <v>26</v>
      </c>
      <c r="N76" t="s">
        <v>24</v>
      </c>
    </row>
    <row r="77" spans="1:14" x14ac:dyDescent="0.25">
      <c r="A77" t="s">
        <v>105</v>
      </c>
      <c r="B77" t="s">
        <v>172</v>
      </c>
      <c r="C77" t="s">
        <v>20</v>
      </c>
      <c r="D77" t="s">
        <v>21</v>
      </c>
      <c r="E77">
        <v>57702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43659</v>
      </c>
      <c r="L77" t="s">
        <v>26</v>
      </c>
      <c r="N77" t="s">
        <v>24</v>
      </c>
    </row>
    <row r="78" spans="1:14" x14ac:dyDescent="0.25">
      <c r="A78" t="s">
        <v>173</v>
      </c>
      <c r="B78" t="s">
        <v>174</v>
      </c>
      <c r="C78" t="s">
        <v>20</v>
      </c>
      <c r="D78" t="s">
        <v>21</v>
      </c>
      <c r="E78">
        <v>57701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43659</v>
      </c>
      <c r="L78" t="s">
        <v>26</v>
      </c>
      <c r="N78" t="s">
        <v>24</v>
      </c>
    </row>
    <row r="79" spans="1:14" x14ac:dyDescent="0.25">
      <c r="A79" t="s">
        <v>175</v>
      </c>
      <c r="B79" t="s">
        <v>176</v>
      </c>
      <c r="C79" t="s">
        <v>20</v>
      </c>
      <c r="D79" t="s">
        <v>21</v>
      </c>
      <c r="E79">
        <v>57701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43659</v>
      </c>
      <c r="L79" t="s">
        <v>26</v>
      </c>
      <c r="N79" t="s">
        <v>24</v>
      </c>
    </row>
    <row r="80" spans="1:14" x14ac:dyDescent="0.25">
      <c r="A80" t="s">
        <v>177</v>
      </c>
      <c r="B80" t="s">
        <v>178</v>
      </c>
      <c r="C80" t="s">
        <v>179</v>
      </c>
      <c r="D80" t="s">
        <v>21</v>
      </c>
      <c r="E80">
        <v>57024</v>
      </c>
      <c r="F80" t="s">
        <v>22</v>
      </c>
      <c r="G80" t="s">
        <v>22</v>
      </c>
      <c r="H80" t="s">
        <v>44</v>
      </c>
      <c r="I80" t="s">
        <v>45</v>
      </c>
      <c r="J80" s="1">
        <v>43614</v>
      </c>
      <c r="K80" s="1">
        <v>43657</v>
      </c>
      <c r="L80" t="s">
        <v>39</v>
      </c>
      <c r="N80" t="s">
        <v>40</v>
      </c>
    </row>
    <row r="81" spans="1:14" x14ac:dyDescent="0.25">
      <c r="A81" t="s">
        <v>180</v>
      </c>
      <c r="B81" t="s">
        <v>181</v>
      </c>
      <c r="C81" t="s">
        <v>182</v>
      </c>
      <c r="D81" t="s">
        <v>21</v>
      </c>
      <c r="E81">
        <v>57005</v>
      </c>
      <c r="F81" t="s">
        <v>22</v>
      </c>
      <c r="G81" t="s">
        <v>22</v>
      </c>
      <c r="H81" t="s">
        <v>37</v>
      </c>
      <c r="I81" t="s">
        <v>115</v>
      </c>
      <c r="J81" s="1">
        <v>43614</v>
      </c>
      <c r="K81" s="1">
        <v>43657</v>
      </c>
      <c r="L81" t="s">
        <v>39</v>
      </c>
      <c r="N81" t="s">
        <v>40</v>
      </c>
    </row>
    <row r="82" spans="1:14" x14ac:dyDescent="0.25">
      <c r="A82" t="s">
        <v>183</v>
      </c>
      <c r="B82" t="s">
        <v>184</v>
      </c>
      <c r="C82" t="s">
        <v>182</v>
      </c>
      <c r="D82" t="s">
        <v>21</v>
      </c>
      <c r="E82">
        <v>57005</v>
      </c>
      <c r="F82" t="s">
        <v>22</v>
      </c>
      <c r="G82" t="s">
        <v>22</v>
      </c>
      <c r="H82" t="s">
        <v>47</v>
      </c>
      <c r="I82" t="s">
        <v>48</v>
      </c>
      <c r="J82" s="1">
        <v>43614</v>
      </c>
      <c r="K82" s="1">
        <v>43651</v>
      </c>
      <c r="L82" t="s">
        <v>39</v>
      </c>
      <c r="N82" t="s">
        <v>40</v>
      </c>
    </row>
    <row r="83" spans="1:14" x14ac:dyDescent="0.25">
      <c r="A83" t="s">
        <v>185</v>
      </c>
      <c r="B83" t="s">
        <v>186</v>
      </c>
      <c r="C83" t="s">
        <v>187</v>
      </c>
      <c r="D83" t="s">
        <v>21</v>
      </c>
      <c r="E83">
        <v>57033</v>
      </c>
      <c r="F83" t="s">
        <v>22</v>
      </c>
      <c r="G83" t="s">
        <v>22</v>
      </c>
      <c r="H83" t="s">
        <v>47</v>
      </c>
      <c r="I83" t="s">
        <v>48</v>
      </c>
      <c r="J83" s="1">
        <v>43613</v>
      </c>
      <c r="K83" s="1">
        <v>43651</v>
      </c>
      <c r="L83" t="s">
        <v>39</v>
      </c>
      <c r="N83" t="s">
        <v>40</v>
      </c>
    </row>
    <row r="84" spans="1:14" x14ac:dyDescent="0.25">
      <c r="A84" t="s">
        <v>188</v>
      </c>
      <c r="B84" t="s">
        <v>189</v>
      </c>
      <c r="C84" t="s">
        <v>190</v>
      </c>
      <c r="D84" t="s">
        <v>21</v>
      </c>
      <c r="E84">
        <v>57030</v>
      </c>
      <c r="F84" t="s">
        <v>22</v>
      </c>
      <c r="G84" t="s">
        <v>22</v>
      </c>
      <c r="H84" t="s">
        <v>47</v>
      </c>
      <c r="I84" t="s">
        <v>48</v>
      </c>
      <c r="J84" s="1">
        <v>43614</v>
      </c>
      <c r="K84" s="1">
        <v>43651</v>
      </c>
      <c r="L84" t="s">
        <v>39</v>
      </c>
      <c r="N84" t="s">
        <v>40</v>
      </c>
    </row>
    <row r="85" spans="1:14" x14ac:dyDescent="0.25">
      <c r="A85" t="s">
        <v>191</v>
      </c>
      <c r="B85" t="s">
        <v>192</v>
      </c>
      <c r="C85" t="s">
        <v>193</v>
      </c>
      <c r="D85" t="s">
        <v>21</v>
      </c>
      <c r="E85">
        <v>57301</v>
      </c>
      <c r="F85" t="s">
        <v>22</v>
      </c>
      <c r="G85" t="s">
        <v>22</v>
      </c>
      <c r="H85" t="s">
        <v>37</v>
      </c>
      <c r="I85" t="s">
        <v>111</v>
      </c>
      <c r="J85" s="1">
        <v>43593</v>
      </c>
      <c r="K85" s="1">
        <v>43643</v>
      </c>
      <c r="L85" t="s">
        <v>39</v>
      </c>
      <c r="N85" t="s">
        <v>194</v>
      </c>
    </row>
    <row r="86" spans="1:14" x14ac:dyDescent="0.25">
      <c r="A86" t="s">
        <v>195</v>
      </c>
      <c r="B86" t="s">
        <v>196</v>
      </c>
      <c r="C86" t="s">
        <v>193</v>
      </c>
      <c r="D86" t="s">
        <v>21</v>
      </c>
      <c r="E86">
        <v>57301</v>
      </c>
      <c r="F86" t="s">
        <v>22</v>
      </c>
      <c r="G86" t="s">
        <v>22</v>
      </c>
      <c r="H86" t="s">
        <v>37</v>
      </c>
      <c r="I86" t="s">
        <v>115</v>
      </c>
      <c r="J86" s="1">
        <v>43593</v>
      </c>
      <c r="K86" s="1">
        <v>43636</v>
      </c>
      <c r="L86" t="s">
        <v>39</v>
      </c>
      <c r="N86" t="s">
        <v>194</v>
      </c>
    </row>
    <row r="87" spans="1:14" x14ac:dyDescent="0.25">
      <c r="A87" t="s">
        <v>197</v>
      </c>
      <c r="B87" t="s">
        <v>198</v>
      </c>
      <c r="C87" t="s">
        <v>199</v>
      </c>
      <c r="D87" t="s">
        <v>21</v>
      </c>
      <c r="E87">
        <v>57383</v>
      </c>
      <c r="F87" t="s">
        <v>22</v>
      </c>
      <c r="G87" t="s">
        <v>22</v>
      </c>
      <c r="H87" t="s">
        <v>44</v>
      </c>
      <c r="I87" t="s">
        <v>45</v>
      </c>
      <c r="J87" s="1">
        <v>43589</v>
      </c>
      <c r="K87" s="1">
        <v>43636</v>
      </c>
      <c r="L87" t="s">
        <v>39</v>
      </c>
      <c r="N87" t="s">
        <v>200</v>
      </c>
    </row>
    <row r="88" spans="1:14" x14ac:dyDescent="0.25">
      <c r="A88" t="s">
        <v>201</v>
      </c>
      <c r="B88" t="s">
        <v>202</v>
      </c>
      <c r="C88" t="s">
        <v>203</v>
      </c>
      <c r="D88" t="s">
        <v>21</v>
      </c>
      <c r="E88">
        <v>57350</v>
      </c>
      <c r="F88" t="s">
        <v>22</v>
      </c>
      <c r="G88" t="s">
        <v>22</v>
      </c>
      <c r="H88" t="s">
        <v>44</v>
      </c>
      <c r="I88" t="s">
        <v>45</v>
      </c>
      <c r="J88" t="s">
        <v>204</v>
      </c>
      <c r="K88" s="1">
        <v>43633</v>
      </c>
      <c r="L88" t="s">
        <v>205</v>
      </c>
      <c r="M88" t="str">
        <f>HYPERLINK("https://www.regulations.gov/docket?D=FDA-2019-H-2877")</f>
        <v>https://www.regulations.gov/docket?D=FDA-2019-H-2877</v>
      </c>
      <c r="N88" t="s">
        <v>204</v>
      </c>
    </row>
    <row r="89" spans="1:14" x14ac:dyDescent="0.25">
      <c r="A89" t="s">
        <v>206</v>
      </c>
      <c r="B89" t="s">
        <v>207</v>
      </c>
      <c r="C89" t="s">
        <v>193</v>
      </c>
      <c r="D89" t="s">
        <v>21</v>
      </c>
      <c r="E89">
        <v>57301</v>
      </c>
      <c r="F89" t="s">
        <v>22</v>
      </c>
      <c r="G89" t="s">
        <v>22</v>
      </c>
      <c r="H89" t="s">
        <v>47</v>
      </c>
      <c r="I89" t="s">
        <v>48</v>
      </c>
      <c r="J89" s="1">
        <v>43589</v>
      </c>
      <c r="K89" s="1">
        <v>43629</v>
      </c>
      <c r="L89" t="s">
        <v>39</v>
      </c>
      <c r="N89" t="s">
        <v>208</v>
      </c>
    </row>
    <row r="90" spans="1:14" x14ac:dyDescent="0.25">
      <c r="A90" t="s">
        <v>209</v>
      </c>
      <c r="B90" t="s">
        <v>210</v>
      </c>
      <c r="C90" t="s">
        <v>211</v>
      </c>
      <c r="D90" t="s">
        <v>21</v>
      </c>
      <c r="E90">
        <v>57311</v>
      </c>
      <c r="F90" t="s">
        <v>22</v>
      </c>
      <c r="G90" t="s">
        <v>22</v>
      </c>
      <c r="H90" t="s">
        <v>47</v>
      </c>
      <c r="I90" t="s">
        <v>48</v>
      </c>
      <c r="J90" s="1">
        <v>43589</v>
      </c>
      <c r="K90" s="1">
        <v>43629</v>
      </c>
      <c r="L90" t="s">
        <v>39</v>
      </c>
      <c r="N90" t="s">
        <v>194</v>
      </c>
    </row>
    <row r="91" spans="1:14" x14ac:dyDescent="0.25">
      <c r="A91" t="s">
        <v>212</v>
      </c>
      <c r="B91" t="s">
        <v>213</v>
      </c>
      <c r="C91" t="s">
        <v>214</v>
      </c>
      <c r="D91" t="s">
        <v>21</v>
      </c>
      <c r="E91">
        <v>57036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43621</v>
      </c>
      <c r="L91" t="s">
        <v>26</v>
      </c>
      <c r="N91" t="s">
        <v>24</v>
      </c>
    </row>
    <row r="92" spans="1:14" x14ac:dyDescent="0.25">
      <c r="A92" t="s">
        <v>215</v>
      </c>
      <c r="B92" t="s">
        <v>216</v>
      </c>
      <c r="C92" t="s">
        <v>217</v>
      </c>
      <c r="D92" t="s">
        <v>21</v>
      </c>
      <c r="E92">
        <v>57037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43621</v>
      </c>
      <c r="L92" t="s">
        <v>26</v>
      </c>
      <c r="N92" t="s">
        <v>24</v>
      </c>
    </row>
    <row r="93" spans="1:14" x14ac:dyDescent="0.25">
      <c r="A93" t="s">
        <v>218</v>
      </c>
      <c r="B93" t="s">
        <v>219</v>
      </c>
      <c r="C93" t="s">
        <v>220</v>
      </c>
      <c r="D93" t="s">
        <v>21</v>
      </c>
      <c r="E93">
        <v>57029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43621</v>
      </c>
      <c r="L93" t="s">
        <v>26</v>
      </c>
      <c r="N93" t="s">
        <v>24</v>
      </c>
    </row>
    <row r="94" spans="1:14" x14ac:dyDescent="0.25">
      <c r="A94" t="s">
        <v>221</v>
      </c>
      <c r="B94" t="s">
        <v>222</v>
      </c>
      <c r="C94" t="s">
        <v>223</v>
      </c>
      <c r="D94" t="s">
        <v>21</v>
      </c>
      <c r="E94">
        <v>57070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43621</v>
      </c>
      <c r="L94" t="s">
        <v>26</v>
      </c>
      <c r="N94" t="s">
        <v>24</v>
      </c>
    </row>
    <row r="95" spans="1:14" x14ac:dyDescent="0.25">
      <c r="A95" t="s">
        <v>224</v>
      </c>
      <c r="B95" t="s">
        <v>225</v>
      </c>
      <c r="C95" t="s">
        <v>226</v>
      </c>
      <c r="D95" t="s">
        <v>21</v>
      </c>
      <c r="E95">
        <v>57790</v>
      </c>
      <c r="F95" t="s">
        <v>22</v>
      </c>
      <c r="G95" t="s">
        <v>22</v>
      </c>
      <c r="H95" t="s">
        <v>47</v>
      </c>
      <c r="I95" t="s">
        <v>48</v>
      </c>
      <c r="J95" s="1">
        <v>43575</v>
      </c>
      <c r="K95" s="1">
        <v>43615</v>
      </c>
      <c r="L95" t="s">
        <v>39</v>
      </c>
      <c r="N95" t="s">
        <v>208</v>
      </c>
    </row>
    <row r="96" spans="1:14" x14ac:dyDescent="0.25">
      <c r="A96" t="s">
        <v>227</v>
      </c>
      <c r="B96" t="s">
        <v>228</v>
      </c>
      <c r="C96" t="s">
        <v>20</v>
      </c>
      <c r="D96" t="s">
        <v>21</v>
      </c>
      <c r="E96">
        <v>57701</v>
      </c>
      <c r="F96" t="s">
        <v>22</v>
      </c>
      <c r="G96" t="s">
        <v>22</v>
      </c>
      <c r="H96" t="s">
        <v>47</v>
      </c>
      <c r="I96" t="s">
        <v>48</v>
      </c>
      <c r="J96" s="1">
        <v>43575</v>
      </c>
      <c r="K96" s="1">
        <v>43615</v>
      </c>
      <c r="L96" t="s">
        <v>39</v>
      </c>
      <c r="N96" t="s">
        <v>208</v>
      </c>
    </row>
    <row r="97" spans="1:14" x14ac:dyDescent="0.25">
      <c r="A97" t="s">
        <v>229</v>
      </c>
      <c r="B97" t="s">
        <v>230</v>
      </c>
      <c r="C97" t="s">
        <v>231</v>
      </c>
      <c r="D97" t="s">
        <v>21</v>
      </c>
      <c r="E97">
        <v>57761</v>
      </c>
      <c r="F97" t="s">
        <v>22</v>
      </c>
      <c r="G97" t="s">
        <v>22</v>
      </c>
      <c r="H97" t="s">
        <v>47</v>
      </c>
      <c r="I97" t="s">
        <v>48</v>
      </c>
      <c r="J97" s="1">
        <v>43575</v>
      </c>
      <c r="K97" s="1">
        <v>43615</v>
      </c>
      <c r="L97" t="s">
        <v>39</v>
      </c>
      <c r="N97" t="s">
        <v>208</v>
      </c>
    </row>
    <row r="98" spans="1:14" x14ac:dyDescent="0.25">
      <c r="A98" t="s">
        <v>232</v>
      </c>
      <c r="B98" t="s">
        <v>233</v>
      </c>
      <c r="C98" t="s">
        <v>20</v>
      </c>
      <c r="D98" t="s">
        <v>21</v>
      </c>
      <c r="E98">
        <v>57703</v>
      </c>
      <c r="F98" t="s">
        <v>22</v>
      </c>
      <c r="G98" t="s">
        <v>22</v>
      </c>
      <c r="H98" t="s">
        <v>44</v>
      </c>
      <c r="I98" t="s">
        <v>45</v>
      </c>
      <c r="J98" s="1">
        <v>43575</v>
      </c>
      <c r="K98" s="1">
        <v>43615</v>
      </c>
      <c r="L98" t="s">
        <v>39</v>
      </c>
      <c r="N98" t="s">
        <v>200</v>
      </c>
    </row>
    <row r="99" spans="1:14" x14ac:dyDescent="0.25">
      <c r="A99" t="s">
        <v>101</v>
      </c>
      <c r="B99" t="s">
        <v>234</v>
      </c>
      <c r="C99" t="s">
        <v>226</v>
      </c>
      <c r="D99" t="s">
        <v>21</v>
      </c>
      <c r="E99">
        <v>57790</v>
      </c>
      <c r="F99" t="s">
        <v>22</v>
      </c>
      <c r="G99" t="s">
        <v>22</v>
      </c>
      <c r="H99" t="s">
        <v>37</v>
      </c>
      <c r="I99" t="s">
        <v>38</v>
      </c>
      <c r="J99" s="1">
        <v>43575</v>
      </c>
      <c r="K99" s="1">
        <v>43615</v>
      </c>
      <c r="L99" t="s">
        <v>39</v>
      </c>
      <c r="N99" t="s">
        <v>208</v>
      </c>
    </row>
    <row r="100" spans="1:14" x14ac:dyDescent="0.25">
      <c r="A100" t="s">
        <v>235</v>
      </c>
      <c r="B100" t="s">
        <v>236</v>
      </c>
      <c r="C100" t="s">
        <v>237</v>
      </c>
      <c r="D100" t="s">
        <v>21</v>
      </c>
      <c r="E100">
        <v>57783</v>
      </c>
      <c r="F100" t="s">
        <v>22</v>
      </c>
      <c r="G100" t="s">
        <v>22</v>
      </c>
      <c r="H100" t="s">
        <v>44</v>
      </c>
      <c r="I100" t="s">
        <v>45</v>
      </c>
      <c r="J100" s="1">
        <v>43572</v>
      </c>
      <c r="K100" s="1">
        <v>43615</v>
      </c>
      <c r="L100" t="s">
        <v>39</v>
      </c>
      <c r="N100" t="s">
        <v>200</v>
      </c>
    </row>
    <row r="101" spans="1:14" x14ac:dyDescent="0.25">
      <c r="A101" t="s">
        <v>238</v>
      </c>
      <c r="B101" t="s">
        <v>239</v>
      </c>
      <c r="C101" t="s">
        <v>226</v>
      </c>
      <c r="D101" t="s">
        <v>21</v>
      </c>
      <c r="E101">
        <v>57790</v>
      </c>
      <c r="F101" t="s">
        <v>22</v>
      </c>
      <c r="G101" t="s">
        <v>22</v>
      </c>
      <c r="H101" t="s">
        <v>47</v>
      </c>
      <c r="I101" t="s">
        <v>48</v>
      </c>
      <c r="J101" s="1">
        <v>43575</v>
      </c>
      <c r="K101" s="1">
        <v>43615</v>
      </c>
      <c r="L101" t="s">
        <v>39</v>
      </c>
      <c r="N101" t="s">
        <v>208</v>
      </c>
    </row>
    <row r="102" spans="1:14" x14ac:dyDescent="0.25">
      <c r="A102" t="s">
        <v>240</v>
      </c>
      <c r="B102" t="s">
        <v>241</v>
      </c>
      <c r="C102" t="s">
        <v>242</v>
      </c>
      <c r="D102" t="s">
        <v>21</v>
      </c>
      <c r="E102">
        <v>57055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43615</v>
      </c>
      <c r="L102" t="s">
        <v>26</v>
      </c>
      <c r="N102" t="s">
        <v>24</v>
      </c>
    </row>
    <row r="103" spans="1:14" x14ac:dyDescent="0.25">
      <c r="A103" t="s">
        <v>243</v>
      </c>
      <c r="B103" t="s">
        <v>244</v>
      </c>
      <c r="C103" t="s">
        <v>245</v>
      </c>
      <c r="D103" t="s">
        <v>21</v>
      </c>
      <c r="E103">
        <v>57003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43615</v>
      </c>
      <c r="L103" t="s">
        <v>26</v>
      </c>
      <c r="N103" t="s">
        <v>24</v>
      </c>
    </row>
    <row r="104" spans="1:14" x14ac:dyDescent="0.25">
      <c r="A104" t="s">
        <v>246</v>
      </c>
      <c r="B104" t="s">
        <v>247</v>
      </c>
      <c r="C104" t="s">
        <v>43</v>
      </c>
      <c r="D104" t="s">
        <v>21</v>
      </c>
      <c r="E104">
        <v>57104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43614</v>
      </c>
      <c r="L104" t="s">
        <v>26</v>
      </c>
      <c r="N104" t="s">
        <v>24</v>
      </c>
    </row>
    <row r="105" spans="1:14" x14ac:dyDescent="0.25">
      <c r="A105" t="s">
        <v>248</v>
      </c>
      <c r="B105" t="s">
        <v>249</v>
      </c>
      <c r="C105" t="s">
        <v>190</v>
      </c>
      <c r="D105" t="s">
        <v>21</v>
      </c>
      <c r="E105">
        <v>57030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43614</v>
      </c>
      <c r="L105" t="s">
        <v>26</v>
      </c>
      <c r="N105" t="s">
        <v>24</v>
      </c>
    </row>
    <row r="106" spans="1:14" x14ac:dyDescent="0.25">
      <c r="A106" t="s">
        <v>250</v>
      </c>
      <c r="B106" t="s">
        <v>251</v>
      </c>
      <c r="C106" t="s">
        <v>182</v>
      </c>
      <c r="D106" t="s">
        <v>21</v>
      </c>
      <c r="E106">
        <v>57005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43614</v>
      </c>
      <c r="L106" t="s">
        <v>26</v>
      </c>
      <c r="N106" t="s">
        <v>24</v>
      </c>
    </row>
    <row r="107" spans="1:14" x14ac:dyDescent="0.25">
      <c r="A107" t="s">
        <v>252</v>
      </c>
      <c r="B107" t="s">
        <v>253</v>
      </c>
      <c r="C107" t="s">
        <v>190</v>
      </c>
      <c r="D107" t="s">
        <v>21</v>
      </c>
      <c r="E107">
        <v>57030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43614</v>
      </c>
      <c r="L107" t="s">
        <v>26</v>
      </c>
      <c r="N107" t="s">
        <v>24</v>
      </c>
    </row>
    <row r="108" spans="1:14" x14ac:dyDescent="0.25">
      <c r="A108" t="s">
        <v>254</v>
      </c>
      <c r="B108" t="s">
        <v>255</v>
      </c>
      <c r="C108" t="s">
        <v>182</v>
      </c>
      <c r="D108" t="s">
        <v>21</v>
      </c>
      <c r="E108">
        <v>57005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43614</v>
      </c>
      <c r="L108" t="s">
        <v>26</v>
      </c>
      <c r="N108" t="s">
        <v>24</v>
      </c>
    </row>
    <row r="109" spans="1:14" x14ac:dyDescent="0.25">
      <c r="A109" t="s">
        <v>256</v>
      </c>
      <c r="B109" t="s">
        <v>257</v>
      </c>
      <c r="C109" t="s">
        <v>43</v>
      </c>
      <c r="D109" t="s">
        <v>21</v>
      </c>
      <c r="E109">
        <v>57104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43614</v>
      </c>
      <c r="L109" t="s">
        <v>26</v>
      </c>
      <c r="N109" t="s">
        <v>24</v>
      </c>
    </row>
    <row r="110" spans="1:14" x14ac:dyDescent="0.25">
      <c r="A110" t="s">
        <v>258</v>
      </c>
      <c r="B110" t="s">
        <v>259</v>
      </c>
      <c r="C110" t="s">
        <v>43</v>
      </c>
      <c r="D110" t="s">
        <v>21</v>
      </c>
      <c r="E110">
        <v>57106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43613</v>
      </c>
      <c r="L110" t="s">
        <v>26</v>
      </c>
      <c r="N110" t="s">
        <v>24</v>
      </c>
    </row>
    <row r="111" spans="1:14" x14ac:dyDescent="0.25">
      <c r="A111" t="s">
        <v>260</v>
      </c>
      <c r="B111" t="s">
        <v>261</v>
      </c>
      <c r="C111" t="s">
        <v>262</v>
      </c>
      <c r="D111" t="s">
        <v>21</v>
      </c>
      <c r="E111">
        <v>57053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43613</v>
      </c>
      <c r="L111" t="s">
        <v>26</v>
      </c>
      <c r="N111" t="s">
        <v>24</v>
      </c>
    </row>
    <row r="112" spans="1:14" x14ac:dyDescent="0.25">
      <c r="A112" t="s">
        <v>263</v>
      </c>
      <c r="B112" t="s">
        <v>264</v>
      </c>
      <c r="C112" t="s">
        <v>220</v>
      </c>
      <c r="D112" t="s">
        <v>21</v>
      </c>
      <c r="E112">
        <v>57029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43613</v>
      </c>
      <c r="L112" t="s">
        <v>26</v>
      </c>
      <c r="N112" t="s">
        <v>24</v>
      </c>
    </row>
    <row r="113" spans="1:14" x14ac:dyDescent="0.25">
      <c r="A113" t="s">
        <v>265</v>
      </c>
      <c r="B113" t="s">
        <v>266</v>
      </c>
      <c r="C113" t="s">
        <v>220</v>
      </c>
      <c r="D113" t="s">
        <v>21</v>
      </c>
      <c r="E113">
        <v>57029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43613</v>
      </c>
      <c r="L113" t="s">
        <v>26</v>
      </c>
      <c r="N113" t="s">
        <v>24</v>
      </c>
    </row>
    <row r="114" spans="1:14" x14ac:dyDescent="0.25">
      <c r="A114" t="s">
        <v>267</v>
      </c>
      <c r="B114" t="s">
        <v>268</v>
      </c>
      <c r="C114" t="s">
        <v>217</v>
      </c>
      <c r="D114" t="s">
        <v>21</v>
      </c>
      <c r="E114">
        <v>57037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43613</v>
      </c>
      <c r="L114" t="s">
        <v>26</v>
      </c>
      <c r="N114" t="s">
        <v>24</v>
      </c>
    </row>
    <row r="115" spans="1:14" x14ac:dyDescent="0.25">
      <c r="A115" t="s">
        <v>74</v>
      </c>
      <c r="B115" t="s">
        <v>269</v>
      </c>
      <c r="C115" t="s">
        <v>220</v>
      </c>
      <c r="D115" t="s">
        <v>21</v>
      </c>
      <c r="E115">
        <v>57029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43613</v>
      </c>
      <c r="L115" t="s">
        <v>26</v>
      </c>
      <c r="N115" t="s">
        <v>24</v>
      </c>
    </row>
    <row r="116" spans="1:14" x14ac:dyDescent="0.25">
      <c r="A116" t="s">
        <v>74</v>
      </c>
      <c r="B116" t="s">
        <v>270</v>
      </c>
      <c r="C116" t="s">
        <v>43</v>
      </c>
      <c r="D116" t="s">
        <v>21</v>
      </c>
      <c r="E116">
        <v>57106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43613</v>
      </c>
      <c r="L116" t="s">
        <v>26</v>
      </c>
      <c r="N116" t="s">
        <v>24</v>
      </c>
    </row>
    <row r="117" spans="1:14" x14ac:dyDescent="0.25">
      <c r="A117" t="s">
        <v>218</v>
      </c>
      <c r="B117" t="s">
        <v>271</v>
      </c>
      <c r="C117" t="s">
        <v>272</v>
      </c>
      <c r="D117" t="s">
        <v>21</v>
      </c>
      <c r="E117">
        <v>57014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43613</v>
      </c>
      <c r="L117" t="s">
        <v>26</v>
      </c>
      <c r="N117" t="s">
        <v>24</v>
      </c>
    </row>
    <row r="118" spans="1:14" x14ac:dyDescent="0.25">
      <c r="A118" t="s">
        <v>273</v>
      </c>
      <c r="B118" t="s">
        <v>274</v>
      </c>
      <c r="C118" t="s">
        <v>43</v>
      </c>
      <c r="D118" t="s">
        <v>21</v>
      </c>
      <c r="E118">
        <v>57106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43613</v>
      </c>
      <c r="L118" t="s">
        <v>26</v>
      </c>
      <c r="N118" t="s">
        <v>24</v>
      </c>
    </row>
    <row r="119" spans="1:14" x14ac:dyDescent="0.25">
      <c r="A119" t="s">
        <v>275</v>
      </c>
      <c r="B119" t="s">
        <v>276</v>
      </c>
      <c r="C119" t="s">
        <v>237</v>
      </c>
      <c r="D119" t="s">
        <v>21</v>
      </c>
      <c r="E119">
        <v>57783</v>
      </c>
      <c r="F119" t="s">
        <v>22</v>
      </c>
      <c r="G119" t="s">
        <v>22</v>
      </c>
      <c r="H119" t="s">
        <v>44</v>
      </c>
      <c r="I119" t="s">
        <v>45</v>
      </c>
      <c r="J119" t="s">
        <v>204</v>
      </c>
      <c r="K119" s="1">
        <v>43609</v>
      </c>
      <c r="L119" t="s">
        <v>205</v>
      </c>
      <c r="M119" t="str">
        <f>HYPERLINK("https://www.regulations.gov/docket?D=FDA-2019-H-2503")</f>
        <v>https://www.regulations.gov/docket?D=FDA-2019-H-2503</v>
      </c>
      <c r="N119" t="s">
        <v>204</v>
      </c>
    </row>
    <row r="120" spans="1:14" x14ac:dyDescent="0.25">
      <c r="A120" t="s">
        <v>277</v>
      </c>
      <c r="B120" t="s">
        <v>278</v>
      </c>
      <c r="C120" t="s">
        <v>279</v>
      </c>
      <c r="D120" t="s">
        <v>21</v>
      </c>
      <c r="E120">
        <v>57442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43608</v>
      </c>
      <c r="L120" t="s">
        <v>26</v>
      </c>
      <c r="N120" t="s">
        <v>24</v>
      </c>
    </row>
    <row r="121" spans="1:14" x14ac:dyDescent="0.25">
      <c r="A121" t="s">
        <v>280</v>
      </c>
      <c r="B121" t="s">
        <v>281</v>
      </c>
      <c r="C121" t="s">
        <v>282</v>
      </c>
      <c r="D121" t="s">
        <v>21</v>
      </c>
      <c r="E121">
        <v>57450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43608</v>
      </c>
      <c r="L121" t="s">
        <v>26</v>
      </c>
      <c r="N121" t="s">
        <v>24</v>
      </c>
    </row>
    <row r="122" spans="1:14" x14ac:dyDescent="0.25">
      <c r="A122" t="s">
        <v>283</v>
      </c>
      <c r="B122" t="s">
        <v>284</v>
      </c>
      <c r="C122" t="s">
        <v>237</v>
      </c>
      <c r="D122" t="s">
        <v>21</v>
      </c>
      <c r="E122">
        <v>57783</v>
      </c>
      <c r="F122" t="s">
        <v>22</v>
      </c>
      <c r="G122" t="s">
        <v>22</v>
      </c>
      <c r="H122" t="s">
        <v>37</v>
      </c>
      <c r="I122" t="s">
        <v>115</v>
      </c>
      <c r="J122" s="1">
        <v>43572</v>
      </c>
      <c r="K122" s="1">
        <v>43608</v>
      </c>
      <c r="L122" t="s">
        <v>39</v>
      </c>
      <c r="N122" t="s">
        <v>208</v>
      </c>
    </row>
    <row r="123" spans="1:14" x14ac:dyDescent="0.25">
      <c r="A123" t="s">
        <v>285</v>
      </c>
      <c r="B123" t="s">
        <v>286</v>
      </c>
      <c r="C123" t="s">
        <v>287</v>
      </c>
      <c r="D123" t="s">
        <v>21</v>
      </c>
      <c r="E123">
        <v>57469</v>
      </c>
      <c r="F123" t="s">
        <v>22</v>
      </c>
      <c r="G123" t="s">
        <v>22</v>
      </c>
      <c r="H123" t="s">
        <v>37</v>
      </c>
      <c r="I123" t="s">
        <v>115</v>
      </c>
      <c r="J123" s="1">
        <v>43569</v>
      </c>
      <c r="K123" s="1">
        <v>43608</v>
      </c>
      <c r="L123" t="s">
        <v>39</v>
      </c>
      <c r="N123" t="s">
        <v>208</v>
      </c>
    </row>
    <row r="124" spans="1:14" x14ac:dyDescent="0.25">
      <c r="A124" t="s">
        <v>288</v>
      </c>
      <c r="B124" t="s">
        <v>289</v>
      </c>
      <c r="C124" t="s">
        <v>290</v>
      </c>
      <c r="D124" t="s">
        <v>21</v>
      </c>
      <c r="E124">
        <v>57564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43608</v>
      </c>
      <c r="L124" t="s">
        <v>26</v>
      </c>
      <c r="N124" t="s">
        <v>24</v>
      </c>
    </row>
    <row r="125" spans="1:14" x14ac:dyDescent="0.25">
      <c r="A125" t="s">
        <v>291</v>
      </c>
      <c r="B125" t="s">
        <v>292</v>
      </c>
      <c r="C125" t="s">
        <v>279</v>
      </c>
      <c r="D125" t="s">
        <v>21</v>
      </c>
      <c r="E125">
        <v>57442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43608</v>
      </c>
      <c r="L125" t="s">
        <v>26</v>
      </c>
      <c r="N125" t="s">
        <v>24</v>
      </c>
    </row>
    <row r="126" spans="1:14" x14ac:dyDescent="0.25">
      <c r="A126" t="s">
        <v>293</v>
      </c>
      <c r="B126" t="s">
        <v>294</v>
      </c>
      <c r="C126" t="s">
        <v>237</v>
      </c>
      <c r="D126" t="s">
        <v>21</v>
      </c>
      <c r="E126">
        <v>57783</v>
      </c>
      <c r="F126" t="s">
        <v>22</v>
      </c>
      <c r="G126" t="s">
        <v>22</v>
      </c>
      <c r="H126" t="s">
        <v>37</v>
      </c>
      <c r="I126" t="s">
        <v>115</v>
      </c>
      <c r="J126" s="1">
        <v>43572</v>
      </c>
      <c r="K126" s="1">
        <v>43608</v>
      </c>
      <c r="L126" t="s">
        <v>39</v>
      </c>
      <c r="N126" t="s">
        <v>208</v>
      </c>
    </row>
    <row r="127" spans="1:14" x14ac:dyDescent="0.25">
      <c r="A127" t="s">
        <v>295</v>
      </c>
      <c r="B127" t="s">
        <v>296</v>
      </c>
      <c r="C127" t="s">
        <v>297</v>
      </c>
      <c r="D127" t="s">
        <v>21</v>
      </c>
      <c r="E127">
        <v>57455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43608</v>
      </c>
      <c r="L127" t="s">
        <v>26</v>
      </c>
      <c r="N127" t="s">
        <v>24</v>
      </c>
    </row>
    <row r="128" spans="1:14" x14ac:dyDescent="0.25">
      <c r="A128" t="s">
        <v>298</v>
      </c>
      <c r="B128" t="s">
        <v>299</v>
      </c>
      <c r="C128" t="s">
        <v>282</v>
      </c>
      <c r="D128" t="s">
        <v>21</v>
      </c>
      <c r="E128">
        <v>57450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43608</v>
      </c>
      <c r="L128" t="s">
        <v>26</v>
      </c>
      <c r="N128" t="s">
        <v>24</v>
      </c>
    </row>
    <row r="129" spans="1:14" x14ac:dyDescent="0.25">
      <c r="A129" t="s">
        <v>300</v>
      </c>
      <c r="B129" t="s">
        <v>301</v>
      </c>
      <c r="C129" t="s">
        <v>302</v>
      </c>
      <c r="D129" t="s">
        <v>21</v>
      </c>
      <c r="E129">
        <v>57217</v>
      </c>
      <c r="F129" t="s">
        <v>22</v>
      </c>
      <c r="G129" t="s">
        <v>22</v>
      </c>
      <c r="H129" t="s">
        <v>44</v>
      </c>
      <c r="I129" t="s">
        <v>303</v>
      </c>
      <c r="J129" s="1">
        <v>43569</v>
      </c>
      <c r="K129" s="1">
        <v>43608</v>
      </c>
      <c r="L129" t="s">
        <v>39</v>
      </c>
      <c r="N129" t="s">
        <v>200</v>
      </c>
    </row>
    <row r="130" spans="1:14" x14ac:dyDescent="0.25">
      <c r="A130" t="s">
        <v>304</v>
      </c>
      <c r="B130" t="s">
        <v>305</v>
      </c>
      <c r="C130" t="s">
        <v>306</v>
      </c>
      <c r="D130" t="s">
        <v>21</v>
      </c>
      <c r="E130">
        <v>57461</v>
      </c>
      <c r="F130" t="s">
        <v>22</v>
      </c>
      <c r="G130" t="s">
        <v>22</v>
      </c>
      <c r="H130" t="s">
        <v>44</v>
      </c>
      <c r="I130" t="s">
        <v>303</v>
      </c>
      <c r="J130" s="1">
        <v>43569</v>
      </c>
      <c r="K130" s="1">
        <v>43608</v>
      </c>
      <c r="L130" t="s">
        <v>39</v>
      </c>
      <c r="N130" t="s">
        <v>200</v>
      </c>
    </row>
    <row r="131" spans="1:14" x14ac:dyDescent="0.25">
      <c r="A131" t="s">
        <v>307</v>
      </c>
      <c r="B131" t="s">
        <v>308</v>
      </c>
      <c r="C131" t="s">
        <v>290</v>
      </c>
      <c r="D131" t="s">
        <v>21</v>
      </c>
      <c r="E131">
        <v>57564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43607</v>
      </c>
      <c r="L131" t="s">
        <v>26</v>
      </c>
      <c r="N131" t="s">
        <v>24</v>
      </c>
    </row>
    <row r="132" spans="1:14" x14ac:dyDescent="0.25">
      <c r="A132" t="s">
        <v>309</v>
      </c>
      <c r="B132" t="s">
        <v>310</v>
      </c>
      <c r="C132" t="s">
        <v>311</v>
      </c>
      <c r="D132" t="s">
        <v>21</v>
      </c>
      <c r="E132">
        <v>57520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43607</v>
      </c>
      <c r="L132" t="s">
        <v>26</v>
      </c>
      <c r="N132" t="s">
        <v>24</v>
      </c>
    </row>
    <row r="133" spans="1:14" x14ac:dyDescent="0.25">
      <c r="A133" t="s">
        <v>312</v>
      </c>
      <c r="B133" t="s">
        <v>313</v>
      </c>
      <c r="C133" t="s">
        <v>282</v>
      </c>
      <c r="D133" t="s">
        <v>21</v>
      </c>
      <c r="E133">
        <v>57450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43607</v>
      </c>
      <c r="L133" t="s">
        <v>26</v>
      </c>
      <c r="N133" t="s">
        <v>24</v>
      </c>
    </row>
    <row r="134" spans="1:14" x14ac:dyDescent="0.25">
      <c r="A134" t="s">
        <v>314</v>
      </c>
      <c r="B134" t="s">
        <v>315</v>
      </c>
      <c r="C134" t="s">
        <v>279</v>
      </c>
      <c r="D134" t="s">
        <v>21</v>
      </c>
      <c r="E134">
        <v>57442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43607</v>
      </c>
      <c r="L134" t="s">
        <v>26</v>
      </c>
      <c r="N134" t="s">
        <v>24</v>
      </c>
    </row>
    <row r="135" spans="1:14" x14ac:dyDescent="0.25">
      <c r="A135" t="s">
        <v>316</v>
      </c>
      <c r="B135" t="s">
        <v>317</v>
      </c>
      <c r="C135" t="s">
        <v>193</v>
      </c>
      <c r="D135" t="s">
        <v>21</v>
      </c>
      <c r="E135">
        <v>57301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43594</v>
      </c>
      <c r="L135" t="s">
        <v>26</v>
      </c>
      <c r="N135" t="s">
        <v>24</v>
      </c>
    </row>
    <row r="136" spans="1:14" x14ac:dyDescent="0.25">
      <c r="A136" t="s">
        <v>318</v>
      </c>
      <c r="B136" t="s">
        <v>319</v>
      </c>
      <c r="C136" t="s">
        <v>193</v>
      </c>
      <c r="D136" t="s">
        <v>21</v>
      </c>
      <c r="E136">
        <v>57301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43594</v>
      </c>
      <c r="L136" t="s">
        <v>26</v>
      </c>
      <c r="N136" t="s">
        <v>24</v>
      </c>
    </row>
    <row r="137" spans="1:14" x14ac:dyDescent="0.25">
      <c r="A137" t="s">
        <v>320</v>
      </c>
      <c r="B137" t="s">
        <v>321</v>
      </c>
      <c r="C137" t="s">
        <v>322</v>
      </c>
      <c r="D137" t="s">
        <v>21</v>
      </c>
      <c r="E137">
        <v>57522</v>
      </c>
      <c r="F137" t="s">
        <v>22</v>
      </c>
      <c r="G137" t="s">
        <v>22</v>
      </c>
      <c r="H137" t="s">
        <v>44</v>
      </c>
      <c r="I137" t="s">
        <v>303</v>
      </c>
      <c r="J137" s="1">
        <v>43548</v>
      </c>
      <c r="K137" s="1">
        <v>43594</v>
      </c>
      <c r="L137" t="s">
        <v>39</v>
      </c>
      <c r="N137" t="s">
        <v>40</v>
      </c>
    </row>
    <row r="138" spans="1:14" x14ac:dyDescent="0.25">
      <c r="A138" t="s">
        <v>263</v>
      </c>
      <c r="B138" t="s">
        <v>323</v>
      </c>
      <c r="C138" t="s">
        <v>193</v>
      </c>
      <c r="D138" t="s">
        <v>21</v>
      </c>
      <c r="E138">
        <v>57301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43594</v>
      </c>
      <c r="L138" t="s">
        <v>26</v>
      </c>
      <c r="N138" t="s">
        <v>24</v>
      </c>
    </row>
    <row r="139" spans="1:14" x14ac:dyDescent="0.25">
      <c r="A139" t="s">
        <v>324</v>
      </c>
      <c r="B139" t="s">
        <v>325</v>
      </c>
      <c r="C139" t="s">
        <v>193</v>
      </c>
      <c r="D139" t="s">
        <v>21</v>
      </c>
      <c r="E139">
        <v>57301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43594</v>
      </c>
      <c r="L139" t="s">
        <v>26</v>
      </c>
      <c r="N139" t="s">
        <v>24</v>
      </c>
    </row>
    <row r="140" spans="1:14" x14ac:dyDescent="0.25">
      <c r="A140" t="s">
        <v>326</v>
      </c>
      <c r="B140" t="s">
        <v>327</v>
      </c>
      <c r="C140" t="s">
        <v>193</v>
      </c>
      <c r="D140" t="s">
        <v>21</v>
      </c>
      <c r="E140">
        <v>57301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43594</v>
      </c>
      <c r="L140" t="s">
        <v>26</v>
      </c>
      <c r="N140" t="s">
        <v>24</v>
      </c>
    </row>
    <row r="141" spans="1:14" x14ac:dyDescent="0.25">
      <c r="A141" t="s">
        <v>328</v>
      </c>
      <c r="B141" t="s">
        <v>329</v>
      </c>
      <c r="C141" t="s">
        <v>330</v>
      </c>
      <c r="D141" t="s">
        <v>21</v>
      </c>
      <c r="E141">
        <v>57314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43594</v>
      </c>
      <c r="L141" t="s">
        <v>26</v>
      </c>
      <c r="N141" t="s">
        <v>24</v>
      </c>
    </row>
    <row r="142" spans="1:14" x14ac:dyDescent="0.25">
      <c r="A142" t="s">
        <v>331</v>
      </c>
      <c r="B142" t="s">
        <v>332</v>
      </c>
      <c r="C142" t="s">
        <v>333</v>
      </c>
      <c r="D142" t="s">
        <v>21</v>
      </c>
      <c r="E142">
        <v>57501</v>
      </c>
      <c r="F142" t="s">
        <v>22</v>
      </c>
      <c r="G142" t="s">
        <v>22</v>
      </c>
      <c r="H142" t="s">
        <v>37</v>
      </c>
      <c r="I142" t="s">
        <v>115</v>
      </c>
      <c r="J142" s="1">
        <v>43548</v>
      </c>
      <c r="K142" s="1">
        <v>43594</v>
      </c>
      <c r="L142" t="s">
        <v>39</v>
      </c>
      <c r="N142" t="s">
        <v>40</v>
      </c>
    </row>
    <row r="143" spans="1:14" x14ac:dyDescent="0.25">
      <c r="A143" t="s">
        <v>334</v>
      </c>
      <c r="B143" t="s">
        <v>335</v>
      </c>
      <c r="C143" t="s">
        <v>193</v>
      </c>
      <c r="D143" t="s">
        <v>21</v>
      </c>
      <c r="E143">
        <v>57301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43594</v>
      </c>
      <c r="L143" t="s">
        <v>26</v>
      </c>
      <c r="N143" t="s">
        <v>24</v>
      </c>
    </row>
    <row r="144" spans="1:14" x14ac:dyDescent="0.25">
      <c r="A144" t="s">
        <v>336</v>
      </c>
      <c r="B144" t="s">
        <v>337</v>
      </c>
      <c r="C144" t="s">
        <v>333</v>
      </c>
      <c r="D144" t="s">
        <v>21</v>
      </c>
      <c r="E144">
        <v>57501</v>
      </c>
      <c r="F144" t="s">
        <v>22</v>
      </c>
      <c r="G144" t="s">
        <v>22</v>
      </c>
      <c r="H144" t="s">
        <v>37</v>
      </c>
      <c r="I144" t="s">
        <v>115</v>
      </c>
      <c r="J144" s="1">
        <v>43548</v>
      </c>
      <c r="K144" s="1">
        <v>43594</v>
      </c>
      <c r="L144" t="s">
        <v>39</v>
      </c>
      <c r="N144" t="s">
        <v>40</v>
      </c>
    </row>
    <row r="145" spans="1:14" x14ac:dyDescent="0.25">
      <c r="A145" t="s">
        <v>338</v>
      </c>
      <c r="B145" t="s">
        <v>339</v>
      </c>
      <c r="C145" t="s">
        <v>340</v>
      </c>
      <c r="D145" t="s">
        <v>21</v>
      </c>
      <c r="E145">
        <v>57006</v>
      </c>
      <c r="F145" t="s">
        <v>22</v>
      </c>
      <c r="G145" t="s">
        <v>22</v>
      </c>
      <c r="H145" t="s">
        <v>37</v>
      </c>
      <c r="I145" t="s">
        <v>38</v>
      </c>
      <c r="J145" s="1">
        <v>43547</v>
      </c>
      <c r="K145" s="1">
        <v>43594</v>
      </c>
      <c r="L145" t="s">
        <v>39</v>
      </c>
      <c r="N145" t="s">
        <v>40</v>
      </c>
    </row>
    <row r="146" spans="1:14" x14ac:dyDescent="0.25">
      <c r="A146" t="s">
        <v>341</v>
      </c>
      <c r="B146" t="s">
        <v>342</v>
      </c>
      <c r="C146" t="s">
        <v>343</v>
      </c>
      <c r="D146" t="s">
        <v>21</v>
      </c>
      <c r="E146">
        <v>57580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43593</v>
      </c>
      <c r="L146" t="s">
        <v>26</v>
      </c>
      <c r="N146" t="s">
        <v>24</v>
      </c>
    </row>
    <row r="147" spans="1:14" x14ac:dyDescent="0.25">
      <c r="A147" t="s">
        <v>344</v>
      </c>
      <c r="B147" t="s">
        <v>345</v>
      </c>
      <c r="C147" t="s">
        <v>343</v>
      </c>
      <c r="D147" t="s">
        <v>21</v>
      </c>
      <c r="E147">
        <v>57580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43592</v>
      </c>
      <c r="L147" t="s">
        <v>26</v>
      </c>
      <c r="N147" t="s">
        <v>24</v>
      </c>
    </row>
    <row r="148" spans="1:14" x14ac:dyDescent="0.25">
      <c r="A148" t="s">
        <v>346</v>
      </c>
      <c r="B148" t="s">
        <v>347</v>
      </c>
      <c r="C148" t="s">
        <v>199</v>
      </c>
      <c r="D148" t="s">
        <v>21</v>
      </c>
      <c r="E148">
        <v>57383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43591</v>
      </c>
      <c r="L148" t="s">
        <v>26</v>
      </c>
      <c r="N148" t="s">
        <v>24</v>
      </c>
    </row>
    <row r="149" spans="1:14" x14ac:dyDescent="0.25">
      <c r="A149" t="s">
        <v>348</v>
      </c>
      <c r="B149" t="s">
        <v>349</v>
      </c>
      <c r="C149" t="s">
        <v>350</v>
      </c>
      <c r="D149" t="s">
        <v>21</v>
      </c>
      <c r="E149">
        <v>57368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43591</v>
      </c>
      <c r="L149" t="s">
        <v>26</v>
      </c>
      <c r="N149" t="s">
        <v>24</v>
      </c>
    </row>
    <row r="150" spans="1:14" x14ac:dyDescent="0.25">
      <c r="A150" t="s">
        <v>351</v>
      </c>
      <c r="B150" t="s">
        <v>352</v>
      </c>
      <c r="C150" t="s">
        <v>350</v>
      </c>
      <c r="D150" t="s">
        <v>21</v>
      </c>
      <c r="E150">
        <v>57368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43591</v>
      </c>
      <c r="L150" t="s">
        <v>26</v>
      </c>
      <c r="N150" t="s">
        <v>24</v>
      </c>
    </row>
    <row r="151" spans="1:14" x14ac:dyDescent="0.25">
      <c r="A151" t="s">
        <v>256</v>
      </c>
      <c r="B151" t="s">
        <v>353</v>
      </c>
      <c r="C151" t="s">
        <v>193</v>
      </c>
      <c r="D151" t="s">
        <v>21</v>
      </c>
      <c r="E151">
        <v>57301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43591</v>
      </c>
      <c r="L151" t="s">
        <v>26</v>
      </c>
      <c r="N151" t="s">
        <v>24</v>
      </c>
    </row>
    <row r="152" spans="1:14" x14ac:dyDescent="0.25">
      <c r="A152" t="s">
        <v>354</v>
      </c>
      <c r="B152" t="s">
        <v>355</v>
      </c>
      <c r="C152" t="s">
        <v>193</v>
      </c>
      <c r="D152" t="s">
        <v>21</v>
      </c>
      <c r="E152">
        <v>57301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43589</v>
      </c>
      <c r="L152" t="s">
        <v>26</v>
      </c>
      <c r="N152" t="s">
        <v>24</v>
      </c>
    </row>
    <row r="153" spans="1:14" x14ac:dyDescent="0.25">
      <c r="A153" t="s">
        <v>356</v>
      </c>
      <c r="B153" t="s">
        <v>357</v>
      </c>
      <c r="C153" t="s">
        <v>193</v>
      </c>
      <c r="D153" t="s">
        <v>21</v>
      </c>
      <c r="E153">
        <v>57301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43589</v>
      </c>
      <c r="L153" t="s">
        <v>26</v>
      </c>
      <c r="N153" t="s">
        <v>24</v>
      </c>
    </row>
    <row r="154" spans="1:14" x14ac:dyDescent="0.25">
      <c r="A154" t="s">
        <v>358</v>
      </c>
      <c r="B154" t="s">
        <v>359</v>
      </c>
      <c r="C154" t="s">
        <v>360</v>
      </c>
      <c r="D154" t="s">
        <v>21</v>
      </c>
      <c r="E154">
        <v>57374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43589</v>
      </c>
      <c r="L154" t="s">
        <v>26</v>
      </c>
      <c r="N154" t="s">
        <v>24</v>
      </c>
    </row>
    <row r="155" spans="1:14" x14ac:dyDescent="0.25">
      <c r="A155" t="s">
        <v>361</v>
      </c>
      <c r="B155" t="s">
        <v>362</v>
      </c>
      <c r="C155" t="s">
        <v>193</v>
      </c>
      <c r="D155" t="s">
        <v>21</v>
      </c>
      <c r="E155">
        <v>57301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43589</v>
      </c>
      <c r="L155" t="s">
        <v>26</v>
      </c>
      <c r="N155" t="s">
        <v>24</v>
      </c>
    </row>
    <row r="156" spans="1:14" x14ac:dyDescent="0.25">
      <c r="A156" t="s">
        <v>363</v>
      </c>
      <c r="B156" t="s">
        <v>364</v>
      </c>
      <c r="C156" t="s">
        <v>365</v>
      </c>
      <c r="D156" t="s">
        <v>21</v>
      </c>
      <c r="E156">
        <v>57355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43589</v>
      </c>
      <c r="L156" t="s">
        <v>26</v>
      </c>
      <c r="N156" t="s">
        <v>24</v>
      </c>
    </row>
    <row r="157" spans="1:14" x14ac:dyDescent="0.25">
      <c r="A157" t="s">
        <v>366</v>
      </c>
      <c r="B157" t="s">
        <v>367</v>
      </c>
      <c r="C157" t="s">
        <v>343</v>
      </c>
      <c r="D157" t="s">
        <v>21</v>
      </c>
      <c r="E157">
        <v>57580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43589</v>
      </c>
      <c r="L157" t="s">
        <v>26</v>
      </c>
      <c r="N157" t="s">
        <v>24</v>
      </c>
    </row>
    <row r="158" spans="1:14" x14ac:dyDescent="0.25">
      <c r="A158" t="s">
        <v>368</v>
      </c>
      <c r="B158" t="s">
        <v>369</v>
      </c>
      <c r="C158" t="s">
        <v>193</v>
      </c>
      <c r="D158" t="s">
        <v>21</v>
      </c>
      <c r="E158">
        <v>57301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43589</v>
      </c>
      <c r="L158" t="s">
        <v>26</v>
      </c>
      <c r="N158" t="s">
        <v>24</v>
      </c>
    </row>
    <row r="159" spans="1:14" x14ac:dyDescent="0.25">
      <c r="A159" t="s">
        <v>370</v>
      </c>
      <c r="B159" t="s">
        <v>371</v>
      </c>
      <c r="C159" t="s">
        <v>193</v>
      </c>
      <c r="D159" t="s">
        <v>21</v>
      </c>
      <c r="E159">
        <v>57301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43589</v>
      </c>
      <c r="L159" t="s">
        <v>26</v>
      </c>
      <c r="N159" t="s">
        <v>24</v>
      </c>
    </row>
    <row r="160" spans="1:14" x14ac:dyDescent="0.25">
      <c r="A160" t="s">
        <v>372</v>
      </c>
      <c r="B160" t="s">
        <v>373</v>
      </c>
      <c r="C160" t="s">
        <v>343</v>
      </c>
      <c r="D160" t="s">
        <v>21</v>
      </c>
      <c r="E160">
        <v>57580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43589</v>
      </c>
      <c r="L160" t="s">
        <v>26</v>
      </c>
      <c r="N160" t="s">
        <v>24</v>
      </c>
    </row>
    <row r="161" spans="1:14" x14ac:dyDescent="0.25">
      <c r="A161" t="s">
        <v>374</v>
      </c>
      <c r="B161" t="s">
        <v>375</v>
      </c>
      <c r="C161" t="s">
        <v>350</v>
      </c>
      <c r="D161" t="s">
        <v>21</v>
      </c>
      <c r="E161">
        <v>57368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43589</v>
      </c>
      <c r="L161" t="s">
        <v>26</v>
      </c>
      <c r="N161" t="s">
        <v>24</v>
      </c>
    </row>
    <row r="162" spans="1:14" x14ac:dyDescent="0.25">
      <c r="A162" t="s">
        <v>158</v>
      </c>
      <c r="B162" t="s">
        <v>376</v>
      </c>
      <c r="C162" t="s">
        <v>193</v>
      </c>
      <c r="D162" t="s">
        <v>21</v>
      </c>
      <c r="E162">
        <v>57301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43589</v>
      </c>
      <c r="L162" t="s">
        <v>26</v>
      </c>
      <c r="N162" t="s">
        <v>24</v>
      </c>
    </row>
    <row r="163" spans="1:14" x14ac:dyDescent="0.25">
      <c r="A163" t="s">
        <v>377</v>
      </c>
      <c r="B163" t="s">
        <v>378</v>
      </c>
      <c r="C163" t="s">
        <v>379</v>
      </c>
      <c r="D163" t="s">
        <v>21</v>
      </c>
      <c r="E163">
        <v>57601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43588</v>
      </c>
      <c r="L163" t="s">
        <v>26</v>
      </c>
      <c r="N163" t="s">
        <v>24</v>
      </c>
    </row>
    <row r="164" spans="1:14" x14ac:dyDescent="0.25">
      <c r="A164" t="s">
        <v>380</v>
      </c>
      <c r="B164" t="s">
        <v>381</v>
      </c>
      <c r="C164" t="s">
        <v>382</v>
      </c>
      <c r="D164" t="s">
        <v>21</v>
      </c>
      <c r="E164">
        <v>57386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43588</v>
      </c>
      <c r="L164" t="s">
        <v>26</v>
      </c>
      <c r="N164" t="s">
        <v>24</v>
      </c>
    </row>
    <row r="165" spans="1:14" x14ac:dyDescent="0.25">
      <c r="A165" t="s">
        <v>383</v>
      </c>
      <c r="B165" t="s">
        <v>384</v>
      </c>
      <c r="C165" t="s">
        <v>385</v>
      </c>
      <c r="D165" t="s">
        <v>21</v>
      </c>
      <c r="E165">
        <v>57718</v>
      </c>
      <c r="F165" t="s">
        <v>22</v>
      </c>
      <c r="G165" t="s">
        <v>22</v>
      </c>
      <c r="H165" t="s">
        <v>44</v>
      </c>
      <c r="I165" t="s">
        <v>45</v>
      </c>
      <c r="J165" s="1">
        <v>43551</v>
      </c>
      <c r="K165" s="1">
        <v>43587</v>
      </c>
      <c r="L165" t="s">
        <v>39</v>
      </c>
      <c r="N165" t="s">
        <v>200</v>
      </c>
    </row>
    <row r="166" spans="1:14" x14ac:dyDescent="0.25">
      <c r="A166" t="s">
        <v>386</v>
      </c>
      <c r="B166" t="s">
        <v>387</v>
      </c>
      <c r="C166" t="s">
        <v>388</v>
      </c>
      <c r="D166" t="s">
        <v>21</v>
      </c>
      <c r="E166">
        <v>57401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43585</v>
      </c>
      <c r="L166" t="s">
        <v>26</v>
      </c>
      <c r="N166" t="s">
        <v>24</v>
      </c>
    </row>
    <row r="167" spans="1:14" x14ac:dyDescent="0.25">
      <c r="A167" t="s">
        <v>389</v>
      </c>
      <c r="B167" t="s">
        <v>390</v>
      </c>
      <c r="C167" t="s">
        <v>203</v>
      </c>
      <c r="D167" t="s">
        <v>21</v>
      </c>
      <c r="E167">
        <v>57350</v>
      </c>
      <c r="F167" t="s">
        <v>22</v>
      </c>
      <c r="G167" t="s">
        <v>22</v>
      </c>
      <c r="H167" t="s">
        <v>47</v>
      </c>
      <c r="I167" t="s">
        <v>48</v>
      </c>
      <c r="J167" s="1">
        <v>43484</v>
      </c>
      <c r="K167" s="1">
        <v>43580</v>
      </c>
      <c r="L167" t="s">
        <v>39</v>
      </c>
      <c r="N167" t="s">
        <v>208</v>
      </c>
    </row>
    <row r="168" spans="1:14" x14ac:dyDescent="0.25">
      <c r="A168" t="s">
        <v>391</v>
      </c>
      <c r="B168" t="s">
        <v>392</v>
      </c>
      <c r="C168" t="s">
        <v>393</v>
      </c>
      <c r="D168" t="s">
        <v>21</v>
      </c>
      <c r="E168">
        <v>57201</v>
      </c>
      <c r="F168" t="s">
        <v>22</v>
      </c>
      <c r="G168" t="s">
        <v>22</v>
      </c>
      <c r="H168" t="s">
        <v>44</v>
      </c>
      <c r="I168" t="s">
        <v>45</v>
      </c>
      <c r="J168" s="1">
        <v>43524</v>
      </c>
      <c r="K168" s="1">
        <v>43580</v>
      </c>
      <c r="L168" t="s">
        <v>39</v>
      </c>
      <c r="N168" t="s">
        <v>394</v>
      </c>
    </row>
    <row r="169" spans="1:14" x14ac:dyDescent="0.25">
      <c r="A169" t="s">
        <v>263</v>
      </c>
      <c r="B169" t="s">
        <v>395</v>
      </c>
      <c r="C169" t="s">
        <v>393</v>
      </c>
      <c r="D169" t="s">
        <v>21</v>
      </c>
      <c r="E169">
        <v>57201</v>
      </c>
      <c r="F169" t="s">
        <v>22</v>
      </c>
      <c r="G169" t="s">
        <v>22</v>
      </c>
      <c r="H169" t="s">
        <v>47</v>
      </c>
      <c r="I169" t="s">
        <v>48</v>
      </c>
      <c r="J169" s="1">
        <v>43524</v>
      </c>
      <c r="K169" s="1">
        <v>43580</v>
      </c>
      <c r="L169" t="s">
        <v>39</v>
      </c>
      <c r="N169" t="s">
        <v>194</v>
      </c>
    </row>
    <row r="170" spans="1:14" x14ac:dyDescent="0.25">
      <c r="A170" t="s">
        <v>396</v>
      </c>
      <c r="B170" t="s">
        <v>397</v>
      </c>
      <c r="C170" t="s">
        <v>393</v>
      </c>
      <c r="D170" t="s">
        <v>21</v>
      </c>
      <c r="E170">
        <v>57201</v>
      </c>
      <c r="F170" t="s">
        <v>22</v>
      </c>
      <c r="G170" t="s">
        <v>22</v>
      </c>
      <c r="H170" t="s">
        <v>47</v>
      </c>
      <c r="I170" t="s">
        <v>111</v>
      </c>
      <c r="J170" s="1">
        <v>43524</v>
      </c>
      <c r="K170" s="1">
        <v>43580</v>
      </c>
      <c r="L170" t="s">
        <v>39</v>
      </c>
      <c r="N170" t="s">
        <v>208</v>
      </c>
    </row>
    <row r="171" spans="1:14" x14ac:dyDescent="0.25">
      <c r="A171" t="s">
        <v>398</v>
      </c>
      <c r="B171" t="s">
        <v>399</v>
      </c>
      <c r="C171" t="s">
        <v>393</v>
      </c>
      <c r="D171" t="s">
        <v>21</v>
      </c>
      <c r="E171">
        <v>57201</v>
      </c>
      <c r="F171" t="s">
        <v>22</v>
      </c>
      <c r="G171" t="s">
        <v>22</v>
      </c>
      <c r="H171" t="s">
        <v>47</v>
      </c>
      <c r="I171" t="s">
        <v>400</v>
      </c>
      <c r="J171" s="1">
        <v>43524</v>
      </c>
      <c r="K171" s="1">
        <v>43580</v>
      </c>
      <c r="L171" t="s">
        <v>39</v>
      </c>
      <c r="N171" t="s">
        <v>194</v>
      </c>
    </row>
    <row r="172" spans="1:14" x14ac:dyDescent="0.25">
      <c r="A172" t="s">
        <v>401</v>
      </c>
      <c r="B172" t="s">
        <v>402</v>
      </c>
      <c r="C172" t="s">
        <v>393</v>
      </c>
      <c r="D172" t="s">
        <v>21</v>
      </c>
      <c r="E172">
        <v>57201</v>
      </c>
      <c r="F172" t="s">
        <v>22</v>
      </c>
      <c r="G172" t="s">
        <v>22</v>
      </c>
      <c r="H172" t="s">
        <v>47</v>
      </c>
      <c r="I172" t="s">
        <v>48</v>
      </c>
      <c r="J172" s="1">
        <v>43524</v>
      </c>
      <c r="K172" s="1">
        <v>43580</v>
      </c>
      <c r="L172" t="s">
        <v>39</v>
      </c>
      <c r="N172" t="s">
        <v>208</v>
      </c>
    </row>
    <row r="173" spans="1:14" x14ac:dyDescent="0.25">
      <c r="A173" t="s">
        <v>403</v>
      </c>
      <c r="B173" t="s">
        <v>404</v>
      </c>
      <c r="C173" t="s">
        <v>405</v>
      </c>
      <c r="D173" t="s">
        <v>21</v>
      </c>
      <c r="E173">
        <v>57274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43578</v>
      </c>
      <c r="L173" t="s">
        <v>26</v>
      </c>
      <c r="N173" t="s">
        <v>24</v>
      </c>
    </row>
    <row r="174" spans="1:14" x14ac:dyDescent="0.25">
      <c r="A174" t="s">
        <v>406</v>
      </c>
      <c r="B174" t="s">
        <v>407</v>
      </c>
      <c r="C174" t="s">
        <v>405</v>
      </c>
      <c r="D174" t="s">
        <v>21</v>
      </c>
      <c r="E174">
        <v>57274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43578</v>
      </c>
      <c r="L174" t="s">
        <v>26</v>
      </c>
      <c r="N174" t="s">
        <v>24</v>
      </c>
    </row>
    <row r="175" spans="1:14" x14ac:dyDescent="0.25">
      <c r="A175" t="s">
        <v>408</v>
      </c>
      <c r="B175" t="s">
        <v>409</v>
      </c>
      <c r="C175" t="s">
        <v>20</v>
      </c>
      <c r="D175" t="s">
        <v>21</v>
      </c>
      <c r="E175">
        <v>57701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43577</v>
      </c>
      <c r="L175" t="s">
        <v>26</v>
      </c>
      <c r="N175" t="s">
        <v>24</v>
      </c>
    </row>
    <row r="176" spans="1:14" x14ac:dyDescent="0.25">
      <c r="A176" t="s">
        <v>410</v>
      </c>
      <c r="B176" t="s">
        <v>411</v>
      </c>
      <c r="C176" t="s">
        <v>412</v>
      </c>
      <c r="D176" t="s">
        <v>21</v>
      </c>
      <c r="E176">
        <v>57385</v>
      </c>
      <c r="F176" t="s">
        <v>22</v>
      </c>
      <c r="G176" t="s">
        <v>22</v>
      </c>
      <c r="H176" t="s">
        <v>44</v>
      </c>
      <c r="I176" t="s">
        <v>45</v>
      </c>
      <c r="J176" t="s">
        <v>204</v>
      </c>
      <c r="K176" s="1">
        <v>43577</v>
      </c>
      <c r="L176" t="s">
        <v>205</v>
      </c>
      <c r="M176" t="str">
        <f>HYPERLINK("https://www.regulations.gov/docket?D=FDA-2019-H-1871")</f>
        <v>https://www.regulations.gov/docket?D=FDA-2019-H-1871</v>
      </c>
      <c r="N176" t="s">
        <v>204</v>
      </c>
    </row>
    <row r="177" spans="1:14" x14ac:dyDescent="0.25">
      <c r="A177" t="s">
        <v>413</v>
      </c>
      <c r="B177" t="s">
        <v>414</v>
      </c>
      <c r="C177" t="s">
        <v>20</v>
      </c>
      <c r="D177" t="s">
        <v>21</v>
      </c>
      <c r="E177">
        <v>57701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43577</v>
      </c>
      <c r="L177" t="s">
        <v>26</v>
      </c>
      <c r="N177" t="s">
        <v>24</v>
      </c>
    </row>
    <row r="178" spans="1:14" x14ac:dyDescent="0.25">
      <c r="A178" t="s">
        <v>415</v>
      </c>
      <c r="B178" t="s">
        <v>416</v>
      </c>
      <c r="C178" t="s">
        <v>417</v>
      </c>
      <c r="D178" t="s">
        <v>21</v>
      </c>
      <c r="E178">
        <v>57725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43577</v>
      </c>
      <c r="L178" t="s">
        <v>26</v>
      </c>
      <c r="N178" t="s">
        <v>24</v>
      </c>
    </row>
    <row r="179" spans="1:14" x14ac:dyDescent="0.25">
      <c r="A179" t="s">
        <v>418</v>
      </c>
      <c r="B179" t="s">
        <v>419</v>
      </c>
      <c r="C179" t="s">
        <v>226</v>
      </c>
      <c r="D179" t="s">
        <v>21</v>
      </c>
      <c r="E179">
        <v>57790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43575</v>
      </c>
      <c r="L179" t="s">
        <v>26</v>
      </c>
      <c r="N179" t="s">
        <v>24</v>
      </c>
    </row>
    <row r="180" spans="1:14" x14ac:dyDescent="0.25">
      <c r="A180" t="s">
        <v>420</v>
      </c>
      <c r="B180" t="s">
        <v>421</v>
      </c>
      <c r="C180" t="s">
        <v>417</v>
      </c>
      <c r="D180" t="s">
        <v>21</v>
      </c>
      <c r="E180">
        <v>57725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43575</v>
      </c>
      <c r="L180" t="s">
        <v>26</v>
      </c>
      <c r="N180" t="s">
        <v>24</v>
      </c>
    </row>
    <row r="181" spans="1:14" x14ac:dyDescent="0.25">
      <c r="A181" t="s">
        <v>422</v>
      </c>
      <c r="B181" t="s">
        <v>423</v>
      </c>
      <c r="C181" t="s">
        <v>424</v>
      </c>
      <c r="D181" t="s">
        <v>21</v>
      </c>
      <c r="E181">
        <v>57025</v>
      </c>
      <c r="F181" t="s">
        <v>22</v>
      </c>
      <c r="G181" t="s">
        <v>22</v>
      </c>
      <c r="H181" t="s">
        <v>47</v>
      </c>
      <c r="I181" t="s">
        <v>48</v>
      </c>
      <c r="J181" t="s">
        <v>204</v>
      </c>
      <c r="K181" s="1">
        <v>43573</v>
      </c>
      <c r="L181" t="s">
        <v>205</v>
      </c>
      <c r="M181" t="str">
        <f>HYPERLINK("https://www.regulations.gov/docket?D=FDA-2019-H-1839")</f>
        <v>https://www.regulations.gov/docket?D=FDA-2019-H-1839</v>
      </c>
      <c r="N181" t="s">
        <v>204</v>
      </c>
    </row>
    <row r="182" spans="1:14" x14ac:dyDescent="0.25">
      <c r="A182" t="s">
        <v>425</v>
      </c>
      <c r="B182" t="s">
        <v>426</v>
      </c>
      <c r="C182" t="s">
        <v>92</v>
      </c>
      <c r="D182" t="s">
        <v>21</v>
      </c>
      <c r="E182">
        <v>57747</v>
      </c>
      <c r="F182" t="s">
        <v>22</v>
      </c>
      <c r="G182" t="s">
        <v>22</v>
      </c>
      <c r="H182" t="s">
        <v>47</v>
      </c>
      <c r="I182" t="s">
        <v>48</v>
      </c>
      <c r="J182" s="1">
        <v>43469</v>
      </c>
      <c r="K182" s="1">
        <v>43573</v>
      </c>
      <c r="L182" t="s">
        <v>39</v>
      </c>
      <c r="N182" t="s">
        <v>208</v>
      </c>
    </row>
    <row r="183" spans="1:14" x14ac:dyDescent="0.25">
      <c r="A183" t="s">
        <v>427</v>
      </c>
      <c r="B183" t="s">
        <v>428</v>
      </c>
      <c r="C183" t="s">
        <v>203</v>
      </c>
      <c r="D183" t="s">
        <v>21</v>
      </c>
      <c r="E183">
        <v>57350</v>
      </c>
      <c r="F183" t="s">
        <v>22</v>
      </c>
      <c r="G183" t="s">
        <v>22</v>
      </c>
      <c r="H183" t="s">
        <v>47</v>
      </c>
      <c r="I183" t="s">
        <v>48</v>
      </c>
      <c r="J183" s="1">
        <v>43484</v>
      </c>
      <c r="K183" s="1">
        <v>43573</v>
      </c>
      <c r="L183" t="s">
        <v>39</v>
      </c>
      <c r="N183" t="s">
        <v>208</v>
      </c>
    </row>
    <row r="184" spans="1:14" x14ac:dyDescent="0.25">
      <c r="A184" t="s">
        <v>18</v>
      </c>
      <c r="B184" t="s">
        <v>429</v>
      </c>
      <c r="C184" t="s">
        <v>203</v>
      </c>
      <c r="D184" t="s">
        <v>21</v>
      </c>
      <c r="E184">
        <v>57350</v>
      </c>
      <c r="F184" t="s">
        <v>22</v>
      </c>
      <c r="G184" t="s">
        <v>22</v>
      </c>
      <c r="H184" t="s">
        <v>47</v>
      </c>
      <c r="I184" t="s">
        <v>48</v>
      </c>
      <c r="J184" s="1">
        <v>43484</v>
      </c>
      <c r="K184" s="1">
        <v>43573</v>
      </c>
      <c r="L184" t="s">
        <v>39</v>
      </c>
      <c r="N184" t="s">
        <v>208</v>
      </c>
    </row>
    <row r="185" spans="1:14" x14ac:dyDescent="0.25">
      <c r="A185" t="s">
        <v>430</v>
      </c>
      <c r="B185" t="s">
        <v>431</v>
      </c>
      <c r="C185" t="s">
        <v>432</v>
      </c>
      <c r="D185" t="s">
        <v>21</v>
      </c>
      <c r="E185">
        <v>57754</v>
      </c>
      <c r="F185" t="s">
        <v>22</v>
      </c>
      <c r="G185" t="s">
        <v>22</v>
      </c>
      <c r="H185" t="s">
        <v>37</v>
      </c>
      <c r="I185" t="s">
        <v>115</v>
      </c>
      <c r="J185" s="1">
        <v>43475</v>
      </c>
      <c r="K185" s="1">
        <v>43573</v>
      </c>
      <c r="L185" t="s">
        <v>39</v>
      </c>
      <c r="N185" t="s">
        <v>208</v>
      </c>
    </row>
    <row r="186" spans="1:14" x14ac:dyDescent="0.25">
      <c r="A186" t="s">
        <v>433</v>
      </c>
      <c r="B186" t="s">
        <v>434</v>
      </c>
      <c r="C186" t="s">
        <v>203</v>
      </c>
      <c r="D186" t="s">
        <v>21</v>
      </c>
      <c r="E186">
        <v>57350</v>
      </c>
      <c r="F186" t="s">
        <v>22</v>
      </c>
      <c r="G186" t="s">
        <v>22</v>
      </c>
      <c r="H186" t="s">
        <v>44</v>
      </c>
      <c r="I186" t="s">
        <v>45</v>
      </c>
      <c r="J186" s="1">
        <v>43484</v>
      </c>
      <c r="K186" s="1">
        <v>43573</v>
      </c>
      <c r="L186" t="s">
        <v>39</v>
      </c>
      <c r="N186" t="s">
        <v>200</v>
      </c>
    </row>
    <row r="187" spans="1:14" x14ac:dyDescent="0.25">
      <c r="A187" t="s">
        <v>435</v>
      </c>
      <c r="B187" t="s">
        <v>436</v>
      </c>
      <c r="C187" t="s">
        <v>20</v>
      </c>
      <c r="D187" t="s">
        <v>21</v>
      </c>
      <c r="E187">
        <v>57701</v>
      </c>
      <c r="F187" t="s">
        <v>22</v>
      </c>
      <c r="G187" t="s">
        <v>22</v>
      </c>
      <c r="H187" t="s">
        <v>44</v>
      </c>
      <c r="I187" t="s">
        <v>45</v>
      </c>
      <c r="J187" s="1">
        <v>43505</v>
      </c>
      <c r="K187" s="1">
        <v>43573</v>
      </c>
      <c r="L187" t="s">
        <v>39</v>
      </c>
      <c r="N187" t="s">
        <v>200</v>
      </c>
    </row>
    <row r="188" spans="1:14" x14ac:dyDescent="0.25">
      <c r="A188" t="s">
        <v>437</v>
      </c>
      <c r="B188" t="s">
        <v>438</v>
      </c>
      <c r="C188" t="s">
        <v>287</v>
      </c>
      <c r="D188" t="s">
        <v>21</v>
      </c>
      <c r="E188">
        <v>57469</v>
      </c>
      <c r="F188" t="s">
        <v>22</v>
      </c>
      <c r="G188" t="s">
        <v>22</v>
      </c>
      <c r="H188" t="s">
        <v>47</v>
      </c>
      <c r="I188" t="s">
        <v>48</v>
      </c>
      <c r="J188" t="s">
        <v>204</v>
      </c>
      <c r="K188" s="1">
        <v>43573</v>
      </c>
      <c r="L188" t="s">
        <v>205</v>
      </c>
      <c r="M188" t="str">
        <f>HYPERLINK("https://www.regulations.gov/docket?D=FDA-2019-H-1825")</f>
        <v>https://www.regulations.gov/docket?D=FDA-2019-H-1825</v>
      </c>
      <c r="N188" t="s">
        <v>204</v>
      </c>
    </row>
    <row r="189" spans="1:14" x14ac:dyDescent="0.25">
      <c r="A189" t="s">
        <v>439</v>
      </c>
      <c r="B189" t="s">
        <v>440</v>
      </c>
      <c r="C189" t="s">
        <v>203</v>
      </c>
      <c r="D189" t="s">
        <v>21</v>
      </c>
      <c r="E189">
        <v>57350</v>
      </c>
      <c r="F189" t="s">
        <v>22</v>
      </c>
      <c r="G189" t="s">
        <v>22</v>
      </c>
      <c r="H189" t="s">
        <v>47</v>
      </c>
      <c r="I189" t="s">
        <v>48</v>
      </c>
      <c r="J189" s="1">
        <v>43484</v>
      </c>
      <c r="K189" s="1">
        <v>43573</v>
      </c>
      <c r="L189" t="s">
        <v>39</v>
      </c>
      <c r="N189" t="s">
        <v>208</v>
      </c>
    </row>
    <row r="190" spans="1:14" x14ac:dyDescent="0.25">
      <c r="A190" t="s">
        <v>441</v>
      </c>
      <c r="B190" t="s">
        <v>442</v>
      </c>
      <c r="C190" t="s">
        <v>237</v>
      </c>
      <c r="D190" t="s">
        <v>21</v>
      </c>
      <c r="E190">
        <v>57783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43572</v>
      </c>
      <c r="L190" t="s">
        <v>26</v>
      </c>
      <c r="N190" t="s">
        <v>24</v>
      </c>
    </row>
    <row r="191" spans="1:14" x14ac:dyDescent="0.25">
      <c r="A191" t="s">
        <v>443</v>
      </c>
      <c r="B191" t="s">
        <v>444</v>
      </c>
      <c r="C191" t="s">
        <v>237</v>
      </c>
      <c r="D191" t="s">
        <v>21</v>
      </c>
      <c r="E191">
        <v>57783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43572</v>
      </c>
      <c r="L191" t="s">
        <v>26</v>
      </c>
      <c r="N191" t="s">
        <v>24</v>
      </c>
    </row>
    <row r="192" spans="1:14" x14ac:dyDescent="0.25">
      <c r="A192" t="s">
        <v>18</v>
      </c>
      <c r="B192" t="s">
        <v>445</v>
      </c>
      <c r="C192" t="s">
        <v>446</v>
      </c>
      <c r="D192" t="s">
        <v>21</v>
      </c>
      <c r="E192">
        <v>57785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43572</v>
      </c>
      <c r="L192" t="s">
        <v>26</v>
      </c>
      <c r="N192" t="s">
        <v>24</v>
      </c>
    </row>
    <row r="193" spans="1:14" x14ac:dyDescent="0.25">
      <c r="A193" t="s">
        <v>105</v>
      </c>
      <c r="B193" t="s">
        <v>447</v>
      </c>
      <c r="C193" t="s">
        <v>237</v>
      </c>
      <c r="D193" t="s">
        <v>21</v>
      </c>
      <c r="E193">
        <v>57783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43572</v>
      </c>
      <c r="L193" t="s">
        <v>26</v>
      </c>
      <c r="N193" t="s">
        <v>24</v>
      </c>
    </row>
    <row r="194" spans="1:14" x14ac:dyDescent="0.25">
      <c r="A194" t="s">
        <v>175</v>
      </c>
      <c r="B194" t="s">
        <v>448</v>
      </c>
      <c r="C194" t="s">
        <v>237</v>
      </c>
      <c r="D194" t="s">
        <v>21</v>
      </c>
      <c r="E194">
        <v>57783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43572</v>
      </c>
      <c r="L194" t="s">
        <v>26</v>
      </c>
      <c r="N194" t="s">
        <v>24</v>
      </c>
    </row>
    <row r="195" spans="1:14" x14ac:dyDescent="0.25">
      <c r="A195" t="s">
        <v>449</v>
      </c>
      <c r="B195" t="s">
        <v>450</v>
      </c>
      <c r="C195" t="s">
        <v>451</v>
      </c>
      <c r="D195" t="s">
        <v>21</v>
      </c>
      <c r="E195">
        <v>57078</v>
      </c>
      <c r="F195" t="s">
        <v>22</v>
      </c>
      <c r="G195" t="s">
        <v>22</v>
      </c>
      <c r="H195" t="s">
        <v>47</v>
      </c>
      <c r="I195" t="s">
        <v>48</v>
      </c>
      <c r="J195" t="s">
        <v>204</v>
      </c>
      <c r="K195" s="1">
        <v>43571</v>
      </c>
      <c r="L195" t="s">
        <v>205</v>
      </c>
      <c r="M195" t="str">
        <f>HYPERLINK("https://www.regulations.gov/docket?D=FDA-2019-H-1794")</f>
        <v>https://www.regulations.gov/docket?D=FDA-2019-H-1794</v>
      </c>
      <c r="N195" t="s">
        <v>204</v>
      </c>
    </row>
    <row r="196" spans="1:14" x14ac:dyDescent="0.25">
      <c r="A196" t="s">
        <v>452</v>
      </c>
      <c r="B196" t="s">
        <v>453</v>
      </c>
      <c r="C196" t="s">
        <v>454</v>
      </c>
      <c r="D196" t="s">
        <v>21</v>
      </c>
      <c r="E196">
        <v>57793</v>
      </c>
      <c r="F196" t="s">
        <v>22</v>
      </c>
      <c r="G196" t="s">
        <v>22</v>
      </c>
      <c r="H196" t="s">
        <v>44</v>
      </c>
      <c r="I196" t="s">
        <v>45</v>
      </c>
      <c r="J196" t="s">
        <v>204</v>
      </c>
      <c r="K196" s="1">
        <v>43570</v>
      </c>
      <c r="L196" t="s">
        <v>205</v>
      </c>
      <c r="M196" t="str">
        <f>HYPERLINK("https://www.regulations.gov/docket?D=FDA-2019-H-1734")</f>
        <v>https://www.regulations.gov/docket?D=FDA-2019-H-1734</v>
      </c>
      <c r="N196" t="s">
        <v>204</v>
      </c>
    </row>
    <row r="197" spans="1:14" x14ac:dyDescent="0.25">
      <c r="A197" t="s">
        <v>455</v>
      </c>
      <c r="B197" t="s">
        <v>456</v>
      </c>
      <c r="C197" t="s">
        <v>457</v>
      </c>
      <c r="D197" t="s">
        <v>21</v>
      </c>
      <c r="E197">
        <v>57427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43569</v>
      </c>
      <c r="L197" t="s">
        <v>26</v>
      </c>
      <c r="N197" t="s">
        <v>24</v>
      </c>
    </row>
    <row r="198" spans="1:14" x14ac:dyDescent="0.25">
      <c r="A198" t="s">
        <v>263</v>
      </c>
      <c r="B198" t="s">
        <v>458</v>
      </c>
      <c r="C198" t="s">
        <v>405</v>
      </c>
      <c r="D198" t="s">
        <v>21</v>
      </c>
      <c r="E198">
        <v>57274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43569</v>
      </c>
      <c r="L198" t="s">
        <v>26</v>
      </c>
      <c r="N198" t="s">
        <v>24</v>
      </c>
    </row>
    <row r="199" spans="1:14" x14ac:dyDescent="0.25">
      <c r="A199" t="s">
        <v>74</v>
      </c>
      <c r="B199" t="s">
        <v>459</v>
      </c>
      <c r="C199" t="s">
        <v>405</v>
      </c>
      <c r="D199" t="s">
        <v>21</v>
      </c>
      <c r="E199">
        <v>57274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43569</v>
      </c>
      <c r="L199" t="s">
        <v>26</v>
      </c>
      <c r="N199" t="s">
        <v>24</v>
      </c>
    </row>
    <row r="200" spans="1:14" x14ac:dyDescent="0.25">
      <c r="A200" t="s">
        <v>460</v>
      </c>
      <c r="B200" t="s">
        <v>461</v>
      </c>
      <c r="C200" t="s">
        <v>462</v>
      </c>
      <c r="D200" t="s">
        <v>21</v>
      </c>
      <c r="E200">
        <v>57445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43569</v>
      </c>
      <c r="L200" t="s">
        <v>26</v>
      </c>
      <c r="N200" t="s">
        <v>24</v>
      </c>
    </row>
    <row r="201" spans="1:14" x14ac:dyDescent="0.25">
      <c r="A201" t="s">
        <v>463</v>
      </c>
      <c r="B201" t="s">
        <v>464</v>
      </c>
      <c r="C201" t="s">
        <v>465</v>
      </c>
      <c r="D201" t="s">
        <v>21</v>
      </c>
      <c r="E201">
        <v>57225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43569</v>
      </c>
      <c r="L201" t="s">
        <v>26</v>
      </c>
      <c r="N201" t="s">
        <v>24</v>
      </c>
    </row>
    <row r="202" spans="1:14" x14ac:dyDescent="0.25">
      <c r="A202" t="s">
        <v>466</v>
      </c>
      <c r="B202" t="s">
        <v>467</v>
      </c>
      <c r="C202" t="s">
        <v>388</v>
      </c>
      <c r="D202" t="s">
        <v>21</v>
      </c>
      <c r="E202">
        <v>57401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43569</v>
      </c>
      <c r="L202" t="s">
        <v>26</v>
      </c>
      <c r="N202" t="s">
        <v>24</v>
      </c>
    </row>
    <row r="203" spans="1:14" x14ac:dyDescent="0.25">
      <c r="A203" t="s">
        <v>468</v>
      </c>
      <c r="B203" t="s">
        <v>469</v>
      </c>
      <c r="C203" t="s">
        <v>388</v>
      </c>
      <c r="D203" t="s">
        <v>21</v>
      </c>
      <c r="E203">
        <v>57401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43569</v>
      </c>
      <c r="L203" t="s">
        <v>26</v>
      </c>
      <c r="N203" t="s">
        <v>24</v>
      </c>
    </row>
    <row r="204" spans="1:14" x14ac:dyDescent="0.25">
      <c r="A204" t="s">
        <v>470</v>
      </c>
      <c r="B204" t="s">
        <v>471</v>
      </c>
      <c r="C204" t="s">
        <v>462</v>
      </c>
      <c r="D204" t="s">
        <v>21</v>
      </c>
      <c r="E204">
        <v>57445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43569</v>
      </c>
      <c r="L204" t="s">
        <v>26</v>
      </c>
      <c r="N204" t="s">
        <v>24</v>
      </c>
    </row>
    <row r="205" spans="1:14" x14ac:dyDescent="0.25">
      <c r="A205" t="s">
        <v>472</v>
      </c>
      <c r="B205" t="s">
        <v>473</v>
      </c>
      <c r="C205" t="s">
        <v>474</v>
      </c>
      <c r="D205" t="s">
        <v>21</v>
      </c>
      <c r="E205">
        <v>57551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43564</v>
      </c>
      <c r="L205" t="s">
        <v>26</v>
      </c>
      <c r="N205" t="s">
        <v>24</v>
      </c>
    </row>
    <row r="206" spans="1:14" x14ac:dyDescent="0.25">
      <c r="A206" t="s">
        <v>475</v>
      </c>
      <c r="B206" t="s">
        <v>476</v>
      </c>
      <c r="C206" t="s">
        <v>92</v>
      </c>
      <c r="D206" t="s">
        <v>21</v>
      </c>
      <c r="E206">
        <v>57747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43564</v>
      </c>
      <c r="L206" t="s">
        <v>26</v>
      </c>
      <c r="N206" t="s">
        <v>24</v>
      </c>
    </row>
    <row r="207" spans="1:14" x14ac:dyDescent="0.25">
      <c r="A207" t="s">
        <v>477</v>
      </c>
      <c r="B207" t="s">
        <v>478</v>
      </c>
      <c r="C207" t="s">
        <v>474</v>
      </c>
      <c r="D207" t="s">
        <v>21</v>
      </c>
      <c r="E207">
        <v>57551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43564</v>
      </c>
      <c r="L207" t="s">
        <v>26</v>
      </c>
      <c r="N207" t="s">
        <v>24</v>
      </c>
    </row>
    <row r="208" spans="1:14" x14ac:dyDescent="0.25">
      <c r="A208" t="s">
        <v>479</v>
      </c>
      <c r="B208" t="s">
        <v>480</v>
      </c>
      <c r="C208" t="s">
        <v>481</v>
      </c>
      <c r="D208" t="s">
        <v>21</v>
      </c>
      <c r="E208">
        <v>57760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43551</v>
      </c>
      <c r="L208" t="s">
        <v>26</v>
      </c>
      <c r="N208" t="s">
        <v>24</v>
      </c>
    </row>
    <row r="209" spans="1:14" x14ac:dyDescent="0.25">
      <c r="A209" t="s">
        <v>482</v>
      </c>
      <c r="B209" t="s">
        <v>483</v>
      </c>
      <c r="C209" t="s">
        <v>237</v>
      </c>
      <c r="D209" t="s">
        <v>21</v>
      </c>
      <c r="E209">
        <v>57783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43551</v>
      </c>
      <c r="L209" t="s">
        <v>26</v>
      </c>
      <c r="N209" t="s">
        <v>24</v>
      </c>
    </row>
    <row r="210" spans="1:14" x14ac:dyDescent="0.25">
      <c r="A210" t="s">
        <v>484</v>
      </c>
      <c r="B210" t="s">
        <v>485</v>
      </c>
      <c r="C210" t="s">
        <v>486</v>
      </c>
      <c r="D210" t="s">
        <v>21</v>
      </c>
      <c r="E210">
        <v>57718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43550</v>
      </c>
      <c r="L210" t="s">
        <v>26</v>
      </c>
      <c r="N210" t="s">
        <v>24</v>
      </c>
    </row>
    <row r="211" spans="1:14" x14ac:dyDescent="0.25">
      <c r="A211" t="s">
        <v>487</v>
      </c>
      <c r="B211" t="s">
        <v>488</v>
      </c>
      <c r="C211" t="s">
        <v>333</v>
      </c>
      <c r="D211" t="s">
        <v>21</v>
      </c>
      <c r="E211">
        <v>57501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43549</v>
      </c>
      <c r="L211" t="s">
        <v>26</v>
      </c>
      <c r="N211" t="s">
        <v>24</v>
      </c>
    </row>
    <row r="212" spans="1:14" x14ac:dyDescent="0.25">
      <c r="A212" t="s">
        <v>489</v>
      </c>
      <c r="B212" t="s">
        <v>490</v>
      </c>
      <c r="C212" t="s">
        <v>340</v>
      </c>
      <c r="D212" t="s">
        <v>21</v>
      </c>
      <c r="E212">
        <v>57006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43549</v>
      </c>
      <c r="L212" t="s">
        <v>26</v>
      </c>
      <c r="N212" t="s">
        <v>24</v>
      </c>
    </row>
    <row r="213" spans="1:14" x14ac:dyDescent="0.25">
      <c r="A213" t="s">
        <v>491</v>
      </c>
      <c r="B213" t="s">
        <v>492</v>
      </c>
      <c r="C213" t="s">
        <v>493</v>
      </c>
      <c r="D213" t="s">
        <v>21</v>
      </c>
      <c r="E213">
        <v>57249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43549</v>
      </c>
      <c r="L213" t="s">
        <v>26</v>
      </c>
      <c r="N213" t="s">
        <v>24</v>
      </c>
    </row>
    <row r="214" spans="1:14" x14ac:dyDescent="0.25">
      <c r="A214" t="s">
        <v>494</v>
      </c>
      <c r="B214" t="s">
        <v>495</v>
      </c>
      <c r="C214" t="s">
        <v>496</v>
      </c>
      <c r="D214" t="s">
        <v>21</v>
      </c>
      <c r="E214">
        <v>57324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43549</v>
      </c>
      <c r="L214" t="s">
        <v>26</v>
      </c>
      <c r="N214" t="s">
        <v>24</v>
      </c>
    </row>
    <row r="215" spans="1:14" x14ac:dyDescent="0.25">
      <c r="A215" t="s">
        <v>497</v>
      </c>
      <c r="B215" t="s">
        <v>498</v>
      </c>
      <c r="C215" t="s">
        <v>333</v>
      </c>
      <c r="D215" t="s">
        <v>21</v>
      </c>
      <c r="E215">
        <v>57501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43549</v>
      </c>
      <c r="L215" t="s">
        <v>26</v>
      </c>
      <c r="N215" t="s">
        <v>24</v>
      </c>
    </row>
    <row r="216" spans="1:14" x14ac:dyDescent="0.25">
      <c r="A216" t="s">
        <v>499</v>
      </c>
      <c r="B216" t="s">
        <v>500</v>
      </c>
      <c r="C216" t="s">
        <v>501</v>
      </c>
      <c r="D216" t="s">
        <v>21</v>
      </c>
      <c r="E216">
        <v>57231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43549</v>
      </c>
      <c r="L216" t="s">
        <v>26</v>
      </c>
      <c r="N216" t="s">
        <v>24</v>
      </c>
    </row>
    <row r="217" spans="1:14" x14ac:dyDescent="0.25">
      <c r="A217" t="s">
        <v>502</v>
      </c>
      <c r="B217" t="s">
        <v>503</v>
      </c>
      <c r="C217" t="s">
        <v>501</v>
      </c>
      <c r="D217" t="s">
        <v>21</v>
      </c>
      <c r="E217">
        <v>57231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43549</v>
      </c>
      <c r="L217" t="s">
        <v>26</v>
      </c>
      <c r="N217" t="s">
        <v>24</v>
      </c>
    </row>
    <row r="218" spans="1:14" x14ac:dyDescent="0.25">
      <c r="A218" t="s">
        <v>504</v>
      </c>
      <c r="B218" t="s">
        <v>505</v>
      </c>
      <c r="C218" t="s">
        <v>333</v>
      </c>
      <c r="D218" t="s">
        <v>21</v>
      </c>
      <c r="E218">
        <v>57501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43548</v>
      </c>
      <c r="L218" t="s">
        <v>26</v>
      </c>
      <c r="N218" t="s">
        <v>24</v>
      </c>
    </row>
    <row r="219" spans="1:14" x14ac:dyDescent="0.25">
      <c r="A219" t="s">
        <v>506</v>
      </c>
      <c r="B219" t="s">
        <v>507</v>
      </c>
      <c r="C219" t="s">
        <v>508</v>
      </c>
      <c r="D219" t="s">
        <v>21</v>
      </c>
      <c r="E219">
        <v>57532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43548</v>
      </c>
      <c r="L219" t="s">
        <v>26</v>
      </c>
      <c r="N219" t="s">
        <v>24</v>
      </c>
    </row>
    <row r="220" spans="1:14" x14ac:dyDescent="0.25">
      <c r="A220" t="s">
        <v>509</v>
      </c>
      <c r="B220" t="s">
        <v>510</v>
      </c>
      <c r="C220" t="s">
        <v>333</v>
      </c>
      <c r="D220" t="s">
        <v>21</v>
      </c>
      <c r="E220">
        <v>57501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43548</v>
      </c>
      <c r="L220" t="s">
        <v>26</v>
      </c>
      <c r="N220" t="s">
        <v>24</v>
      </c>
    </row>
    <row r="221" spans="1:14" x14ac:dyDescent="0.25">
      <c r="A221" t="s">
        <v>511</v>
      </c>
      <c r="B221" t="s">
        <v>512</v>
      </c>
      <c r="C221" t="s">
        <v>333</v>
      </c>
      <c r="D221" t="s">
        <v>21</v>
      </c>
      <c r="E221">
        <v>57501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43548</v>
      </c>
      <c r="L221" t="s">
        <v>26</v>
      </c>
      <c r="N221" t="s">
        <v>24</v>
      </c>
    </row>
    <row r="222" spans="1:14" x14ac:dyDescent="0.25">
      <c r="A222" t="s">
        <v>513</v>
      </c>
      <c r="B222" t="s">
        <v>514</v>
      </c>
      <c r="C222" t="s">
        <v>508</v>
      </c>
      <c r="D222" t="s">
        <v>21</v>
      </c>
      <c r="E222">
        <v>57532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43548</v>
      </c>
      <c r="L222" t="s">
        <v>26</v>
      </c>
      <c r="N222" t="s">
        <v>24</v>
      </c>
    </row>
    <row r="223" spans="1:14" x14ac:dyDescent="0.25">
      <c r="A223" t="s">
        <v>515</v>
      </c>
      <c r="B223" t="s">
        <v>516</v>
      </c>
      <c r="C223" t="s">
        <v>517</v>
      </c>
      <c r="D223" t="s">
        <v>21</v>
      </c>
      <c r="E223">
        <v>57345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43548</v>
      </c>
      <c r="L223" t="s">
        <v>26</v>
      </c>
      <c r="N223" t="s">
        <v>24</v>
      </c>
    </row>
    <row r="224" spans="1:14" x14ac:dyDescent="0.25">
      <c r="A224" t="s">
        <v>338</v>
      </c>
      <c r="B224" t="s">
        <v>518</v>
      </c>
      <c r="C224" t="s">
        <v>517</v>
      </c>
      <c r="D224" t="s">
        <v>21</v>
      </c>
      <c r="E224">
        <v>57345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43548</v>
      </c>
      <c r="L224" t="s">
        <v>26</v>
      </c>
      <c r="N224" t="s">
        <v>24</v>
      </c>
    </row>
    <row r="225" spans="1:14" x14ac:dyDescent="0.25">
      <c r="A225" t="s">
        <v>519</v>
      </c>
      <c r="B225" t="s">
        <v>520</v>
      </c>
      <c r="C225" t="s">
        <v>493</v>
      </c>
      <c r="D225" t="s">
        <v>21</v>
      </c>
      <c r="E225">
        <v>57249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43547</v>
      </c>
      <c r="L225" t="s">
        <v>26</v>
      </c>
      <c r="N225" t="s">
        <v>24</v>
      </c>
    </row>
    <row r="226" spans="1:14" x14ac:dyDescent="0.25">
      <c r="A226" t="s">
        <v>521</v>
      </c>
      <c r="B226" t="s">
        <v>522</v>
      </c>
      <c r="C226" t="s">
        <v>523</v>
      </c>
      <c r="D226" t="s">
        <v>21</v>
      </c>
      <c r="E226">
        <v>57382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43547</v>
      </c>
      <c r="L226" t="s">
        <v>26</v>
      </c>
      <c r="N226" t="s">
        <v>24</v>
      </c>
    </row>
    <row r="227" spans="1:14" x14ac:dyDescent="0.25">
      <c r="A227" t="s">
        <v>524</v>
      </c>
      <c r="B227" t="s">
        <v>525</v>
      </c>
      <c r="C227" t="s">
        <v>203</v>
      </c>
      <c r="D227" t="s">
        <v>21</v>
      </c>
      <c r="E227">
        <v>57350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43547</v>
      </c>
      <c r="L227" t="s">
        <v>26</v>
      </c>
      <c r="N227" t="s">
        <v>24</v>
      </c>
    </row>
    <row r="228" spans="1:14" x14ac:dyDescent="0.25">
      <c r="A228" t="s">
        <v>18</v>
      </c>
      <c r="B228" t="s">
        <v>526</v>
      </c>
      <c r="C228" t="s">
        <v>203</v>
      </c>
      <c r="D228" t="s">
        <v>21</v>
      </c>
      <c r="E228">
        <v>57350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43547</v>
      </c>
      <c r="L228" t="s">
        <v>26</v>
      </c>
      <c r="N228" t="s">
        <v>24</v>
      </c>
    </row>
    <row r="229" spans="1:14" x14ac:dyDescent="0.25">
      <c r="A229" t="s">
        <v>527</v>
      </c>
      <c r="B229" t="s">
        <v>528</v>
      </c>
      <c r="C229" t="s">
        <v>474</v>
      </c>
      <c r="D229" t="s">
        <v>21</v>
      </c>
      <c r="E229">
        <v>57551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43547</v>
      </c>
      <c r="L229" t="s">
        <v>26</v>
      </c>
      <c r="N229" t="s">
        <v>24</v>
      </c>
    </row>
    <row r="230" spans="1:14" x14ac:dyDescent="0.25">
      <c r="A230" t="s">
        <v>529</v>
      </c>
      <c r="B230" t="s">
        <v>530</v>
      </c>
      <c r="C230" t="s">
        <v>531</v>
      </c>
      <c r="D230" t="s">
        <v>21</v>
      </c>
      <c r="E230">
        <v>57763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43547</v>
      </c>
      <c r="L230" t="s">
        <v>26</v>
      </c>
      <c r="N230" t="s">
        <v>24</v>
      </c>
    </row>
    <row r="231" spans="1:14" x14ac:dyDescent="0.25">
      <c r="A231" t="s">
        <v>532</v>
      </c>
      <c r="B231" t="s">
        <v>533</v>
      </c>
      <c r="C231" t="s">
        <v>203</v>
      </c>
      <c r="D231" t="s">
        <v>21</v>
      </c>
      <c r="E231">
        <v>57350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43547</v>
      </c>
      <c r="L231" t="s">
        <v>26</v>
      </c>
      <c r="N231" t="s">
        <v>24</v>
      </c>
    </row>
    <row r="232" spans="1:14" x14ac:dyDescent="0.25">
      <c r="A232" t="s">
        <v>534</v>
      </c>
      <c r="B232" t="s">
        <v>535</v>
      </c>
      <c r="C232" t="s">
        <v>531</v>
      </c>
      <c r="D232" t="s">
        <v>21</v>
      </c>
      <c r="E232">
        <v>57763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43547</v>
      </c>
      <c r="L232" t="s">
        <v>26</v>
      </c>
      <c r="N232" t="s">
        <v>24</v>
      </c>
    </row>
    <row r="233" spans="1:14" x14ac:dyDescent="0.25">
      <c r="A233" t="s">
        <v>536</v>
      </c>
      <c r="B233" t="s">
        <v>537</v>
      </c>
      <c r="C233" t="s">
        <v>393</v>
      </c>
      <c r="D233" t="s">
        <v>21</v>
      </c>
      <c r="E233">
        <v>57201</v>
      </c>
      <c r="F233" t="s">
        <v>22</v>
      </c>
      <c r="G233" t="s">
        <v>22</v>
      </c>
      <c r="H233" t="s">
        <v>47</v>
      </c>
      <c r="I233" t="s">
        <v>48</v>
      </c>
      <c r="J233" s="1">
        <v>43468</v>
      </c>
      <c r="K233" s="1">
        <v>43545</v>
      </c>
      <c r="L233" t="s">
        <v>39</v>
      </c>
      <c r="N233" t="s">
        <v>208</v>
      </c>
    </row>
    <row r="234" spans="1:14" x14ac:dyDescent="0.25">
      <c r="A234" t="s">
        <v>538</v>
      </c>
      <c r="B234" t="s">
        <v>539</v>
      </c>
      <c r="C234" t="s">
        <v>540</v>
      </c>
      <c r="D234" t="s">
        <v>21</v>
      </c>
      <c r="E234">
        <v>57638</v>
      </c>
      <c r="F234" t="s">
        <v>22</v>
      </c>
      <c r="G234" t="s">
        <v>22</v>
      </c>
      <c r="H234" t="s">
        <v>44</v>
      </c>
      <c r="I234" t="s">
        <v>45</v>
      </c>
      <c r="J234" s="1">
        <v>43470</v>
      </c>
      <c r="K234" s="1">
        <v>43545</v>
      </c>
      <c r="L234" t="s">
        <v>39</v>
      </c>
      <c r="N234" t="s">
        <v>200</v>
      </c>
    </row>
    <row r="235" spans="1:14" x14ac:dyDescent="0.25">
      <c r="A235" t="s">
        <v>541</v>
      </c>
      <c r="B235" t="s">
        <v>542</v>
      </c>
      <c r="C235" t="s">
        <v>393</v>
      </c>
      <c r="D235" t="s">
        <v>21</v>
      </c>
      <c r="E235">
        <v>57201</v>
      </c>
      <c r="F235" t="s">
        <v>22</v>
      </c>
      <c r="G235" t="s">
        <v>22</v>
      </c>
      <c r="H235" t="s">
        <v>47</v>
      </c>
      <c r="I235" t="s">
        <v>48</v>
      </c>
      <c r="J235" s="1">
        <v>43468</v>
      </c>
      <c r="K235" s="1">
        <v>43545</v>
      </c>
      <c r="L235" t="s">
        <v>39</v>
      </c>
      <c r="N235" t="s">
        <v>208</v>
      </c>
    </row>
    <row r="236" spans="1:14" x14ac:dyDescent="0.25">
      <c r="A236" t="s">
        <v>543</v>
      </c>
      <c r="B236" t="s">
        <v>544</v>
      </c>
      <c r="C236" t="s">
        <v>451</v>
      </c>
      <c r="D236" t="s">
        <v>21</v>
      </c>
      <c r="E236">
        <v>57078</v>
      </c>
      <c r="F236" t="s">
        <v>22</v>
      </c>
      <c r="G236" t="s">
        <v>22</v>
      </c>
      <c r="H236" t="s">
        <v>47</v>
      </c>
      <c r="I236" t="s">
        <v>48</v>
      </c>
      <c r="J236" s="1">
        <v>43462</v>
      </c>
      <c r="K236" s="1">
        <v>43545</v>
      </c>
      <c r="L236" t="s">
        <v>39</v>
      </c>
      <c r="N236" t="s">
        <v>208</v>
      </c>
    </row>
    <row r="237" spans="1:14" x14ac:dyDescent="0.25">
      <c r="A237" t="s">
        <v>545</v>
      </c>
      <c r="B237" t="s">
        <v>546</v>
      </c>
      <c r="C237" t="s">
        <v>451</v>
      </c>
      <c r="D237" t="s">
        <v>21</v>
      </c>
      <c r="E237">
        <v>57078</v>
      </c>
      <c r="F237" t="s">
        <v>22</v>
      </c>
      <c r="G237" t="s">
        <v>22</v>
      </c>
      <c r="H237" t="s">
        <v>47</v>
      </c>
      <c r="I237" t="s">
        <v>48</v>
      </c>
      <c r="J237" s="1">
        <v>43462</v>
      </c>
      <c r="K237" s="1">
        <v>43538</v>
      </c>
      <c r="L237" t="s">
        <v>39</v>
      </c>
      <c r="N237" t="s">
        <v>194</v>
      </c>
    </row>
    <row r="238" spans="1:14" x14ac:dyDescent="0.25">
      <c r="A238" t="s">
        <v>547</v>
      </c>
      <c r="B238" t="s">
        <v>548</v>
      </c>
      <c r="C238" t="s">
        <v>549</v>
      </c>
      <c r="D238" t="s">
        <v>21</v>
      </c>
      <c r="E238">
        <v>57035</v>
      </c>
      <c r="F238" t="s">
        <v>22</v>
      </c>
      <c r="G238" t="s">
        <v>22</v>
      </c>
      <c r="H238" t="s">
        <v>37</v>
      </c>
      <c r="I238" t="s">
        <v>111</v>
      </c>
      <c r="J238" s="1">
        <v>43445</v>
      </c>
      <c r="K238" s="1">
        <v>43538</v>
      </c>
      <c r="L238" t="s">
        <v>39</v>
      </c>
      <c r="N238" t="s">
        <v>194</v>
      </c>
    </row>
    <row r="239" spans="1:14" x14ac:dyDescent="0.25">
      <c r="A239" t="s">
        <v>550</v>
      </c>
      <c r="B239" t="s">
        <v>551</v>
      </c>
      <c r="C239" t="s">
        <v>552</v>
      </c>
      <c r="D239" t="s">
        <v>21</v>
      </c>
      <c r="E239">
        <v>57004</v>
      </c>
      <c r="F239" t="s">
        <v>22</v>
      </c>
      <c r="G239" t="s">
        <v>22</v>
      </c>
      <c r="H239" t="s">
        <v>47</v>
      </c>
      <c r="I239" t="s">
        <v>48</v>
      </c>
      <c r="J239" s="1">
        <v>43462</v>
      </c>
      <c r="K239" s="1">
        <v>43538</v>
      </c>
      <c r="L239" t="s">
        <v>39</v>
      </c>
      <c r="N239" t="s">
        <v>208</v>
      </c>
    </row>
    <row r="240" spans="1:14" x14ac:dyDescent="0.25">
      <c r="A240" t="s">
        <v>553</v>
      </c>
      <c r="B240" t="s">
        <v>554</v>
      </c>
      <c r="C240" t="s">
        <v>412</v>
      </c>
      <c r="D240" t="s">
        <v>21</v>
      </c>
      <c r="E240">
        <v>57385</v>
      </c>
      <c r="F240" t="s">
        <v>22</v>
      </c>
      <c r="G240" t="s">
        <v>22</v>
      </c>
      <c r="H240" t="s">
        <v>44</v>
      </c>
      <c r="I240" t="s">
        <v>45</v>
      </c>
      <c r="J240" t="s">
        <v>204</v>
      </c>
      <c r="K240" s="1">
        <v>43536</v>
      </c>
      <c r="L240" t="s">
        <v>205</v>
      </c>
      <c r="M240" t="str">
        <f>HYPERLINK("https://www.regulations.gov/docket?D=FDA-2019-H-1143")</f>
        <v>https://www.regulations.gov/docket?D=FDA-2019-H-1143</v>
      </c>
      <c r="N240" t="s">
        <v>204</v>
      </c>
    </row>
    <row r="241" spans="1:14" x14ac:dyDescent="0.25">
      <c r="A241" t="s">
        <v>403</v>
      </c>
      <c r="B241" t="s">
        <v>555</v>
      </c>
      <c r="C241" t="s">
        <v>556</v>
      </c>
      <c r="D241" t="s">
        <v>21</v>
      </c>
      <c r="E241">
        <v>57381</v>
      </c>
      <c r="F241" t="s">
        <v>22</v>
      </c>
      <c r="G241" t="s">
        <v>22</v>
      </c>
      <c r="H241" t="s">
        <v>47</v>
      </c>
      <c r="I241" t="s">
        <v>48</v>
      </c>
      <c r="J241" t="s">
        <v>204</v>
      </c>
      <c r="K241" s="1">
        <v>43536</v>
      </c>
      <c r="L241" t="s">
        <v>205</v>
      </c>
      <c r="M241" t="str">
        <f>HYPERLINK("https://www.regulations.gov/docket?D=FDA-2019-H-1142")</f>
        <v>https://www.regulations.gov/docket?D=FDA-2019-H-1142</v>
      </c>
      <c r="N241" t="s">
        <v>204</v>
      </c>
    </row>
    <row r="242" spans="1:14" x14ac:dyDescent="0.25">
      <c r="A242" t="s">
        <v>557</v>
      </c>
      <c r="B242" t="s">
        <v>558</v>
      </c>
      <c r="C242" t="s">
        <v>393</v>
      </c>
      <c r="D242" t="s">
        <v>21</v>
      </c>
      <c r="E242">
        <v>57201</v>
      </c>
      <c r="F242" t="s">
        <v>22</v>
      </c>
      <c r="G242" t="s">
        <v>22</v>
      </c>
      <c r="H242" t="s">
        <v>47</v>
      </c>
      <c r="I242" t="s">
        <v>48</v>
      </c>
      <c r="J242" s="1">
        <v>43455</v>
      </c>
      <c r="K242" s="1">
        <v>43531</v>
      </c>
      <c r="L242" t="s">
        <v>39</v>
      </c>
      <c r="N242" t="s">
        <v>208</v>
      </c>
    </row>
    <row r="243" spans="1:14" x14ac:dyDescent="0.25">
      <c r="A243" t="s">
        <v>559</v>
      </c>
      <c r="B243" t="s">
        <v>560</v>
      </c>
      <c r="C243" t="s">
        <v>379</v>
      </c>
      <c r="D243" t="s">
        <v>21</v>
      </c>
      <c r="E243">
        <v>57601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43529</v>
      </c>
      <c r="L243" t="s">
        <v>26</v>
      </c>
      <c r="N243" t="s">
        <v>24</v>
      </c>
    </row>
    <row r="244" spans="1:14" x14ac:dyDescent="0.25">
      <c r="A244" t="s">
        <v>561</v>
      </c>
      <c r="B244" t="s">
        <v>562</v>
      </c>
      <c r="C244" t="s">
        <v>379</v>
      </c>
      <c r="D244" t="s">
        <v>21</v>
      </c>
      <c r="E244">
        <v>57601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43528</v>
      </c>
      <c r="L244" t="s">
        <v>26</v>
      </c>
      <c r="N244" t="s">
        <v>24</v>
      </c>
    </row>
    <row r="245" spans="1:14" x14ac:dyDescent="0.25">
      <c r="A245" t="s">
        <v>563</v>
      </c>
      <c r="B245" t="s">
        <v>564</v>
      </c>
      <c r="C245" t="s">
        <v>379</v>
      </c>
      <c r="D245" t="s">
        <v>21</v>
      </c>
      <c r="E245">
        <v>57601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43528</v>
      </c>
      <c r="L245" t="s">
        <v>26</v>
      </c>
      <c r="N245" t="s">
        <v>24</v>
      </c>
    </row>
    <row r="246" spans="1:14" x14ac:dyDescent="0.25">
      <c r="A246" t="s">
        <v>565</v>
      </c>
      <c r="B246" t="s">
        <v>566</v>
      </c>
      <c r="C246" t="s">
        <v>379</v>
      </c>
      <c r="D246" t="s">
        <v>21</v>
      </c>
      <c r="E246">
        <v>57601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43528</v>
      </c>
      <c r="L246" t="s">
        <v>26</v>
      </c>
      <c r="N246" t="s">
        <v>24</v>
      </c>
    </row>
    <row r="247" spans="1:14" x14ac:dyDescent="0.25">
      <c r="A247" t="s">
        <v>567</v>
      </c>
      <c r="B247" t="s">
        <v>568</v>
      </c>
      <c r="C247" t="s">
        <v>379</v>
      </c>
      <c r="D247" t="s">
        <v>21</v>
      </c>
      <c r="E247">
        <v>57601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43528</v>
      </c>
      <c r="L247" t="s">
        <v>26</v>
      </c>
      <c r="N247" t="s">
        <v>24</v>
      </c>
    </row>
    <row r="248" spans="1:14" x14ac:dyDescent="0.25">
      <c r="A248" t="s">
        <v>569</v>
      </c>
      <c r="B248" t="s">
        <v>570</v>
      </c>
      <c r="C248" t="s">
        <v>379</v>
      </c>
      <c r="D248" t="s">
        <v>21</v>
      </c>
      <c r="E248">
        <v>57601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43528</v>
      </c>
      <c r="L248" t="s">
        <v>26</v>
      </c>
      <c r="N248" t="s">
        <v>24</v>
      </c>
    </row>
    <row r="249" spans="1:14" x14ac:dyDescent="0.25">
      <c r="A249" t="s">
        <v>571</v>
      </c>
      <c r="B249" t="s">
        <v>572</v>
      </c>
      <c r="C249" t="s">
        <v>379</v>
      </c>
      <c r="D249" t="s">
        <v>21</v>
      </c>
      <c r="E249">
        <v>57601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43528</v>
      </c>
      <c r="L249" t="s">
        <v>26</v>
      </c>
      <c r="N249" t="s">
        <v>24</v>
      </c>
    </row>
    <row r="250" spans="1:14" x14ac:dyDescent="0.25">
      <c r="A250" t="s">
        <v>573</v>
      </c>
      <c r="B250" t="s">
        <v>574</v>
      </c>
      <c r="C250" t="s">
        <v>379</v>
      </c>
      <c r="D250" t="s">
        <v>21</v>
      </c>
      <c r="E250">
        <v>57601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43528</v>
      </c>
      <c r="L250" t="s">
        <v>26</v>
      </c>
      <c r="N250" t="s">
        <v>24</v>
      </c>
    </row>
    <row r="251" spans="1:14" x14ac:dyDescent="0.25">
      <c r="A251" t="s">
        <v>575</v>
      </c>
      <c r="B251" t="s">
        <v>576</v>
      </c>
      <c r="C251" t="s">
        <v>393</v>
      </c>
      <c r="D251" t="s">
        <v>21</v>
      </c>
      <c r="E251">
        <v>57201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43528</v>
      </c>
      <c r="L251" t="s">
        <v>26</v>
      </c>
      <c r="N251" t="s">
        <v>24</v>
      </c>
    </row>
    <row r="252" spans="1:14" x14ac:dyDescent="0.25">
      <c r="A252" t="s">
        <v>577</v>
      </c>
      <c r="B252" t="s">
        <v>578</v>
      </c>
      <c r="C252" t="s">
        <v>340</v>
      </c>
      <c r="D252" t="s">
        <v>21</v>
      </c>
      <c r="E252">
        <v>57006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43524</v>
      </c>
      <c r="L252" t="s">
        <v>26</v>
      </c>
      <c r="N252" t="s">
        <v>24</v>
      </c>
    </row>
    <row r="253" spans="1:14" x14ac:dyDescent="0.25">
      <c r="A253" t="s">
        <v>579</v>
      </c>
      <c r="B253" t="s">
        <v>580</v>
      </c>
      <c r="C253" t="s">
        <v>340</v>
      </c>
      <c r="D253" t="s">
        <v>21</v>
      </c>
      <c r="E253">
        <v>57006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43524</v>
      </c>
      <c r="L253" t="s">
        <v>26</v>
      </c>
      <c r="N253" t="s">
        <v>24</v>
      </c>
    </row>
    <row r="254" spans="1:14" x14ac:dyDescent="0.25">
      <c r="A254" t="s">
        <v>581</v>
      </c>
      <c r="B254" t="s">
        <v>582</v>
      </c>
      <c r="C254" t="s">
        <v>340</v>
      </c>
      <c r="D254" t="s">
        <v>21</v>
      </c>
      <c r="E254">
        <v>57006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43524</v>
      </c>
      <c r="L254" t="s">
        <v>26</v>
      </c>
      <c r="N254" t="s">
        <v>24</v>
      </c>
    </row>
    <row r="255" spans="1:14" x14ac:dyDescent="0.25">
      <c r="A255" t="s">
        <v>583</v>
      </c>
      <c r="B255" t="s">
        <v>584</v>
      </c>
      <c r="C255" t="s">
        <v>393</v>
      </c>
      <c r="D255" t="s">
        <v>21</v>
      </c>
      <c r="E255">
        <v>57201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43524</v>
      </c>
      <c r="L255" t="s">
        <v>26</v>
      </c>
      <c r="N255" t="s">
        <v>24</v>
      </c>
    </row>
    <row r="256" spans="1:14" x14ac:dyDescent="0.25">
      <c r="A256" t="s">
        <v>585</v>
      </c>
      <c r="B256" t="s">
        <v>586</v>
      </c>
      <c r="C256" t="s">
        <v>393</v>
      </c>
      <c r="D256" t="s">
        <v>21</v>
      </c>
      <c r="E256">
        <v>57201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43524</v>
      </c>
      <c r="L256" t="s">
        <v>26</v>
      </c>
      <c r="N256" t="s">
        <v>24</v>
      </c>
    </row>
    <row r="257" spans="1:14" x14ac:dyDescent="0.25">
      <c r="A257" t="s">
        <v>587</v>
      </c>
      <c r="B257" t="s">
        <v>588</v>
      </c>
      <c r="C257" t="s">
        <v>393</v>
      </c>
      <c r="D257" t="s">
        <v>21</v>
      </c>
      <c r="E257">
        <v>57201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43524</v>
      </c>
      <c r="L257" t="s">
        <v>26</v>
      </c>
      <c r="N257" t="s">
        <v>24</v>
      </c>
    </row>
    <row r="258" spans="1:14" x14ac:dyDescent="0.25">
      <c r="A258" t="s">
        <v>589</v>
      </c>
      <c r="B258" t="s">
        <v>590</v>
      </c>
      <c r="C258" t="s">
        <v>393</v>
      </c>
      <c r="D258" t="s">
        <v>21</v>
      </c>
      <c r="E258">
        <v>57201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43524</v>
      </c>
      <c r="L258" t="s">
        <v>26</v>
      </c>
      <c r="N258" t="s">
        <v>24</v>
      </c>
    </row>
    <row r="259" spans="1:14" x14ac:dyDescent="0.25">
      <c r="A259" t="s">
        <v>591</v>
      </c>
      <c r="B259" t="s">
        <v>592</v>
      </c>
      <c r="C259" t="s">
        <v>593</v>
      </c>
      <c r="D259" t="s">
        <v>21</v>
      </c>
      <c r="E259">
        <v>57717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43518</v>
      </c>
      <c r="L259" t="s">
        <v>26</v>
      </c>
      <c r="N259" t="s">
        <v>24</v>
      </c>
    </row>
    <row r="260" spans="1:14" x14ac:dyDescent="0.25">
      <c r="A260" t="s">
        <v>594</v>
      </c>
      <c r="B260" t="s">
        <v>595</v>
      </c>
      <c r="C260" t="s">
        <v>593</v>
      </c>
      <c r="D260" t="s">
        <v>21</v>
      </c>
      <c r="E260">
        <v>57717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43518</v>
      </c>
      <c r="L260" t="s">
        <v>26</v>
      </c>
      <c r="N260" t="s">
        <v>24</v>
      </c>
    </row>
    <row r="261" spans="1:14" x14ac:dyDescent="0.25">
      <c r="A261" t="s">
        <v>527</v>
      </c>
      <c r="B261" t="s">
        <v>596</v>
      </c>
      <c r="C261" t="s">
        <v>593</v>
      </c>
      <c r="D261" t="s">
        <v>21</v>
      </c>
      <c r="E261">
        <v>57717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43518</v>
      </c>
      <c r="L261" t="s">
        <v>26</v>
      </c>
      <c r="N261" t="s">
        <v>24</v>
      </c>
    </row>
    <row r="262" spans="1:14" x14ac:dyDescent="0.25">
      <c r="A262" t="s">
        <v>597</v>
      </c>
      <c r="B262" t="s">
        <v>598</v>
      </c>
      <c r="C262" t="s">
        <v>446</v>
      </c>
      <c r="D262" t="s">
        <v>21</v>
      </c>
      <c r="E262">
        <v>57785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43518</v>
      </c>
      <c r="L262" t="s">
        <v>26</v>
      </c>
      <c r="N262" t="s">
        <v>24</v>
      </c>
    </row>
    <row r="263" spans="1:14" x14ac:dyDescent="0.25">
      <c r="A263" t="s">
        <v>599</v>
      </c>
      <c r="B263" t="s">
        <v>600</v>
      </c>
      <c r="C263" t="s">
        <v>20</v>
      </c>
      <c r="D263" t="s">
        <v>21</v>
      </c>
      <c r="E263">
        <v>57702</v>
      </c>
      <c r="F263" t="s">
        <v>22</v>
      </c>
      <c r="G263" t="s">
        <v>22</v>
      </c>
      <c r="H263" t="s">
        <v>44</v>
      </c>
      <c r="I263" t="s">
        <v>45</v>
      </c>
      <c r="J263" t="s">
        <v>204</v>
      </c>
      <c r="K263" s="1">
        <v>43517</v>
      </c>
      <c r="L263" t="s">
        <v>205</v>
      </c>
      <c r="M263" t="str">
        <f>HYPERLINK("https://www.regulations.gov/docket?D=FDA-2019-H-0781")</f>
        <v>https://www.regulations.gov/docket?D=FDA-2019-H-0781</v>
      </c>
      <c r="N263" t="s">
        <v>204</v>
      </c>
    </row>
    <row r="264" spans="1:14" x14ac:dyDescent="0.25">
      <c r="A264" t="s">
        <v>601</v>
      </c>
      <c r="B264" t="s">
        <v>602</v>
      </c>
      <c r="C264" t="s">
        <v>603</v>
      </c>
      <c r="D264" t="s">
        <v>21</v>
      </c>
      <c r="E264">
        <v>57730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43511</v>
      </c>
      <c r="L264" t="s">
        <v>26</v>
      </c>
      <c r="N264" t="s">
        <v>24</v>
      </c>
    </row>
    <row r="265" spans="1:14" x14ac:dyDescent="0.25">
      <c r="A265" t="s">
        <v>604</v>
      </c>
      <c r="B265" t="s">
        <v>605</v>
      </c>
      <c r="C265" t="s">
        <v>203</v>
      </c>
      <c r="D265" t="s">
        <v>21</v>
      </c>
      <c r="E265">
        <v>57350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43511</v>
      </c>
      <c r="L265" t="s">
        <v>26</v>
      </c>
      <c r="N265" t="s">
        <v>24</v>
      </c>
    </row>
    <row r="266" spans="1:14" x14ac:dyDescent="0.25">
      <c r="A266" t="s">
        <v>18</v>
      </c>
      <c r="B266" t="s">
        <v>606</v>
      </c>
      <c r="C266" t="s">
        <v>603</v>
      </c>
      <c r="D266" t="s">
        <v>21</v>
      </c>
      <c r="E266">
        <v>57730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43511</v>
      </c>
      <c r="L266" t="s">
        <v>26</v>
      </c>
      <c r="N266" t="s">
        <v>24</v>
      </c>
    </row>
    <row r="267" spans="1:14" x14ac:dyDescent="0.25">
      <c r="A267" t="s">
        <v>527</v>
      </c>
      <c r="B267" t="s">
        <v>607</v>
      </c>
      <c r="C267" t="s">
        <v>603</v>
      </c>
      <c r="D267" t="s">
        <v>21</v>
      </c>
      <c r="E267">
        <v>57730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43511</v>
      </c>
      <c r="L267" t="s">
        <v>26</v>
      </c>
      <c r="N267" t="s">
        <v>24</v>
      </c>
    </row>
    <row r="268" spans="1:14" x14ac:dyDescent="0.25">
      <c r="A268" t="s">
        <v>477</v>
      </c>
      <c r="B268" t="s">
        <v>608</v>
      </c>
      <c r="C268" t="s">
        <v>603</v>
      </c>
      <c r="D268" t="s">
        <v>21</v>
      </c>
      <c r="E268">
        <v>57730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43511</v>
      </c>
      <c r="L268" t="s">
        <v>26</v>
      </c>
      <c r="N268" t="s">
        <v>24</v>
      </c>
    </row>
    <row r="269" spans="1:14" x14ac:dyDescent="0.25">
      <c r="A269" t="s">
        <v>609</v>
      </c>
      <c r="B269" t="s">
        <v>610</v>
      </c>
      <c r="C269" t="s">
        <v>451</v>
      </c>
      <c r="D269" t="s">
        <v>21</v>
      </c>
      <c r="E269">
        <v>57078</v>
      </c>
      <c r="F269" t="s">
        <v>22</v>
      </c>
      <c r="G269" t="s">
        <v>22</v>
      </c>
      <c r="H269" t="s">
        <v>47</v>
      </c>
      <c r="I269" t="s">
        <v>48</v>
      </c>
      <c r="J269" t="s">
        <v>204</v>
      </c>
      <c r="K269" s="1">
        <v>43510</v>
      </c>
      <c r="L269" t="s">
        <v>205</v>
      </c>
      <c r="M269" t="str">
        <f>HYPERLINK("https://www.regulations.gov/docket?D=FDA-2019-H-0701")</f>
        <v>https://www.regulations.gov/docket?D=FDA-2019-H-0701</v>
      </c>
      <c r="N269" t="s">
        <v>204</v>
      </c>
    </row>
    <row r="270" spans="1:14" x14ac:dyDescent="0.25">
      <c r="A270" t="s">
        <v>611</v>
      </c>
      <c r="B270" t="s">
        <v>612</v>
      </c>
      <c r="C270" t="s">
        <v>59</v>
      </c>
      <c r="D270" t="s">
        <v>21</v>
      </c>
      <c r="E270">
        <v>57719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43510</v>
      </c>
      <c r="L270" t="s">
        <v>26</v>
      </c>
      <c r="N270" t="s">
        <v>24</v>
      </c>
    </row>
    <row r="271" spans="1:14" x14ac:dyDescent="0.25">
      <c r="A271" t="s">
        <v>613</v>
      </c>
      <c r="B271" t="s">
        <v>614</v>
      </c>
      <c r="C271" t="s">
        <v>20</v>
      </c>
      <c r="D271" t="s">
        <v>21</v>
      </c>
      <c r="E271">
        <v>57702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43509</v>
      </c>
      <c r="L271" t="s">
        <v>26</v>
      </c>
      <c r="N271" t="s">
        <v>24</v>
      </c>
    </row>
    <row r="272" spans="1:14" x14ac:dyDescent="0.25">
      <c r="A272" t="s">
        <v>615</v>
      </c>
      <c r="B272" t="s">
        <v>616</v>
      </c>
      <c r="C272" t="s">
        <v>617</v>
      </c>
      <c r="D272" t="s">
        <v>21</v>
      </c>
      <c r="E272">
        <v>57579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43508</v>
      </c>
      <c r="L272" t="s">
        <v>26</v>
      </c>
      <c r="N272" t="s">
        <v>24</v>
      </c>
    </row>
    <row r="273" spans="1:14" x14ac:dyDescent="0.25">
      <c r="A273" t="s">
        <v>618</v>
      </c>
      <c r="B273" t="s">
        <v>619</v>
      </c>
      <c r="C273" t="s">
        <v>100</v>
      </c>
      <c r="D273" t="s">
        <v>21</v>
      </c>
      <c r="E273">
        <v>57744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43507</v>
      </c>
      <c r="L273" t="s">
        <v>26</v>
      </c>
      <c r="N273" t="s">
        <v>24</v>
      </c>
    </row>
    <row r="274" spans="1:14" x14ac:dyDescent="0.25">
      <c r="A274" t="s">
        <v>620</v>
      </c>
      <c r="B274" t="s">
        <v>621</v>
      </c>
      <c r="C274" t="s">
        <v>20</v>
      </c>
      <c r="D274" t="s">
        <v>21</v>
      </c>
      <c r="E274">
        <v>57702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43505</v>
      </c>
      <c r="L274" t="s">
        <v>26</v>
      </c>
      <c r="N274" t="s">
        <v>24</v>
      </c>
    </row>
    <row r="275" spans="1:14" x14ac:dyDescent="0.25">
      <c r="A275" t="s">
        <v>175</v>
      </c>
      <c r="B275" t="s">
        <v>622</v>
      </c>
      <c r="C275" t="s">
        <v>20</v>
      </c>
      <c r="D275" t="s">
        <v>21</v>
      </c>
      <c r="E275">
        <v>57702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43505</v>
      </c>
      <c r="L275" t="s">
        <v>26</v>
      </c>
      <c r="N275" t="s">
        <v>24</v>
      </c>
    </row>
    <row r="276" spans="1:14" x14ac:dyDescent="0.25">
      <c r="A276" t="s">
        <v>623</v>
      </c>
      <c r="B276" t="s">
        <v>624</v>
      </c>
      <c r="C276" t="s">
        <v>20</v>
      </c>
      <c r="D276" t="s">
        <v>21</v>
      </c>
      <c r="E276">
        <v>57701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43504</v>
      </c>
      <c r="L276" t="s">
        <v>26</v>
      </c>
      <c r="N276" t="s">
        <v>24</v>
      </c>
    </row>
    <row r="277" spans="1:14" x14ac:dyDescent="0.25">
      <c r="A277" t="s">
        <v>625</v>
      </c>
      <c r="B277" t="s">
        <v>626</v>
      </c>
      <c r="C277" t="s">
        <v>20</v>
      </c>
      <c r="D277" t="s">
        <v>21</v>
      </c>
      <c r="E277">
        <v>57701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43504</v>
      </c>
      <c r="L277" t="s">
        <v>26</v>
      </c>
      <c r="N277" t="s">
        <v>24</v>
      </c>
    </row>
    <row r="278" spans="1:14" x14ac:dyDescent="0.25">
      <c r="A278" t="s">
        <v>627</v>
      </c>
      <c r="B278" t="s">
        <v>628</v>
      </c>
      <c r="C278" t="s">
        <v>20</v>
      </c>
      <c r="D278" t="s">
        <v>21</v>
      </c>
      <c r="E278">
        <v>57701</v>
      </c>
      <c r="F278" t="s">
        <v>22</v>
      </c>
      <c r="G278" t="s">
        <v>22</v>
      </c>
      <c r="H278" t="s">
        <v>629</v>
      </c>
      <c r="I278" t="s">
        <v>630</v>
      </c>
      <c r="J278" s="1">
        <v>43380</v>
      </c>
      <c r="K278" s="1">
        <v>43503</v>
      </c>
      <c r="L278" t="s">
        <v>39</v>
      </c>
      <c r="N278" t="s">
        <v>394</v>
      </c>
    </row>
    <row r="279" spans="1:14" x14ac:dyDescent="0.25">
      <c r="A279" t="s">
        <v>631</v>
      </c>
      <c r="B279" t="s">
        <v>632</v>
      </c>
      <c r="C279" t="s">
        <v>446</v>
      </c>
      <c r="D279" t="s">
        <v>21</v>
      </c>
      <c r="E279">
        <v>57785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43496</v>
      </c>
      <c r="L279" t="s">
        <v>26</v>
      </c>
      <c r="N279" t="s">
        <v>24</v>
      </c>
    </row>
    <row r="280" spans="1:14" x14ac:dyDescent="0.25">
      <c r="A280" t="s">
        <v>633</v>
      </c>
      <c r="B280" t="s">
        <v>634</v>
      </c>
      <c r="C280" t="s">
        <v>237</v>
      </c>
      <c r="D280" t="s">
        <v>21</v>
      </c>
      <c r="E280">
        <v>57783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43496</v>
      </c>
      <c r="L280" t="s">
        <v>26</v>
      </c>
      <c r="N280" t="s">
        <v>24</v>
      </c>
    </row>
    <row r="281" spans="1:14" x14ac:dyDescent="0.25">
      <c r="A281" t="s">
        <v>635</v>
      </c>
      <c r="B281" t="s">
        <v>636</v>
      </c>
      <c r="C281" t="s">
        <v>637</v>
      </c>
      <c r="D281" t="s">
        <v>21</v>
      </c>
      <c r="E281">
        <v>57315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43495</v>
      </c>
      <c r="L281" t="s">
        <v>26</v>
      </c>
      <c r="N281" t="s">
        <v>24</v>
      </c>
    </row>
    <row r="282" spans="1:14" x14ac:dyDescent="0.25">
      <c r="A282" t="s">
        <v>638</v>
      </c>
      <c r="B282" t="s">
        <v>639</v>
      </c>
      <c r="C282" t="s">
        <v>237</v>
      </c>
      <c r="D282" t="s">
        <v>21</v>
      </c>
      <c r="E282">
        <v>57783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43495</v>
      </c>
      <c r="L282" t="s">
        <v>26</v>
      </c>
      <c r="N282" t="s">
        <v>24</v>
      </c>
    </row>
    <row r="283" spans="1:14" x14ac:dyDescent="0.25">
      <c r="A283" t="s">
        <v>640</v>
      </c>
      <c r="B283" t="s">
        <v>641</v>
      </c>
      <c r="C283" t="s">
        <v>446</v>
      </c>
      <c r="D283" t="s">
        <v>21</v>
      </c>
      <c r="E283">
        <v>57785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43495</v>
      </c>
      <c r="L283" t="s">
        <v>26</v>
      </c>
      <c r="N283" t="s">
        <v>24</v>
      </c>
    </row>
    <row r="284" spans="1:14" x14ac:dyDescent="0.25">
      <c r="A284" t="s">
        <v>642</v>
      </c>
      <c r="B284" t="s">
        <v>643</v>
      </c>
      <c r="C284" t="s">
        <v>486</v>
      </c>
      <c r="D284" t="s">
        <v>21</v>
      </c>
      <c r="E284">
        <v>57718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43495</v>
      </c>
      <c r="L284" t="s">
        <v>26</v>
      </c>
      <c r="N284" t="s">
        <v>24</v>
      </c>
    </row>
    <row r="285" spans="1:14" x14ac:dyDescent="0.25">
      <c r="A285" t="s">
        <v>644</v>
      </c>
      <c r="B285" t="s">
        <v>645</v>
      </c>
      <c r="C285" t="s">
        <v>237</v>
      </c>
      <c r="D285" t="s">
        <v>21</v>
      </c>
      <c r="E285">
        <v>57783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43495</v>
      </c>
      <c r="L285" t="s">
        <v>26</v>
      </c>
      <c r="N285" t="s">
        <v>24</v>
      </c>
    </row>
    <row r="286" spans="1:14" x14ac:dyDescent="0.25">
      <c r="A286" t="s">
        <v>646</v>
      </c>
      <c r="B286" t="s">
        <v>647</v>
      </c>
      <c r="C286" t="s">
        <v>648</v>
      </c>
      <c r="D286" t="s">
        <v>21</v>
      </c>
      <c r="E286">
        <v>57237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43493</v>
      </c>
      <c r="L286" t="s">
        <v>26</v>
      </c>
      <c r="N286" t="s">
        <v>24</v>
      </c>
    </row>
    <row r="287" spans="1:14" x14ac:dyDescent="0.25">
      <c r="A287" t="s">
        <v>649</v>
      </c>
      <c r="B287" t="s">
        <v>650</v>
      </c>
      <c r="C287" t="s">
        <v>651</v>
      </c>
      <c r="D287" t="s">
        <v>21</v>
      </c>
      <c r="E287">
        <v>57212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43493</v>
      </c>
      <c r="L287" t="s">
        <v>26</v>
      </c>
      <c r="N287" t="s">
        <v>24</v>
      </c>
    </row>
    <row r="288" spans="1:14" x14ac:dyDescent="0.25">
      <c r="A288" t="s">
        <v>652</v>
      </c>
      <c r="B288" t="s">
        <v>653</v>
      </c>
      <c r="C288" t="s">
        <v>20</v>
      </c>
      <c r="D288" t="s">
        <v>21</v>
      </c>
      <c r="E288">
        <v>57701</v>
      </c>
      <c r="F288" t="s">
        <v>22</v>
      </c>
      <c r="G288" t="s">
        <v>22</v>
      </c>
      <c r="H288" t="s">
        <v>44</v>
      </c>
      <c r="I288" t="s">
        <v>303</v>
      </c>
      <c r="J288" t="s">
        <v>204</v>
      </c>
      <c r="K288" s="1">
        <v>43489</v>
      </c>
      <c r="L288" t="s">
        <v>205</v>
      </c>
      <c r="M288" t="str">
        <f>HYPERLINK("https://www.regulations.gov/docket?D=FDA-2019-H-0353")</f>
        <v>https://www.regulations.gov/docket?D=FDA-2019-H-0353</v>
      </c>
      <c r="N288" t="s">
        <v>204</v>
      </c>
    </row>
    <row r="289" spans="1:14" x14ac:dyDescent="0.25">
      <c r="A289" t="s">
        <v>654</v>
      </c>
      <c r="B289" t="s">
        <v>655</v>
      </c>
      <c r="C289" t="s">
        <v>92</v>
      </c>
      <c r="D289" t="s">
        <v>21</v>
      </c>
      <c r="E289">
        <v>57747</v>
      </c>
      <c r="F289" t="s">
        <v>22</v>
      </c>
      <c r="G289" t="s">
        <v>22</v>
      </c>
      <c r="H289" t="s">
        <v>47</v>
      </c>
      <c r="I289" t="s">
        <v>48</v>
      </c>
      <c r="J289" t="s">
        <v>204</v>
      </c>
      <c r="K289" s="1">
        <v>43488</v>
      </c>
      <c r="L289" t="s">
        <v>205</v>
      </c>
      <c r="M289" t="str">
        <f>HYPERLINK("https://www.regulations.gov/docket?D=FDA-2019-H-0326")</f>
        <v>https://www.regulations.gov/docket?D=FDA-2019-H-0326</v>
      </c>
      <c r="N289" t="s">
        <v>204</v>
      </c>
    </row>
    <row r="290" spans="1:14" x14ac:dyDescent="0.25">
      <c r="A290" t="s">
        <v>656</v>
      </c>
      <c r="B290" t="s">
        <v>657</v>
      </c>
      <c r="C290" t="s">
        <v>59</v>
      </c>
      <c r="D290" t="s">
        <v>21</v>
      </c>
      <c r="E290">
        <v>57719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43486</v>
      </c>
      <c r="L290" t="s">
        <v>26</v>
      </c>
      <c r="N290" t="s">
        <v>24</v>
      </c>
    </row>
    <row r="291" spans="1:14" x14ac:dyDescent="0.25">
      <c r="A291" t="s">
        <v>658</v>
      </c>
      <c r="B291" t="s">
        <v>659</v>
      </c>
      <c r="C291" t="s">
        <v>660</v>
      </c>
      <c r="D291" t="s">
        <v>21</v>
      </c>
      <c r="E291">
        <v>57384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43484</v>
      </c>
      <c r="L291" t="s">
        <v>26</v>
      </c>
      <c r="N291" t="s">
        <v>24</v>
      </c>
    </row>
    <row r="292" spans="1:14" x14ac:dyDescent="0.25">
      <c r="A292" t="s">
        <v>661</v>
      </c>
      <c r="B292" t="s">
        <v>662</v>
      </c>
      <c r="C292" t="s">
        <v>203</v>
      </c>
      <c r="D292" t="s">
        <v>21</v>
      </c>
      <c r="E292">
        <v>57350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43484</v>
      </c>
      <c r="L292" t="s">
        <v>26</v>
      </c>
      <c r="N292" t="s">
        <v>24</v>
      </c>
    </row>
    <row r="293" spans="1:14" x14ac:dyDescent="0.25">
      <c r="A293" t="s">
        <v>663</v>
      </c>
      <c r="B293" t="s">
        <v>664</v>
      </c>
      <c r="C293" t="s">
        <v>203</v>
      </c>
      <c r="D293" t="s">
        <v>21</v>
      </c>
      <c r="E293">
        <v>57350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43484</v>
      </c>
      <c r="L293" t="s">
        <v>26</v>
      </c>
      <c r="N293" t="s">
        <v>24</v>
      </c>
    </row>
    <row r="294" spans="1:14" x14ac:dyDescent="0.25">
      <c r="A294" t="s">
        <v>84</v>
      </c>
      <c r="B294" t="s">
        <v>665</v>
      </c>
      <c r="C294" t="s">
        <v>203</v>
      </c>
      <c r="D294" t="s">
        <v>21</v>
      </c>
      <c r="E294">
        <v>57350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43484</v>
      </c>
      <c r="L294" t="s">
        <v>26</v>
      </c>
      <c r="N294" t="s">
        <v>24</v>
      </c>
    </row>
    <row r="295" spans="1:14" x14ac:dyDescent="0.25">
      <c r="A295" t="s">
        <v>666</v>
      </c>
      <c r="B295" t="s">
        <v>667</v>
      </c>
      <c r="C295" t="s">
        <v>203</v>
      </c>
      <c r="D295" t="s">
        <v>21</v>
      </c>
      <c r="E295">
        <v>57350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43484</v>
      </c>
      <c r="L295" t="s">
        <v>26</v>
      </c>
      <c r="N295" t="s">
        <v>24</v>
      </c>
    </row>
    <row r="296" spans="1:14" x14ac:dyDescent="0.25">
      <c r="A296" t="s">
        <v>33</v>
      </c>
      <c r="B296" t="s">
        <v>668</v>
      </c>
      <c r="C296" t="s">
        <v>20</v>
      </c>
      <c r="D296" t="s">
        <v>21</v>
      </c>
      <c r="E296">
        <v>57701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43482</v>
      </c>
      <c r="L296" t="s">
        <v>26</v>
      </c>
      <c r="N296" t="s">
        <v>24</v>
      </c>
    </row>
    <row r="297" spans="1:14" x14ac:dyDescent="0.25">
      <c r="A297" t="s">
        <v>669</v>
      </c>
      <c r="B297" t="s">
        <v>670</v>
      </c>
      <c r="C297" t="s">
        <v>43</v>
      </c>
      <c r="D297" t="s">
        <v>21</v>
      </c>
      <c r="E297">
        <v>57104</v>
      </c>
      <c r="F297" t="s">
        <v>22</v>
      </c>
      <c r="G297" t="s">
        <v>22</v>
      </c>
      <c r="H297" t="s">
        <v>47</v>
      </c>
      <c r="I297" t="s">
        <v>48</v>
      </c>
      <c r="J297" t="s">
        <v>204</v>
      </c>
      <c r="K297" s="1">
        <v>43481</v>
      </c>
      <c r="L297" t="s">
        <v>205</v>
      </c>
      <c r="M297" t="str">
        <f>HYPERLINK("https://www.regulations.gov/docket?D=FDA-2019-H-0228")</f>
        <v>https://www.regulations.gov/docket?D=FDA-2019-H-0228</v>
      </c>
      <c r="N297" t="s">
        <v>204</v>
      </c>
    </row>
    <row r="298" spans="1:14" x14ac:dyDescent="0.25">
      <c r="A298" t="s">
        <v>604</v>
      </c>
      <c r="B298" t="s">
        <v>671</v>
      </c>
      <c r="C298" t="s">
        <v>43</v>
      </c>
      <c r="D298" t="s">
        <v>21</v>
      </c>
      <c r="E298">
        <v>57105</v>
      </c>
      <c r="F298" t="s">
        <v>22</v>
      </c>
      <c r="G298" t="s">
        <v>22</v>
      </c>
      <c r="H298" t="s">
        <v>47</v>
      </c>
      <c r="I298" t="s">
        <v>48</v>
      </c>
      <c r="J298" t="s">
        <v>204</v>
      </c>
      <c r="K298" s="1">
        <v>43481</v>
      </c>
      <c r="L298" t="s">
        <v>205</v>
      </c>
      <c r="M298" t="str">
        <f>HYPERLINK("https://www.regulations.gov/docket?D=FDA-2019-H-0232")</f>
        <v>https://www.regulations.gov/docket?D=FDA-2019-H-0232</v>
      </c>
      <c r="N298" t="s">
        <v>204</v>
      </c>
    </row>
    <row r="299" spans="1:14" x14ac:dyDescent="0.25">
      <c r="A299" t="s">
        <v>243</v>
      </c>
      <c r="B299" t="s">
        <v>244</v>
      </c>
      <c r="C299" t="s">
        <v>245</v>
      </c>
      <c r="D299" t="s">
        <v>21</v>
      </c>
      <c r="E299">
        <v>57003</v>
      </c>
      <c r="F299" t="s">
        <v>22</v>
      </c>
      <c r="G299" t="s">
        <v>22</v>
      </c>
      <c r="H299" t="s">
        <v>44</v>
      </c>
      <c r="I299" t="s">
        <v>45</v>
      </c>
      <c r="J299" t="s">
        <v>204</v>
      </c>
      <c r="K299" s="1">
        <v>43481</v>
      </c>
      <c r="L299" t="s">
        <v>205</v>
      </c>
      <c r="M299" t="str">
        <f>HYPERLINK("https://www.regulations.gov/docket?D=FDA-2019-H-0239")</f>
        <v>https://www.regulations.gov/docket?D=FDA-2019-H-0239</v>
      </c>
      <c r="N299" t="s">
        <v>204</v>
      </c>
    </row>
    <row r="300" spans="1:14" x14ac:dyDescent="0.25">
      <c r="A300" t="s">
        <v>672</v>
      </c>
      <c r="B300" t="s">
        <v>673</v>
      </c>
      <c r="C300" t="s">
        <v>674</v>
      </c>
      <c r="D300" t="s">
        <v>21</v>
      </c>
      <c r="E300">
        <v>57028</v>
      </c>
      <c r="F300" t="s">
        <v>22</v>
      </c>
      <c r="G300" t="s">
        <v>22</v>
      </c>
      <c r="H300" t="s">
        <v>47</v>
      </c>
      <c r="I300" t="s">
        <v>400</v>
      </c>
      <c r="J300" t="s">
        <v>204</v>
      </c>
      <c r="K300" s="1">
        <v>43481</v>
      </c>
      <c r="L300" t="s">
        <v>205</v>
      </c>
      <c r="M300" t="str">
        <f>HYPERLINK("https://www.regulations.gov/docket?D=FDA-2019-H-0241")</f>
        <v>https://www.regulations.gov/docket?D=FDA-2019-H-0241</v>
      </c>
      <c r="N300" t="s">
        <v>204</v>
      </c>
    </row>
    <row r="301" spans="1:14" x14ac:dyDescent="0.25">
      <c r="A301" t="s">
        <v>675</v>
      </c>
      <c r="B301" t="s">
        <v>676</v>
      </c>
      <c r="C301" t="s">
        <v>43</v>
      </c>
      <c r="D301" t="s">
        <v>21</v>
      </c>
      <c r="E301">
        <v>57103</v>
      </c>
      <c r="F301" t="s">
        <v>22</v>
      </c>
      <c r="G301" t="s">
        <v>22</v>
      </c>
      <c r="H301" t="s">
        <v>47</v>
      </c>
      <c r="I301" t="s">
        <v>400</v>
      </c>
      <c r="J301" t="s">
        <v>204</v>
      </c>
      <c r="K301" s="1">
        <v>43480</v>
      </c>
      <c r="L301" t="s">
        <v>205</v>
      </c>
      <c r="M301" t="str">
        <f>HYPERLINK("https://www.regulations.gov/docket?D=FDA-2019-H-0212")</f>
        <v>https://www.regulations.gov/docket?D=FDA-2019-H-0212</v>
      </c>
      <c r="N301" t="s">
        <v>204</v>
      </c>
    </row>
    <row r="302" spans="1:14" x14ac:dyDescent="0.25">
      <c r="A302" t="s">
        <v>677</v>
      </c>
      <c r="B302" t="s">
        <v>678</v>
      </c>
      <c r="C302" t="s">
        <v>393</v>
      </c>
      <c r="D302" t="s">
        <v>21</v>
      </c>
      <c r="E302">
        <v>57201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43479</v>
      </c>
      <c r="L302" t="s">
        <v>26</v>
      </c>
      <c r="N302" t="s">
        <v>24</v>
      </c>
    </row>
    <row r="303" spans="1:14" x14ac:dyDescent="0.25">
      <c r="A303" t="s">
        <v>679</v>
      </c>
      <c r="B303" t="s">
        <v>680</v>
      </c>
      <c r="C303" t="s">
        <v>681</v>
      </c>
      <c r="D303" t="s">
        <v>21</v>
      </c>
      <c r="E303">
        <v>57223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43478</v>
      </c>
      <c r="L303" t="s">
        <v>26</v>
      </c>
      <c r="N303" t="s">
        <v>24</v>
      </c>
    </row>
    <row r="304" spans="1:14" x14ac:dyDescent="0.25">
      <c r="A304" t="s">
        <v>682</v>
      </c>
      <c r="B304" t="s">
        <v>683</v>
      </c>
      <c r="C304" t="s">
        <v>393</v>
      </c>
      <c r="D304" t="s">
        <v>21</v>
      </c>
      <c r="E304">
        <v>57201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43477</v>
      </c>
      <c r="L304" t="s">
        <v>26</v>
      </c>
      <c r="N304" t="s">
        <v>24</v>
      </c>
    </row>
    <row r="305" spans="1:14" x14ac:dyDescent="0.25">
      <c r="A305" t="s">
        <v>684</v>
      </c>
      <c r="B305" t="s">
        <v>685</v>
      </c>
      <c r="C305" t="s">
        <v>393</v>
      </c>
      <c r="D305" t="s">
        <v>21</v>
      </c>
      <c r="E305">
        <v>57201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43477</v>
      </c>
      <c r="L305" t="s">
        <v>26</v>
      </c>
      <c r="N305" t="s">
        <v>24</v>
      </c>
    </row>
    <row r="306" spans="1:14" x14ac:dyDescent="0.25">
      <c r="A306" t="s">
        <v>686</v>
      </c>
      <c r="B306" t="s">
        <v>687</v>
      </c>
      <c r="C306" t="s">
        <v>393</v>
      </c>
      <c r="D306" t="s">
        <v>21</v>
      </c>
      <c r="E306">
        <v>57201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43477</v>
      </c>
      <c r="L306" t="s">
        <v>26</v>
      </c>
      <c r="N306" t="s">
        <v>24</v>
      </c>
    </row>
    <row r="307" spans="1:14" x14ac:dyDescent="0.25">
      <c r="A307" t="s">
        <v>256</v>
      </c>
      <c r="B307" t="s">
        <v>688</v>
      </c>
      <c r="C307" t="s">
        <v>432</v>
      </c>
      <c r="D307" t="s">
        <v>21</v>
      </c>
      <c r="E307">
        <v>57754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43476</v>
      </c>
      <c r="L307" t="s">
        <v>26</v>
      </c>
      <c r="N307" t="s">
        <v>24</v>
      </c>
    </row>
    <row r="308" spans="1:14" x14ac:dyDescent="0.25">
      <c r="A308" t="s">
        <v>95</v>
      </c>
      <c r="B308" t="s">
        <v>689</v>
      </c>
      <c r="C308" t="s">
        <v>20</v>
      </c>
      <c r="D308" t="s">
        <v>21</v>
      </c>
      <c r="E308">
        <v>57702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43475</v>
      </c>
      <c r="L308" t="s">
        <v>26</v>
      </c>
      <c r="N308" t="s">
        <v>24</v>
      </c>
    </row>
    <row r="309" spans="1:14" x14ac:dyDescent="0.25">
      <c r="A309" t="s">
        <v>690</v>
      </c>
      <c r="B309" t="s">
        <v>691</v>
      </c>
      <c r="C309" t="s">
        <v>692</v>
      </c>
      <c r="D309" t="s">
        <v>21</v>
      </c>
      <c r="E309">
        <v>57769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43475</v>
      </c>
      <c r="L309" t="s">
        <v>26</v>
      </c>
      <c r="N309" t="s">
        <v>24</v>
      </c>
    </row>
    <row r="310" spans="1:14" x14ac:dyDescent="0.25">
      <c r="A310" t="s">
        <v>527</v>
      </c>
      <c r="B310" t="s">
        <v>693</v>
      </c>
      <c r="C310" t="s">
        <v>432</v>
      </c>
      <c r="D310" t="s">
        <v>21</v>
      </c>
      <c r="E310">
        <v>57754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43475</v>
      </c>
      <c r="L310" t="s">
        <v>26</v>
      </c>
      <c r="N310" t="s">
        <v>24</v>
      </c>
    </row>
    <row r="311" spans="1:14" x14ac:dyDescent="0.25">
      <c r="A311" t="s">
        <v>694</v>
      </c>
      <c r="B311" t="s">
        <v>695</v>
      </c>
      <c r="C311" t="s">
        <v>696</v>
      </c>
      <c r="D311" t="s">
        <v>21</v>
      </c>
      <c r="E311">
        <v>57732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43475</v>
      </c>
      <c r="L311" t="s">
        <v>26</v>
      </c>
      <c r="N311" t="s">
        <v>24</v>
      </c>
    </row>
    <row r="312" spans="1:14" x14ac:dyDescent="0.25">
      <c r="A312" t="s">
        <v>697</v>
      </c>
      <c r="B312" t="s">
        <v>698</v>
      </c>
      <c r="C312" t="s">
        <v>699</v>
      </c>
      <c r="D312" t="s">
        <v>21</v>
      </c>
      <c r="E312">
        <v>57626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43473</v>
      </c>
      <c r="L312" t="s">
        <v>26</v>
      </c>
      <c r="N312" t="s">
        <v>24</v>
      </c>
    </row>
    <row r="313" spans="1:14" x14ac:dyDescent="0.25">
      <c r="A313" t="s">
        <v>700</v>
      </c>
      <c r="B313" t="s">
        <v>701</v>
      </c>
      <c r="C313" t="s">
        <v>540</v>
      </c>
      <c r="D313" t="s">
        <v>21</v>
      </c>
      <c r="E313">
        <v>57638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43473</v>
      </c>
      <c r="L313" t="s">
        <v>26</v>
      </c>
      <c r="N313" t="s">
        <v>24</v>
      </c>
    </row>
    <row r="314" spans="1:14" x14ac:dyDescent="0.25">
      <c r="A314" t="s">
        <v>702</v>
      </c>
      <c r="B314" t="s">
        <v>703</v>
      </c>
      <c r="C314" t="s">
        <v>20</v>
      </c>
      <c r="D314" t="s">
        <v>21</v>
      </c>
      <c r="E314">
        <v>57701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43470</v>
      </c>
      <c r="L314" t="s">
        <v>26</v>
      </c>
      <c r="N314" t="s">
        <v>24</v>
      </c>
    </row>
    <row r="315" spans="1:14" x14ac:dyDescent="0.25">
      <c r="A315" t="s">
        <v>704</v>
      </c>
      <c r="B315" t="s">
        <v>705</v>
      </c>
      <c r="C315" t="s">
        <v>20</v>
      </c>
      <c r="D315" t="s">
        <v>21</v>
      </c>
      <c r="E315">
        <v>57701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43470</v>
      </c>
      <c r="L315" t="s">
        <v>26</v>
      </c>
      <c r="N315" t="s">
        <v>24</v>
      </c>
    </row>
    <row r="316" spans="1:14" x14ac:dyDescent="0.25">
      <c r="A316" t="s">
        <v>706</v>
      </c>
      <c r="B316" t="s">
        <v>707</v>
      </c>
      <c r="C316" t="s">
        <v>708</v>
      </c>
      <c r="D316" t="s">
        <v>21</v>
      </c>
      <c r="E316">
        <v>57620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43470</v>
      </c>
      <c r="L316" t="s">
        <v>26</v>
      </c>
      <c r="N316" t="s">
        <v>24</v>
      </c>
    </row>
    <row r="317" spans="1:14" x14ac:dyDescent="0.25">
      <c r="A317" t="s">
        <v>443</v>
      </c>
      <c r="B317" t="s">
        <v>709</v>
      </c>
      <c r="C317" t="s">
        <v>446</v>
      </c>
      <c r="D317" t="s">
        <v>21</v>
      </c>
      <c r="E317">
        <v>57785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43470</v>
      </c>
      <c r="L317" t="s">
        <v>26</v>
      </c>
      <c r="N317" t="s">
        <v>24</v>
      </c>
    </row>
    <row r="318" spans="1:14" x14ac:dyDescent="0.25">
      <c r="A318" t="s">
        <v>710</v>
      </c>
      <c r="B318" t="s">
        <v>711</v>
      </c>
      <c r="C318" t="s">
        <v>481</v>
      </c>
      <c r="D318" t="s">
        <v>21</v>
      </c>
      <c r="E318">
        <v>57760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43470</v>
      </c>
      <c r="L318" t="s">
        <v>26</v>
      </c>
      <c r="N318" t="s">
        <v>24</v>
      </c>
    </row>
    <row r="319" spans="1:14" x14ac:dyDescent="0.25">
      <c r="A319" t="s">
        <v>712</v>
      </c>
      <c r="B319" t="s">
        <v>713</v>
      </c>
      <c r="C319" t="s">
        <v>699</v>
      </c>
      <c r="D319" t="s">
        <v>21</v>
      </c>
      <c r="E319">
        <v>57626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43470</v>
      </c>
      <c r="L319" t="s">
        <v>26</v>
      </c>
      <c r="N319" t="s">
        <v>24</v>
      </c>
    </row>
    <row r="320" spans="1:14" x14ac:dyDescent="0.25">
      <c r="A320" t="s">
        <v>527</v>
      </c>
      <c r="B320" t="s">
        <v>714</v>
      </c>
      <c r="C320" t="s">
        <v>699</v>
      </c>
      <c r="D320" t="s">
        <v>21</v>
      </c>
      <c r="E320">
        <v>57626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43470</v>
      </c>
      <c r="L320" t="s">
        <v>26</v>
      </c>
      <c r="N320" t="s">
        <v>24</v>
      </c>
    </row>
    <row r="321" spans="1:14" x14ac:dyDescent="0.25">
      <c r="A321" t="s">
        <v>477</v>
      </c>
      <c r="B321" t="s">
        <v>715</v>
      </c>
      <c r="C321" t="s">
        <v>20</v>
      </c>
      <c r="D321" t="s">
        <v>21</v>
      </c>
      <c r="E321">
        <v>57703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43470</v>
      </c>
      <c r="L321" t="s">
        <v>26</v>
      </c>
      <c r="N321" t="s">
        <v>24</v>
      </c>
    </row>
    <row r="322" spans="1:14" x14ac:dyDescent="0.25">
      <c r="A322" t="s">
        <v>477</v>
      </c>
      <c r="B322" t="s">
        <v>716</v>
      </c>
      <c r="C322" t="s">
        <v>446</v>
      </c>
      <c r="D322" t="s">
        <v>21</v>
      </c>
      <c r="E322">
        <v>57785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43470</v>
      </c>
      <c r="L322" t="s">
        <v>26</v>
      </c>
      <c r="N322" t="s">
        <v>24</v>
      </c>
    </row>
    <row r="323" spans="1:14" x14ac:dyDescent="0.25">
      <c r="A323" t="s">
        <v>717</v>
      </c>
      <c r="B323" t="s">
        <v>718</v>
      </c>
      <c r="C323" t="s">
        <v>540</v>
      </c>
      <c r="D323" t="s">
        <v>21</v>
      </c>
      <c r="E323">
        <v>57638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43470</v>
      </c>
      <c r="L323" t="s">
        <v>26</v>
      </c>
      <c r="N323" t="s">
        <v>24</v>
      </c>
    </row>
    <row r="324" spans="1:14" x14ac:dyDescent="0.25">
      <c r="A324" t="s">
        <v>527</v>
      </c>
      <c r="B324" t="s">
        <v>719</v>
      </c>
      <c r="C324" t="s">
        <v>92</v>
      </c>
      <c r="D324" t="s">
        <v>21</v>
      </c>
      <c r="E324">
        <v>57747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43469</v>
      </c>
      <c r="L324" t="s">
        <v>26</v>
      </c>
      <c r="N324" t="s">
        <v>24</v>
      </c>
    </row>
    <row r="325" spans="1:14" x14ac:dyDescent="0.25">
      <c r="A325" t="s">
        <v>720</v>
      </c>
      <c r="B325" t="s">
        <v>721</v>
      </c>
      <c r="C325" t="s">
        <v>92</v>
      </c>
      <c r="D325" t="s">
        <v>21</v>
      </c>
      <c r="E325">
        <v>57747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43469</v>
      </c>
      <c r="L325" t="s">
        <v>26</v>
      </c>
      <c r="N325" t="s">
        <v>24</v>
      </c>
    </row>
    <row r="326" spans="1:14" x14ac:dyDescent="0.25">
      <c r="A326" t="s">
        <v>477</v>
      </c>
      <c r="B326" t="s">
        <v>722</v>
      </c>
      <c r="C326" t="s">
        <v>92</v>
      </c>
      <c r="D326" t="s">
        <v>21</v>
      </c>
      <c r="E326">
        <v>57747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43469</v>
      </c>
      <c r="L326" t="s">
        <v>26</v>
      </c>
      <c r="N326" t="s">
        <v>24</v>
      </c>
    </row>
    <row r="327" spans="1:14" x14ac:dyDescent="0.25">
      <c r="A327" t="s">
        <v>723</v>
      </c>
      <c r="B327" t="s">
        <v>724</v>
      </c>
      <c r="C327" t="s">
        <v>43</v>
      </c>
      <c r="D327" t="s">
        <v>21</v>
      </c>
      <c r="E327">
        <v>57106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43468</v>
      </c>
      <c r="L327" t="s">
        <v>26</v>
      </c>
      <c r="N327" t="s">
        <v>24</v>
      </c>
    </row>
    <row r="328" spans="1:14" x14ac:dyDescent="0.25">
      <c r="A328" t="s">
        <v>725</v>
      </c>
      <c r="B328" t="s">
        <v>726</v>
      </c>
      <c r="C328" t="s">
        <v>393</v>
      </c>
      <c r="D328" t="s">
        <v>21</v>
      </c>
      <c r="E328">
        <v>57201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43468</v>
      </c>
      <c r="L328" t="s">
        <v>26</v>
      </c>
      <c r="N328" t="s">
        <v>24</v>
      </c>
    </row>
    <row r="329" spans="1:14" x14ac:dyDescent="0.25">
      <c r="A329" t="s">
        <v>727</v>
      </c>
      <c r="B329" t="s">
        <v>728</v>
      </c>
      <c r="C329" t="s">
        <v>393</v>
      </c>
      <c r="D329" t="s">
        <v>21</v>
      </c>
      <c r="E329">
        <v>57201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43468</v>
      </c>
      <c r="L329" t="s">
        <v>26</v>
      </c>
      <c r="N329" t="s">
        <v>24</v>
      </c>
    </row>
    <row r="330" spans="1:14" x14ac:dyDescent="0.25">
      <c r="A330" t="s">
        <v>604</v>
      </c>
      <c r="B330" t="s">
        <v>729</v>
      </c>
      <c r="C330" t="s">
        <v>393</v>
      </c>
      <c r="D330" t="s">
        <v>21</v>
      </c>
      <c r="E330">
        <v>57201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43468</v>
      </c>
      <c r="L330" t="s">
        <v>26</v>
      </c>
      <c r="N330" t="s">
        <v>24</v>
      </c>
    </row>
    <row r="331" spans="1:14" x14ac:dyDescent="0.25">
      <c r="A331" t="s">
        <v>604</v>
      </c>
      <c r="B331" t="s">
        <v>730</v>
      </c>
      <c r="C331" t="s">
        <v>393</v>
      </c>
      <c r="D331" t="s">
        <v>21</v>
      </c>
      <c r="E331">
        <v>57201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43468</v>
      </c>
      <c r="L331" t="s">
        <v>26</v>
      </c>
      <c r="N331" t="s">
        <v>24</v>
      </c>
    </row>
    <row r="332" spans="1:14" x14ac:dyDescent="0.25">
      <c r="A332" t="s">
        <v>731</v>
      </c>
      <c r="B332" t="s">
        <v>732</v>
      </c>
      <c r="C332" t="s">
        <v>393</v>
      </c>
      <c r="D332" t="s">
        <v>21</v>
      </c>
      <c r="E332">
        <v>57201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43468</v>
      </c>
      <c r="L332" t="s">
        <v>26</v>
      </c>
      <c r="N332" t="s">
        <v>24</v>
      </c>
    </row>
    <row r="333" spans="1:14" x14ac:dyDescent="0.25">
      <c r="A333" t="s">
        <v>733</v>
      </c>
      <c r="B333" t="s">
        <v>734</v>
      </c>
      <c r="C333" t="s">
        <v>393</v>
      </c>
      <c r="D333" t="s">
        <v>21</v>
      </c>
      <c r="E333">
        <v>57201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43468</v>
      </c>
      <c r="L333" t="s">
        <v>26</v>
      </c>
      <c r="N333" t="s">
        <v>24</v>
      </c>
    </row>
    <row r="334" spans="1:14" x14ac:dyDescent="0.25">
      <c r="A334" t="s">
        <v>735</v>
      </c>
      <c r="B334" t="s">
        <v>736</v>
      </c>
      <c r="C334" t="s">
        <v>393</v>
      </c>
      <c r="D334" t="s">
        <v>21</v>
      </c>
      <c r="E334">
        <v>57201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43468</v>
      </c>
      <c r="L334" t="s">
        <v>26</v>
      </c>
      <c r="N334" t="s">
        <v>24</v>
      </c>
    </row>
    <row r="335" spans="1:14" x14ac:dyDescent="0.25">
      <c r="A335" t="s">
        <v>737</v>
      </c>
      <c r="B335" t="s">
        <v>738</v>
      </c>
      <c r="C335" t="s">
        <v>393</v>
      </c>
      <c r="D335" t="s">
        <v>21</v>
      </c>
      <c r="E335">
        <v>57201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43468</v>
      </c>
      <c r="L335" t="s">
        <v>26</v>
      </c>
      <c r="N335" t="s">
        <v>24</v>
      </c>
    </row>
    <row r="336" spans="1:14" x14ac:dyDescent="0.25">
      <c r="A336" t="s">
        <v>739</v>
      </c>
      <c r="B336" t="s">
        <v>740</v>
      </c>
      <c r="C336" t="s">
        <v>451</v>
      </c>
      <c r="D336" t="s">
        <v>21</v>
      </c>
      <c r="E336">
        <v>57078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43467</v>
      </c>
      <c r="L336" t="s">
        <v>26</v>
      </c>
      <c r="N336" t="s">
        <v>24</v>
      </c>
    </row>
    <row r="337" spans="1:14" x14ac:dyDescent="0.25">
      <c r="A337" t="s">
        <v>741</v>
      </c>
      <c r="B337" t="s">
        <v>742</v>
      </c>
      <c r="C337" t="s">
        <v>451</v>
      </c>
      <c r="D337" t="s">
        <v>21</v>
      </c>
      <c r="E337">
        <v>57078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43462</v>
      </c>
      <c r="L337" t="s">
        <v>26</v>
      </c>
      <c r="N337" t="s">
        <v>24</v>
      </c>
    </row>
    <row r="338" spans="1:14" x14ac:dyDescent="0.25">
      <c r="A338" t="s">
        <v>743</v>
      </c>
      <c r="B338" t="s">
        <v>744</v>
      </c>
      <c r="C338" t="s">
        <v>745</v>
      </c>
      <c r="D338" t="s">
        <v>21</v>
      </c>
      <c r="E338">
        <v>57049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43462</v>
      </c>
      <c r="L338" t="s">
        <v>26</v>
      </c>
      <c r="N338" t="s">
        <v>24</v>
      </c>
    </row>
    <row r="339" spans="1:14" x14ac:dyDescent="0.25">
      <c r="A339" t="s">
        <v>746</v>
      </c>
      <c r="B339" t="s">
        <v>747</v>
      </c>
      <c r="C339" t="s">
        <v>451</v>
      </c>
      <c r="D339" t="s">
        <v>21</v>
      </c>
      <c r="E339">
        <v>57078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43462</v>
      </c>
      <c r="L339" t="s">
        <v>26</v>
      </c>
      <c r="N339" t="s">
        <v>24</v>
      </c>
    </row>
    <row r="340" spans="1:14" x14ac:dyDescent="0.25">
      <c r="A340" t="s">
        <v>748</v>
      </c>
      <c r="B340" t="s">
        <v>749</v>
      </c>
      <c r="C340" t="s">
        <v>451</v>
      </c>
      <c r="D340" t="s">
        <v>21</v>
      </c>
      <c r="E340">
        <v>57078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43462</v>
      </c>
      <c r="L340" t="s">
        <v>26</v>
      </c>
      <c r="N340" t="s">
        <v>24</v>
      </c>
    </row>
    <row r="341" spans="1:14" x14ac:dyDescent="0.25">
      <c r="A341" t="s">
        <v>74</v>
      </c>
      <c r="B341" t="s">
        <v>750</v>
      </c>
      <c r="C341" t="s">
        <v>552</v>
      </c>
      <c r="D341" t="s">
        <v>21</v>
      </c>
      <c r="E341">
        <v>57004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43462</v>
      </c>
      <c r="L341" t="s">
        <v>26</v>
      </c>
      <c r="N341" t="s">
        <v>24</v>
      </c>
    </row>
    <row r="342" spans="1:14" x14ac:dyDescent="0.25">
      <c r="A342" t="s">
        <v>751</v>
      </c>
      <c r="B342" t="s">
        <v>752</v>
      </c>
      <c r="C342" t="s">
        <v>552</v>
      </c>
      <c r="D342" t="s">
        <v>21</v>
      </c>
      <c r="E342">
        <v>57004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43462</v>
      </c>
      <c r="L342" t="s">
        <v>26</v>
      </c>
      <c r="N342" t="s">
        <v>24</v>
      </c>
    </row>
    <row r="343" spans="1:14" x14ac:dyDescent="0.25">
      <c r="A343" t="s">
        <v>753</v>
      </c>
      <c r="B343" t="s">
        <v>754</v>
      </c>
      <c r="C343" t="s">
        <v>20</v>
      </c>
      <c r="D343" t="s">
        <v>21</v>
      </c>
      <c r="E343">
        <v>57701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43461</v>
      </c>
      <c r="L343" t="s">
        <v>26</v>
      </c>
      <c r="N343" t="s">
        <v>24</v>
      </c>
    </row>
    <row r="344" spans="1:14" x14ac:dyDescent="0.25">
      <c r="A344" t="s">
        <v>344</v>
      </c>
      <c r="B344" t="s">
        <v>755</v>
      </c>
      <c r="C344" t="s">
        <v>343</v>
      </c>
      <c r="D344" t="s">
        <v>21</v>
      </c>
      <c r="E344">
        <v>57580</v>
      </c>
      <c r="F344" t="s">
        <v>22</v>
      </c>
      <c r="G344" t="s">
        <v>22</v>
      </c>
      <c r="H344" t="s">
        <v>44</v>
      </c>
      <c r="I344" t="s">
        <v>303</v>
      </c>
      <c r="J344" s="1">
        <v>43401</v>
      </c>
      <c r="K344" s="1">
        <v>43461</v>
      </c>
      <c r="L344" t="s">
        <v>39</v>
      </c>
      <c r="N344" t="s">
        <v>394</v>
      </c>
    </row>
    <row r="345" spans="1:14" x14ac:dyDescent="0.25">
      <c r="A345" t="s">
        <v>756</v>
      </c>
      <c r="B345" t="s">
        <v>757</v>
      </c>
      <c r="C345" t="s">
        <v>393</v>
      </c>
      <c r="D345" t="s">
        <v>21</v>
      </c>
      <c r="E345">
        <v>57201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43458</v>
      </c>
      <c r="L345" t="s">
        <v>26</v>
      </c>
      <c r="N345" t="s">
        <v>24</v>
      </c>
    </row>
    <row r="346" spans="1:14" x14ac:dyDescent="0.25">
      <c r="A346" t="s">
        <v>758</v>
      </c>
      <c r="B346" t="s">
        <v>759</v>
      </c>
      <c r="C346" t="s">
        <v>674</v>
      </c>
      <c r="D346" t="s">
        <v>21</v>
      </c>
      <c r="E346">
        <v>57028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43455</v>
      </c>
      <c r="L346" t="s">
        <v>26</v>
      </c>
      <c r="N346" t="s">
        <v>24</v>
      </c>
    </row>
    <row r="347" spans="1:14" x14ac:dyDescent="0.25">
      <c r="A347" t="s">
        <v>760</v>
      </c>
      <c r="B347" t="s">
        <v>761</v>
      </c>
      <c r="C347" t="s">
        <v>762</v>
      </c>
      <c r="D347" t="s">
        <v>21</v>
      </c>
      <c r="E347">
        <v>57022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43455</v>
      </c>
      <c r="L347" t="s">
        <v>26</v>
      </c>
      <c r="N347" t="s">
        <v>24</v>
      </c>
    </row>
    <row r="348" spans="1:14" x14ac:dyDescent="0.25">
      <c r="A348" t="s">
        <v>763</v>
      </c>
      <c r="B348" t="s">
        <v>764</v>
      </c>
      <c r="C348" t="s">
        <v>674</v>
      </c>
      <c r="D348" t="s">
        <v>21</v>
      </c>
      <c r="E348">
        <v>57028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43455</v>
      </c>
      <c r="L348" t="s">
        <v>26</v>
      </c>
      <c r="N348" t="s">
        <v>24</v>
      </c>
    </row>
    <row r="349" spans="1:14" x14ac:dyDescent="0.25">
      <c r="A349" t="s">
        <v>765</v>
      </c>
      <c r="B349" t="s">
        <v>766</v>
      </c>
      <c r="C349" t="s">
        <v>393</v>
      </c>
      <c r="D349" t="s">
        <v>21</v>
      </c>
      <c r="E349">
        <v>57201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43455</v>
      </c>
      <c r="L349" t="s">
        <v>26</v>
      </c>
      <c r="N349" t="s">
        <v>24</v>
      </c>
    </row>
    <row r="350" spans="1:14" x14ac:dyDescent="0.25">
      <c r="A350" t="s">
        <v>767</v>
      </c>
      <c r="B350" t="s">
        <v>768</v>
      </c>
      <c r="C350" t="s">
        <v>651</v>
      </c>
      <c r="D350" t="s">
        <v>21</v>
      </c>
      <c r="E350">
        <v>57212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43455</v>
      </c>
      <c r="L350" t="s">
        <v>26</v>
      </c>
      <c r="N350" t="s">
        <v>24</v>
      </c>
    </row>
    <row r="351" spans="1:14" x14ac:dyDescent="0.25">
      <c r="A351" t="s">
        <v>769</v>
      </c>
      <c r="B351" t="s">
        <v>770</v>
      </c>
      <c r="C351" t="s">
        <v>393</v>
      </c>
      <c r="D351" t="s">
        <v>21</v>
      </c>
      <c r="E351">
        <v>57201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43455</v>
      </c>
      <c r="L351" t="s">
        <v>26</v>
      </c>
      <c r="N351" t="s">
        <v>24</v>
      </c>
    </row>
    <row r="352" spans="1:14" x14ac:dyDescent="0.25">
      <c r="A352" t="s">
        <v>771</v>
      </c>
      <c r="B352" t="s">
        <v>772</v>
      </c>
      <c r="C352" t="s">
        <v>762</v>
      </c>
      <c r="D352" t="s">
        <v>21</v>
      </c>
      <c r="E352">
        <v>57022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43455</v>
      </c>
      <c r="L352" t="s">
        <v>26</v>
      </c>
      <c r="N352" t="s">
        <v>24</v>
      </c>
    </row>
    <row r="353" spans="1:14" x14ac:dyDescent="0.25">
      <c r="A353" t="s">
        <v>773</v>
      </c>
      <c r="B353" t="s">
        <v>774</v>
      </c>
      <c r="C353" t="s">
        <v>393</v>
      </c>
      <c r="D353" t="s">
        <v>21</v>
      </c>
      <c r="E353">
        <v>57201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43455</v>
      </c>
      <c r="L353" t="s">
        <v>26</v>
      </c>
      <c r="N353" t="s">
        <v>24</v>
      </c>
    </row>
    <row r="354" spans="1:14" x14ac:dyDescent="0.25">
      <c r="A354" t="s">
        <v>240</v>
      </c>
      <c r="B354" t="s">
        <v>241</v>
      </c>
      <c r="C354" t="s">
        <v>242</v>
      </c>
      <c r="D354" t="s">
        <v>21</v>
      </c>
      <c r="E354">
        <v>57055</v>
      </c>
      <c r="F354" t="s">
        <v>22</v>
      </c>
      <c r="G354" t="s">
        <v>22</v>
      </c>
      <c r="H354" t="s">
        <v>47</v>
      </c>
      <c r="I354" t="s">
        <v>48</v>
      </c>
      <c r="J354" s="1">
        <v>43394</v>
      </c>
      <c r="K354" s="1">
        <v>43454</v>
      </c>
      <c r="L354" t="s">
        <v>39</v>
      </c>
      <c r="N354" t="s">
        <v>194</v>
      </c>
    </row>
    <row r="355" spans="1:14" x14ac:dyDescent="0.25">
      <c r="A355" t="s">
        <v>775</v>
      </c>
      <c r="B355" t="s">
        <v>776</v>
      </c>
      <c r="C355" t="s">
        <v>777</v>
      </c>
      <c r="D355" t="s">
        <v>21</v>
      </c>
      <c r="E355">
        <v>57552</v>
      </c>
      <c r="F355" t="s">
        <v>22</v>
      </c>
      <c r="G355" t="s">
        <v>22</v>
      </c>
      <c r="H355" t="s">
        <v>47</v>
      </c>
      <c r="I355" t="s">
        <v>48</v>
      </c>
      <c r="J355" s="1">
        <v>43392</v>
      </c>
      <c r="K355" s="1">
        <v>43454</v>
      </c>
      <c r="L355" t="s">
        <v>39</v>
      </c>
      <c r="N355" t="s">
        <v>208</v>
      </c>
    </row>
    <row r="356" spans="1:14" x14ac:dyDescent="0.25">
      <c r="A356" t="s">
        <v>597</v>
      </c>
      <c r="B356" t="s">
        <v>598</v>
      </c>
      <c r="C356" t="s">
        <v>446</v>
      </c>
      <c r="D356" t="s">
        <v>21</v>
      </c>
      <c r="E356">
        <v>57785</v>
      </c>
      <c r="F356" t="s">
        <v>22</v>
      </c>
      <c r="G356" t="s">
        <v>22</v>
      </c>
      <c r="H356" t="s">
        <v>44</v>
      </c>
      <c r="I356" t="s">
        <v>45</v>
      </c>
      <c r="J356" t="s">
        <v>204</v>
      </c>
      <c r="K356" s="1">
        <v>43451</v>
      </c>
      <c r="L356" t="s">
        <v>205</v>
      </c>
      <c r="M356" t="str">
        <f>HYPERLINK("https://www.regulations.gov/docket?D=FDA-2018-H-4758")</f>
        <v>https://www.regulations.gov/docket?D=FDA-2018-H-4758</v>
      </c>
      <c r="N356" t="s">
        <v>204</v>
      </c>
    </row>
    <row r="357" spans="1:14" x14ac:dyDescent="0.25">
      <c r="A357" t="s">
        <v>418</v>
      </c>
      <c r="B357" t="s">
        <v>419</v>
      </c>
      <c r="C357" t="s">
        <v>226</v>
      </c>
      <c r="D357" t="s">
        <v>21</v>
      </c>
      <c r="E357">
        <v>57790</v>
      </c>
      <c r="F357" t="s">
        <v>22</v>
      </c>
      <c r="G357" t="s">
        <v>22</v>
      </c>
      <c r="H357" t="s">
        <v>47</v>
      </c>
      <c r="I357" t="s">
        <v>48</v>
      </c>
      <c r="J357" s="1">
        <v>43392</v>
      </c>
      <c r="K357" s="1">
        <v>43447</v>
      </c>
      <c r="L357" t="s">
        <v>39</v>
      </c>
      <c r="N357" t="s">
        <v>208</v>
      </c>
    </row>
    <row r="358" spans="1:14" x14ac:dyDescent="0.25">
      <c r="A358" t="s">
        <v>778</v>
      </c>
      <c r="B358" t="s">
        <v>779</v>
      </c>
      <c r="C358" t="s">
        <v>780</v>
      </c>
      <c r="D358" t="s">
        <v>21</v>
      </c>
      <c r="E358">
        <v>57559</v>
      </c>
      <c r="F358" t="s">
        <v>22</v>
      </c>
      <c r="G358" t="s">
        <v>22</v>
      </c>
      <c r="H358" t="s">
        <v>47</v>
      </c>
      <c r="I358" t="s">
        <v>48</v>
      </c>
      <c r="J358" s="1">
        <v>43392</v>
      </c>
      <c r="K358" s="1">
        <v>43447</v>
      </c>
      <c r="L358" t="s">
        <v>39</v>
      </c>
      <c r="N358" t="s">
        <v>208</v>
      </c>
    </row>
    <row r="359" spans="1:14" x14ac:dyDescent="0.25">
      <c r="A359" t="s">
        <v>781</v>
      </c>
      <c r="B359" t="s">
        <v>782</v>
      </c>
      <c r="C359" t="s">
        <v>783</v>
      </c>
      <c r="D359" t="s">
        <v>21</v>
      </c>
      <c r="E359">
        <v>57017</v>
      </c>
      <c r="F359" t="s">
        <v>22</v>
      </c>
      <c r="G359" t="s">
        <v>22</v>
      </c>
      <c r="H359" t="s">
        <v>47</v>
      </c>
      <c r="I359" t="s">
        <v>48</v>
      </c>
      <c r="J359" s="1">
        <v>43394</v>
      </c>
      <c r="K359" s="1">
        <v>43447</v>
      </c>
      <c r="L359" t="s">
        <v>39</v>
      </c>
      <c r="N359" t="s">
        <v>194</v>
      </c>
    </row>
    <row r="360" spans="1:14" x14ac:dyDescent="0.25">
      <c r="A360" t="s">
        <v>784</v>
      </c>
      <c r="B360" t="s">
        <v>785</v>
      </c>
      <c r="C360" t="s">
        <v>786</v>
      </c>
      <c r="D360" t="s">
        <v>21</v>
      </c>
      <c r="E360">
        <v>57543</v>
      </c>
      <c r="F360" t="s">
        <v>22</v>
      </c>
      <c r="G360" t="s">
        <v>22</v>
      </c>
      <c r="H360" t="s">
        <v>47</v>
      </c>
      <c r="I360" t="s">
        <v>787</v>
      </c>
      <c r="J360" s="1">
        <v>43392</v>
      </c>
      <c r="K360" s="1">
        <v>43447</v>
      </c>
      <c r="L360" t="s">
        <v>39</v>
      </c>
      <c r="N360" t="s">
        <v>194</v>
      </c>
    </row>
    <row r="361" spans="1:14" x14ac:dyDescent="0.25">
      <c r="A361" t="s">
        <v>788</v>
      </c>
      <c r="B361" t="s">
        <v>789</v>
      </c>
      <c r="C361" t="s">
        <v>43</v>
      </c>
      <c r="D361" t="s">
        <v>21</v>
      </c>
      <c r="E361">
        <v>57106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43445</v>
      </c>
      <c r="L361" t="s">
        <v>26</v>
      </c>
      <c r="N361" t="s">
        <v>24</v>
      </c>
    </row>
    <row r="362" spans="1:14" x14ac:dyDescent="0.25">
      <c r="A362" t="s">
        <v>790</v>
      </c>
      <c r="B362" t="s">
        <v>791</v>
      </c>
      <c r="C362" t="s">
        <v>43</v>
      </c>
      <c r="D362" t="s">
        <v>21</v>
      </c>
      <c r="E362">
        <v>57106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43445</v>
      </c>
      <c r="L362" t="s">
        <v>26</v>
      </c>
      <c r="N362" t="s">
        <v>24</v>
      </c>
    </row>
    <row r="363" spans="1:14" x14ac:dyDescent="0.25">
      <c r="A363" t="s">
        <v>792</v>
      </c>
      <c r="B363" t="s">
        <v>793</v>
      </c>
      <c r="C363" t="s">
        <v>43</v>
      </c>
      <c r="D363" t="s">
        <v>21</v>
      </c>
      <c r="E363">
        <v>57104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43445</v>
      </c>
      <c r="L363" t="s">
        <v>26</v>
      </c>
      <c r="N363" t="s">
        <v>24</v>
      </c>
    </row>
    <row r="364" spans="1:14" x14ac:dyDescent="0.25">
      <c r="A364" t="s">
        <v>794</v>
      </c>
      <c r="B364" t="s">
        <v>795</v>
      </c>
      <c r="C364" t="s">
        <v>43</v>
      </c>
      <c r="D364" t="s">
        <v>21</v>
      </c>
      <c r="E364">
        <v>57107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43445</v>
      </c>
      <c r="L364" t="s">
        <v>26</v>
      </c>
      <c r="N364" t="s">
        <v>24</v>
      </c>
    </row>
    <row r="365" spans="1:14" x14ac:dyDescent="0.25">
      <c r="A365" t="s">
        <v>796</v>
      </c>
      <c r="B365" t="s">
        <v>797</v>
      </c>
      <c r="C365" t="s">
        <v>798</v>
      </c>
      <c r="D365" t="s">
        <v>21</v>
      </c>
      <c r="E365">
        <v>57012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43445</v>
      </c>
      <c r="L365" t="s">
        <v>26</v>
      </c>
      <c r="N365" t="s">
        <v>24</v>
      </c>
    </row>
    <row r="366" spans="1:14" x14ac:dyDescent="0.25">
      <c r="A366" t="s">
        <v>799</v>
      </c>
      <c r="B366" t="s">
        <v>800</v>
      </c>
      <c r="C366" t="s">
        <v>43</v>
      </c>
      <c r="D366" t="s">
        <v>21</v>
      </c>
      <c r="E366">
        <v>57104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43445</v>
      </c>
      <c r="L366" t="s">
        <v>26</v>
      </c>
      <c r="N366" t="s">
        <v>24</v>
      </c>
    </row>
    <row r="367" spans="1:14" x14ac:dyDescent="0.25">
      <c r="A367" t="s">
        <v>801</v>
      </c>
      <c r="B367" t="s">
        <v>802</v>
      </c>
      <c r="C367" t="s">
        <v>43</v>
      </c>
      <c r="D367" t="s">
        <v>21</v>
      </c>
      <c r="E367">
        <v>57107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43445</v>
      </c>
      <c r="L367" t="s">
        <v>26</v>
      </c>
      <c r="N367" t="s">
        <v>24</v>
      </c>
    </row>
    <row r="368" spans="1:14" x14ac:dyDescent="0.25">
      <c r="A368" t="s">
        <v>613</v>
      </c>
      <c r="B368" t="s">
        <v>614</v>
      </c>
      <c r="C368" t="s">
        <v>20</v>
      </c>
      <c r="D368" t="s">
        <v>21</v>
      </c>
      <c r="E368">
        <v>57702</v>
      </c>
      <c r="F368" t="s">
        <v>22</v>
      </c>
      <c r="G368" t="s">
        <v>22</v>
      </c>
      <c r="H368" t="s">
        <v>44</v>
      </c>
      <c r="I368" t="s">
        <v>45</v>
      </c>
      <c r="J368" t="s">
        <v>204</v>
      </c>
      <c r="K368" s="1">
        <v>43445</v>
      </c>
      <c r="L368" t="s">
        <v>205</v>
      </c>
      <c r="M368" t="str">
        <f>HYPERLINK("https://www.regulations.gov/docket?D=FDA-2018-H-4667")</f>
        <v>https://www.regulations.gov/docket?D=FDA-2018-H-4667</v>
      </c>
      <c r="N368" t="s">
        <v>204</v>
      </c>
    </row>
    <row r="369" spans="1:14" x14ac:dyDescent="0.25">
      <c r="A369" t="s">
        <v>803</v>
      </c>
      <c r="B369" t="s">
        <v>804</v>
      </c>
      <c r="C369" t="s">
        <v>805</v>
      </c>
      <c r="D369" t="s">
        <v>21</v>
      </c>
      <c r="E369">
        <v>57039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43445</v>
      </c>
      <c r="L369" t="s">
        <v>26</v>
      </c>
      <c r="N369" t="s">
        <v>24</v>
      </c>
    </row>
    <row r="370" spans="1:14" x14ac:dyDescent="0.25">
      <c r="A370" t="s">
        <v>806</v>
      </c>
      <c r="B370" t="s">
        <v>807</v>
      </c>
      <c r="C370" t="s">
        <v>808</v>
      </c>
      <c r="D370" t="s">
        <v>21</v>
      </c>
      <c r="E370">
        <v>57015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43445</v>
      </c>
      <c r="L370" t="s">
        <v>26</v>
      </c>
      <c r="N370" t="s">
        <v>24</v>
      </c>
    </row>
    <row r="371" spans="1:14" x14ac:dyDescent="0.25">
      <c r="A371" t="s">
        <v>809</v>
      </c>
      <c r="B371" t="s">
        <v>810</v>
      </c>
      <c r="C371" t="s">
        <v>43</v>
      </c>
      <c r="D371" t="s">
        <v>21</v>
      </c>
      <c r="E371">
        <v>57106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43445</v>
      </c>
      <c r="L371" t="s">
        <v>26</v>
      </c>
      <c r="N371" t="s">
        <v>24</v>
      </c>
    </row>
    <row r="372" spans="1:14" x14ac:dyDescent="0.25">
      <c r="A372" t="s">
        <v>811</v>
      </c>
      <c r="B372" t="s">
        <v>812</v>
      </c>
      <c r="C372" t="s">
        <v>20</v>
      </c>
      <c r="D372" t="s">
        <v>21</v>
      </c>
      <c r="E372">
        <v>57701</v>
      </c>
      <c r="F372" t="s">
        <v>22</v>
      </c>
      <c r="G372" t="s">
        <v>22</v>
      </c>
      <c r="H372" t="s">
        <v>47</v>
      </c>
      <c r="I372" t="s">
        <v>48</v>
      </c>
      <c r="J372" t="s">
        <v>204</v>
      </c>
      <c r="K372" s="1">
        <v>43440</v>
      </c>
      <c r="L372" t="s">
        <v>205</v>
      </c>
      <c r="M372" t="str">
        <f>HYPERLINK("https://www.regulations.gov/docket?D=FDA-2018-H-4625")</f>
        <v>https://www.regulations.gov/docket?D=FDA-2018-H-4625</v>
      </c>
      <c r="N372" t="s">
        <v>204</v>
      </c>
    </row>
    <row r="373" spans="1:14" x14ac:dyDescent="0.25">
      <c r="A373" t="s">
        <v>640</v>
      </c>
      <c r="B373" t="s">
        <v>641</v>
      </c>
      <c r="C373" t="s">
        <v>446</v>
      </c>
      <c r="D373" t="s">
        <v>21</v>
      </c>
      <c r="E373">
        <v>57785</v>
      </c>
      <c r="F373" t="s">
        <v>22</v>
      </c>
      <c r="G373" t="s">
        <v>22</v>
      </c>
      <c r="H373" t="s">
        <v>37</v>
      </c>
      <c r="I373" t="s">
        <v>115</v>
      </c>
      <c r="J373" t="s">
        <v>204</v>
      </c>
      <c r="K373" s="1">
        <v>43437</v>
      </c>
      <c r="L373" t="s">
        <v>205</v>
      </c>
      <c r="M373" t="str">
        <f>HYPERLINK("https://www.regulations.gov/docket?D=FDA-2018-H-4579")</f>
        <v>https://www.regulations.gov/docket?D=FDA-2018-H-4579</v>
      </c>
      <c r="N373" t="s">
        <v>204</v>
      </c>
    </row>
    <row r="374" spans="1:14" x14ac:dyDescent="0.25">
      <c r="A374" t="s">
        <v>623</v>
      </c>
      <c r="B374" t="s">
        <v>624</v>
      </c>
      <c r="C374" t="s">
        <v>20</v>
      </c>
      <c r="D374" t="s">
        <v>21</v>
      </c>
      <c r="E374">
        <v>57701</v>
      </c>
      <c r="F374" t="s">
        <v>22</v>
      </c>
      <c r="G374" t="s">
        <v>22</v>
      </c>
      <c r="H374" t="s">
        <v>47</v>
      </c>
      <c r="I374" t="s">
        <v>48</v>
      </c>
      <c r="J374" s="1">
        <v>43380</v>
      </c>
      <c r="K374" s="1">
        <v>43433</v>
      </c>
      <c r="L374" t="s">
        <v>39</v>
      </c>
      <c r="N374" t="s">
        <v>208</v>
      </c>
    </row>
    <row r="375" spans="1:14" x14ac:dyDescent="0.25">
      <c r="A375" t="s">
        <v>625</v>
      </c>
      <c r="B375" t="s">
        <v>626</v>
      </c>
      <c r="C375" t="s">
        <v>20</v>
      </c>
      <c r="D375" t="s">
        <v>21</v>
      </c>
      <c r="E375">
        <v>57701</v>
      </c>
      <c r="F375" t="s">
        <v>22</v>
      </c>
      <c r="G375" t="s">
        <v>22</v>
      </c>
      <c r="H375" t="s">
        <v>47</v>
      </c>
      <c r="I375" t="s">
        <v>48</v>
      </c>
      <c r="J375" t="s">
        <v>204</v>
      </c>
      <c r="K375" s="1">
        <v>43433</v>
      </c>
      <c r="L375" t="s">
        <v>205</v>
      </c>
      <c r="M375" t="str">
        <f>HYPERLINK("https://www.regulations.gov/docket?D=FDA-2018-H-4542")</f>
        <v>https://www.regulations.gov/docket?D=FDA-2018-H-4542</v>
      </c>
      <c r="N375" t="s">
        <v>204</v>
      </c>
    </row>
    <row r="376" spans="1:14" x14ac:dyDescent="0.25">
      <c r="A376" t="s">
        <v>813</v>
      </c>
      <c r="B376" t="s">
        <v>814</v>
      </c>
      <c r="C376" t="s">
        <v>20</v>
      </c>
      <c r="D376" t="s">
        <v>21</v>
      </c>
      <c r="E376">
        <v>57701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43425</v>
      </c>
      <c r="L376" t="s">
        <v>26</v>
      </c>
      <c r="N376" t="s">
        <v>24</v>
      </c>
    </row>
    <row r="377" spans="1:14" x14ac:dyDescent="0.25">
      <c r="A377" t="s">
        <v>18</v>
      </c>
      <c r="B377" t="s">
        <v>815</v>
      </c>
      <c r="C377" t="s">
        <v>20</v>
      </c>
      <c r="D377" t="s">
        <v>21</v>
      </c>
      <c r="E377">
        <v>57702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43425</v>
      </c>
      <c r="L377" t="s">
        <v>26</v>
      </c>
      <c r="N377" t="s">
        <v>24</v>
      </c>
    </row>
    <row r="378" spans="1:14" x14ac:dyDescent="0.25">
      <c r="A378" t="s">
        <v>477</v>
      </c>
      <c r="B378" t="s">
        <v>816</v>
      </c>
      <c r="C378" t="s">
        <v>20</v>
      </c>
      <c r="D378" t="s">
        <v>21</v>
      </c>
      <c r="E378">
        <v>57701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43425</v>
      </c>
      <c r="L378" t="s">
        <v>26</v>
      </c>
      <c r="N378" t="s">
        <v>24</v>
      </c>
    </row>
    <row r="379" spans="1:14" x14ac:dyDescent="0.25">
      <c r="A379" t="s">
        <v>817</v>
      </c>
      <c r="B379" t="s">
        <v>818</v>
      </c>
      <c r="C379" t="s">
        <v>20</v>
      </c>
      <c r="D379" t="s">
        <v>21</v>
      </c>
      <c r="E379">
        <v>57703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43425</v>
      </c>
      <c r="L379" t="s">
        <v>26</v>
      </c>
      <c r="N379" t="s">
        <v>24</v>
      </c>
    </row>
    <row r="380" spans="1:14" x14ac:dyDescent="0.25">
      <c r="A380" t="s">
        <v>819</v>
      </c>
      <c r="B380" t="s">
        <v>820</v>
      </c>
      <c r="C380" t="s">
        <v>696</v>
      </c>
      <c r="D380" t="s">
        <v>21</v>
      </c>
      <c r="E380">
        <v>57732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43423</v>
      </c>
      <c r="L380" t="s">
        <v>26</v>
      </c>
      <c r="N380" t="s">
        <v>24</v>
      </c>
    </row>
    <row r="381" spans="1:14" x14ac:dyDescent="0.25">
      <c r="A381" t="s">
        <v>821</v>
      </c>
      <c r="B381" t="s">
        <v>822</v>
      </c>
      <c r="C381" t="s">
        <v>20</v>
      </c>
      <c r="D381" t="s">
        <v>21</v>
      </c>
      <c r="E381">
        <v>57701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43422</v>
      </c>
      <c r="L381" t="s">
        <v>26</v>
      </c>
      <c r="N381" t="s">
        <v>24</v>
      </c>
    </row>
    <row r="382" spans="1:14" x14ac:dyDescent="0.25">
      <c r="A382" t="s">
        <v>823</v>
      </c>
      <c r="B382" t="s">
        <v>824</v>
      </c>
      <c r="C382" t="s">
        <v>20</v>
      </c>
      <c r="D382" t="s">
        <v>21</v>
      </c>
      <c r="E382">
        <v>57702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43422</v>
      </c>
      <c r="L382" t="s">
        <v>26</v>
      </c>
      <c r="N382" t="s">
        <v>24</v>
      </c>
    </row>
    <row r="383" spans="1:14" x14ac:dyDescent="0.25">
      <c r="A383" t="s">
        <v>825</v>
      </c>
      <c r="B383" t="s">
        <v>485</v>
      </c>
      <c r="C383" t="s">
        <v>486</v>
      </c>
      <c r="D383" t="s">
        <v>21</v>
      </c>
      <c r="E383">
        <v>57718</v>
      </c>
      <c r="F383" t="s">
        <v>22</v>
      </c>
      <c r="G383" t="s">
        <v>22</v>
      </c>
      <c r="H383" t="s">
        <v>44</v>
      </c>
      <c r="I383" t="s">
        <v>45</v>
      </c>
      <c r="J383" s="1">
        <v>43364</v>
      </c>
      <c r="K383" s="1">
        <v>43419</v>
      </c>
      <c r="L383" t="s">
        <v>39</v>
      </c>
      <c r="N383" t="s">
        <v>200</v>
      </c>
    </row>
    <row r="384" spans="1:14" x14ac:dyDescent="0.25">
      <c r="A384" t="s">
        <v>644</v>
      </c>
      <c r="B384" t="s">
        <v>645</v>
      </c>
      <c r="C384" t="s">
        <v>237</v>
      </c>
      <c r="D384" t="s">
        <v>21</v>
      </c>
      <c r="E384">
        <v>57783</v>
      </c>
      <c r="F384" t="s">
        <v>22</v>
      </c>
      <c r="G384" t="s">
        <v>22</v>
      </c>
      <c r="H384" t="s">
        <v>44</v>
      </c>
      <c r="I384" t="s">
        <v>45</v>
      </c>
      <c r="J384" s="1">
        <v>43357</v>
      </c>
      <c r="K384" s="1">
        <v>43419</v>
      </c>
      <c r="L384" t="s">
        <v>39</v>
      </c>
      <c r="N384" t="s">
        <v>394</v>
      </c>
    </row>
    <row r="385" spans="1:14" x14ac:dyDescent="0.25">
      <c r="A385" t="s">
        <v>275</v>
      </c>
      <c r="B385" t="s">
        <v>276</v>
      </c>
      <c r="C385" t="s">
        <v>237</v>
      </c>
      <c r="D385" t="s">
        <v>21</v>
      </c>
      <c r="E385">
        <v>57783</v>
      </c>
      <c r="F385" t="s">
        <v>22</v>
      </c>
      <c r="G385" t="s">
        <v>22</v>
      </c>
      <c r="H385" t="s">
        <v>44</v>
      </c>
      <c r="I385" t="s">
        <v>45</v>
      </c>
      <c r="J385" s="1">
        <v>43357</v>
      </c>
      <c r="K385" s="1">
        <v>43419</v>
      </c>
      <c r="L385" t="s">
        <v>39</v>
      </c>
      <c r="N385" t="s">
        <v>394</v>
      </c>
    </row>
    <row r="386" spans="1:14" x14ac:dyDescent="0.25">
      <c r="A386" t="s">
        <v>591</v>
      </c>
      <c r="B386" t="s">
        <v>592</v>
      </c>
      <c r="C386" t="s">
        <v>593</v>
      </c>
      <c r="D386" t="s">
        <v>21</v>
      </c>
      <c r="E386">
        <v>57717</v>
      </c>
      <c r="F386" t="s">
        <v>22</v>
      </c>
      <c r="G386" t="s">
        <v>22</v>
      </c>
      <c r="H386" t="s">
        <v>47</v>
      </c>
      <c r="I386" t="s">
        <v>48</v>
      </c>
      <c r="J386" s="1">
        <v>43358</v>
      </c>
      <c r="K386" s="1">
        <v>43412</v>
      </c>
      <c r="L386" t="s">
        <v>39</v>
      </c>
      <c r="N386" t="s">
        <v>208</v>
      </c>
    </row>
    <row r="387" spans="1:14" x14ac:dyDescent="0.25">
      <c r="A387" t="s">
        <v>826</v>
      </c>
      <c r="B387" t="s">
        <v>827</v>
      </c>
      <c r="C387" t="s">
        <v>828</v>
      </c>
      <c r="D387" t="s">
        <v>21</v>
      </c>
      <c r="E387">
        <v>57325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43412</v>
      </c>
      <c r="L387" t="s">
        <v>26</v>
      </c>
      <c r="N387" t="s">
        <v>24</v>
      </c>
    </row>
    <row r="388" spans="1:14" x14ac:dyDescent="0.25">
      <c r="A388" t="s">
        <v>594</v>
      </c>
      <c r="B388" t="s">
        <v>829</v>
      </c>
      <c r="C388" t="s">
        <v>593</v>
      </c>
      <c r="D388" t="s">
        <v>21</v>
      </c>
      <c r="E388">
        <v>57717</v>
      </c>
      <c r="F388" t="s">
        <v>22</v>
      </c>
      <c r="G388" t="s">
        <v>22</v>
      </c>
      <c r="H388" t="s">
        <v>47</v>
      </c>
      <c r="I388" t="s">
        <v>48</v>
      </c>
      <c r="J388" s="1">
        <v>43358</v>
      </c>
      <c r="K388" s="1">
        <v>43412</v>
      </c>
      <c r="L388" t="s">
        <v>39</v>
      </c>
      <c r="N388" t="s">
        <v>208</v>
      </c>
    </row>
    <row r="389" spans="1:14" x14ac:dyDescent="0.25">
      <c r="A389" t="s">
        <v>527</v>
      </c>
      <c r="B389" t="s">
        <v>596</v>
      </c>
      <c r="C389" t="s">
        <v>593</v>
      </c>
      <c r="D389" t="s">
        <v>21</v>
      </c>
      <c r="E389">
        <v>57717</v>
      </c>
      <c r="F389" t="s">
        <v>22</v>
      </c>
      <c r="G389" t="s">
        <v>22</v>
      </c>
      <c r="H389" t="s">
        <v>47</v>
      </c>
      <c r="I389" t="s">
        <v>48</v>
      </c>
      <c r="J389" s="1">
        <v>43358</v>
      </c>
      <c r="K389" s="1">
        <v>43412</v>
      </c>
      <c r="L389" t="s">
        <v>39</v>
      </c>
      <c r="N389" t="s">
        <v>208</v>
      </c>
    </row>
    <row r="390" spans="1:14" x14ac:dyDescent="0.25">
      <c r="A390" t="s">
        <v>477</v>
      </c>
      <c r="B390" t="s">
        <v>830</v>
      </c>
      <c r="C390" t="s">
        <v>20</v>
      </c>
      <c r="D390" t="s">
        <v>21</v>
      </c>
      <c r="E390">
        <v>57703</v>
      </c>
      <c r="F390" t="s">
        <v>22</v>
      </c>
      <c r="G390" t="s">
        <v>22</v>
      </c>
      <c r="H390" t="s">
        <v>47</v>
      </c>
      <c r="I390" t="s">
        <v>48</v>
      </c>
      <c r="J390" s="1">
        <v>43352</v>
      </c>
      <c r="K390" s="1">
        <v>43412</v>
      </c>
      <c r="L390" t="s">
        <v>39</v>
      </c>
      <c r="N390" t="s">
        <v>194</v>
      </c>
    </row>
    <row r="391" spans="1:14" x14ac:dyDescent="0.25">
      <c r="A391" t="s">
        <v>452</v>
      </c>
      <c r="B391" t="s">
        <v>453</v>
      </c>
      <c r="C391" t="s">
        <v>454</v>
      </c>
      <c r="D391" t="s">
        <v>21</v>
      </c>
      <c r="E391">
        <v>57793</v>
      </c>
      <c r="F391" t="s">
        <v>22</v>
      </c>
      <c r="G391" t="s">
        <v>22</v>
      </c>
      <c r="H391" t="s">
        <v>44</v>
      </c>
      <c r="I391" t="s">
        <v>45</v>
      </c>
      <c r="J391" s="1">
        <v>43357</v>
      </c>
      <c r="K391" s="1">
        <v>43412</v>
      </c>
      <c r="L391" t="s">
        <v>39</v>
      </c>
      <c r="N391" t="s">
        <v>200</v>
      </c>
    </row>
    <row r="392" spans="1:14" x14ac:dyDescent="0.25">
      <c r="A392" t="s">
        <v>831</v>
      </c>
      <c r="B392" t="s">
        <v>832</v>
      </c>
      <c r="C392" t="s">
        <v>833</v>
      </c>
      <c r="D392" t="s">
        <v>21</v>
      </c>
      <c r="E392">
        <v>57365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43408</v>
      </c>
      <c r="L392" t="s">
        <v>26</v>
      </c>
      <c r="N392" t="s">
        <v>24</v>
      </c>
    </row>
    <row r="393" spans="1:14" x14ac:dyDescent="0.25">
      <c r="A393" t="s">
        <v>834</v>
      </c>
      <c r="B393" t="s">
        <v>835</v>
      </c>
      <c r="C393" t="s">
        <v>828</v>
      </c>
      <c r="D393" t="s">
        <v>21</v>
      </c>
      <c r="E393">
        <v>57325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43408</v>
      </c>
      <c r="L393" t="s">
        <v>26</v>
      </c>
      <c r="N393" t="s">
        <v>24</v>
      </c>
    </row>
    <row r="394" spans="1:14" x14ac:dyDescent="0.25">
      <c r="A394" t="s">
        <v>836</v>
      </c>
      <c r="B394" t="s">
        <v>837</v>
      </c>
      <c r="C394" t="s">
        <v>474</v>
      </c>
      <c r="D394" t="s">
        <v>21</v>
      </c>
      <c r="E394">
        <v>57551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43408</v>
      </c>
      <c r="L394" t="s">
        <v>26</v>
      </c>
      <c r="N394" t="s">
        <v>24</v>
      </c>
    </row>
    <row r="395" spans="1:14" x14ac:dyDescent="0.25">
      <c r="A395" t="s">
        <v>341</v>
      </c>
      <c r="B395" t="s">
        <v>342</v>
      </c>
      <c r="C395" t="s">
        <v>343</v>
      </c>
      <c r="D395" t="s">
        <v>21</v>
      </c>
      <c r="E395">
        <v>57580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43408</v>
      </c>
      <c r="L395" t="s">
        <v>26</v>
      </c>
      <c r="N395" t="s">
        <v>24</v>
      </c>
    </row>
    <row r="396" spans="1:14" x14ac:dyDescent="0.25">
      <c r="A396" t="s">
        <v>838</v>
      </c>
      <c r="B396" t="s">
        <v>839</v>
      </c>
      <c r="C396" t="s">
        <v>828</v>
      </c>
      <c r="D396" t="s">
        <v>21</v>
      </c>
      <c r="E396">
        <v>57325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43408</v>
      </c>
      <c r="L396" t="s">
        <v>26</v>
      </c>
      <c r="N396" t="s">
        <v>24</v>
      </c>
    </row>
    <row r="397" spans="1:14" x14ac:dyDescent="0.25">
      <c r="A397" t="s">
        <v>840</v>
      </c>
      <c r="B397" t="s">
        <v>841</v>
      </c>
      <c r="C397" t="s">
        <v>828</v>
      </c>
      <c r="D397" t="s">
        <v>21</v>
      </c>
      <c r="E397">
        <v>57325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43408</v>
      </c>
      <c r="L397" t="s">
        <v>26</v>
      </c>
      <c r="N397" t="s">
        <v>24</v>
      </c>
    </row>
    <row r="398" spans="1:14" x14ac:dyDescent="0.25">
      <c r="A398" t="s">
        <v>842</v>
      </c>
      <c r="B398" t="s">
        <v>843</v>
      </c>
      <c r="C398" t="s">
        <v>844</v>
      </c>
      <c r="D398" t="s">
        <v>21</v>
      </c>
      <c r="E398">
        <v>57576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43408</v>
      </c>
      <c r="L398" t="s">
        <v>26</v>
      </c>
      <c r="N398" t="s">
        <v>24</v>
      </c>
    </row>
    <row r="399" spans="1:14" x14ac:dyDescent="0.25">
      <c r="A399" t="s">
        <v>845</v>
      </c>
      <c r="B399" t="s">
        <v>846</v>
      </c>
      <c r="C399" t="s">
        <v>847</v>
      </c>
      <c r="D399" t="s">
        <v>21</v>
      </c>
      <c r="E399">
        <v>57528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43408</v>
      </c>
      <c r="L399" t="s">
        <v>26</v>
      </c>
      <c r="N399" t="s">
        <v>24</v>
      </c>
    </row>
    <row r="400" spans="1:14" x14ac:dyDescent="0.25">
      <c r="A400" t="s">
        <v>848</v>
      </c>
      <c r="B400" t="s">
        <v>849</v>
      </c>
      <c r="C400" t="s">
        <v>833</v>
      </c>
      <c r="D400" t="s">
        <v>21</v>
      </c>
      <c r="E400">
        <v>57365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43408</v>
      </c>
      <c r="L400" t="s">
        <v>26</v>
      </c>
      <c r="N400" t="s">
        <v>24</v>
      </c>
    </row>
    <row r="401" spans="1:14" x14ac:dyDescent="0.25">
      <c r="A401" t="s">
        <v>366</v>
      </c>
      <c r="B401" t="s">
        <v>367</v>
      </c>
      <c r="C401" t="s">
        <v>343</v>
      </c>
      <c r="D401" t="s">
        <v>21</v>
      </c>
      <c r="E401">
        <v>57580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43408</v>
      </c>
      <c r="L401" t="s">
        <v>26</v>
      </c>
      <c r="N401" t="s">
        <v>24</v>
      </c>
    </row>
    <row r="402" spans="1:14" x14ac:dyDescent="0.25">
      <c r="A402" t="s">
        <v>477</v>
      </c>
      <c r="B402" t="s">
        <v>478</v>
      </c>
      <c r="C402" t="s">
        <v>474</v>
      </c>
      <c r="D402" t="s">
        <v>21</v>
      </c>
      <c r="E402">
        <v>57551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43408</v>
      </c>
      <c r="L402" t="s">
        <v>26</v>
      </c>
      <c r="N402" t="s">
        <v>24</v>
      </c>
    </row>
    <row r="403" spans="1:14" x14ac:dyDescent="0.25">
      <c r="A403" t="s">
        <v>850</v>
      </c>
      <c r="B403" t="s">
        <v>851</v>
      </c>
      <c r="C403" t="s">
        <v>474</v>
      </c>
      <c r="D403" t="s">
        <v>21</v>
      </c>
      <c r="E403">
        <v>57551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43408</v>
      </c>
      <c r="L403" t="s">
        <v>26</v>
      </c>
      <c r="N403" t="s">
        <v>24</v>
      </c>
    </row>
    <row r="404" spans="1:14" x14ac:dyDescent="0.25">
      <c r="A404" t="s">
        <v>372</v>
      </c>
      <c r="B404" t="s">
        <v>373</v>
      </c>
      <c r="C404" t="s">
        <v>343</v>
      </c>
      <c r="D404" t="s">
        <v>21</v>
      </c>
      <c r="E404">
        <v>57580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43408</v>
      </c>
      <c r="L404" t="s">
        <v>26</v>
      </c>
      <c r="N404" t="s">
        <v>24</v>
      </c>
    </row>
    <row r="405" spans="1:14" x14ac:dyDescent="0.25">
      <c r="A405" t="s">
        <v>852</v>
      </c>
      <c r="B405" t="s">
        <v>853</v>
      </c>
      <c r="C405" t="s">
        <v>454</v>
      </c>
      <c r="D405" t="s">
        <v>21</v>
      </c>
      <c r="E405">
        <v>57793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43406</v>
      </c>
      <c r="L405" t="s">
        <v>26</v>
      </c>
      <c r="N405" t="s">
        <v>24</v>
      </c>
    </row>
    <row r="406" spans="1:14" x14ac:dyDescent="0.25">
      <c r="A406" t="s">
        <v>158</v>
      </c>
      <c r="B406" t="s">
        <v>854</v>
      </c>
      <c r="C406" t="s">
        <v>43</v>
      </c>
      <c r="D406" t="s">
        <v>21</v>
      </c>
      <c r="E406">
        <v>57108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43403</v>
      </c>
      <c r="L406" t="s">
        <v>26</v>
      </c>
      <c r="N406" t="s">
        <v>24</v>
      </c>
    </row>
    <row r="407" spans="1:14" x14ac:dyDescent="0.25">
      <c r="A407" t="s">
        <v>855</v>
      </c>
      <c r="B407" t="s">
        <v>856</v>
      </c>
      <c r="C407" t="s">
        <v>833</v>
      </c>
      <c r="D407" t="s">
        <v>21</v>
      </c>
      <c r="E407">
        <v>57365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43401</v>
      </c>
      <c r="L407" t="s">
        <v>26</v>
      </c>
      <c r="N407" t="s">
        <v>24</v>
      </c>
    </row>
    <row r="408" spans="1:14" x14ac:dyDescent="0.25">
      <c r="A408" t="s">
        <v>263</v>
      </c>
      <c r="B408" t="s">
        <v>857</v>
      </c>
      <c r="C408" t="s">
        <v>828</v>
      </c>
      <c r="D408" t="s">
        <v>21</v>
      </c>
      <c r="E408">
        <v>57325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43401</v>
      </c>
      <c r="L408" t="s">
        <v>26</v>
      </c>
      <c r="N408" t="s">
        <v>24</v>
      </c>
    </row>
    <row r="409" spans="1:14" x14ac:dyDescent="0.25">
      <c r="A409" t="s">
        <v>858</v>
      </c>
      <c r="B409" t="s">
        <v>859</v>
      </c>
      <c r="C409" t="s">
        <v>860</v>
      </c>
      <c r="D409" t="s">
        <v>21</v>
      </c>
      <c r="E409">
        <v>57569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43401</v>
      </c>
      <c r="L409" t="s">
        <v>26</v>
      </c>
      <c r="N409" t="s">
        <v>24</v>
      </c>
    </row>
    <row r="410" spans="1:14" x14ac:dyDescent="0.25">
      <c r="A410" t="s">
        <v>861</v>
      </c>
      <c r="B410" t="s">
        <v>862</v>
      </c>
      <c r="C410" t="s">
        <v>828</v>
      </c>
      <c r="D410" t="s">
        <v>21</v>
      </c>
      <c r="E410">
        <v>57325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43401</v>
      </c>
      <c r="L410" t="s">
        <v>26</v>
      </c>
      <c r="N410" t="s">
        <v>24</v>
      </c>
    </row>
    <row r="411" spans="1:14" x14ac:dyDescent="0.25">
      <c r="A411" t="s">
        <v>863</v>
      </c>
      <c r="B411" t="s">
        <v>864</v>
      </c>
      <c r="C411" t="s">
        <v>833</v>
      </c>
      <c r="D411" t="s">
        <v>21</v>
      </c>
      <c r="E411">
        <v>57365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43401</v>
      </c>
      <c r="L411" t="s">
        <v>26</v>
      </c>
      <c r="N411" t="s">
        <v>24</v>
      </c>
    </row>
    <row r="412" spans="1:14" x14ac:dyDescent="0.25">
      <c r="A412" t="s">
        <v>865</v>
      </c>
      <c r="B412" t="s">
        <v>866</v>
      </c>
      <c r="C412" t="s">
        <v>867</v>
      </c>
      <c r="D412" t="s">
        <v>21</v>
      </c>
      <c r="E412">
        <v>57544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43401</v>
      </c>
      <c r="L412" t="s">
        <v>26</v>
      </c>
      <c r="N412" t="s">
        <v>24</v>
      </c>
    </row>
    <row r="413" spans="1:14" x14ac:dyDescent="0.25">
      <c r="A413" t="s">
        <v>868</v>
      </c>
      <c r="B413" t="s">
        <v>869</v>
      </c>
      <c r="C413" t="s">
        <v>870</v>
      </c>
      <c r="D413" t="s">
        <v>21</v>
      </c>
      <c r="E413">
        <v>57568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43401</v>
      </c>
      <c r="L413" t="s">
        <v>26</v>
      </c>
      <c r="N413" t="s">
        <v>24</v>
      </c>
    </row>
    <row r="414" spans="1:14" x14ac:dyDescent="0.25">
      <c r="A414" t="s">
        <v>871</v>
      </c>
      <c r="B414" t="s">
        <v>872</v>
      </c>
      <c r="C414" t="s">
        <v>780</v>
      </c>
      <c r="D414" t="s">
        <v>21</v>
      </c>
      <c r="E414">
        <v>57559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43399</v>
      </c>
      <c r="L414" t="s">
        <v>26</v>
      </c>
      <c r="N414" t="s">
        <v>24</v>
      </c>
    </row>
    <row r="415" spans="1:14" x14ac:dyDescent="0.25">
      <c r="A415" t="s">
        <v>873</v>
      </c>
      <c r="B415" t="s">
        <v>874</v>
      </c>
      <c r="C415" t="s">
        <v>786</v>
      </c>
      <c r="D415" t="s">
        <v>21</v>
      </c>
      <c r="E415">
        <v>57543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43399</v>
      </c>
      <c r="L415" t="s">
        <v>26</v>
      </c>
      <c r="N415" t="s">
        <v>24</v>
      </c>
    </row>
    <row r="416" spans="1:14" x14ac:dyDescent="0.25">
      <c r="A416" t="s">
        <v>875</v>
      </c>
      <c r="B416" t="s">
        <v>876</v>
      </c>
      <c r="C416" t="s">
        <v>29</v>
      </c>
      <c r="D416" t="s">
        <v>21</v>
      </c>
      <c r="E416">
        <v>57751</v>
      </c>
      <c r="F416" t="s">
        <v>22</v>
      </c>
      <c r="G416" t="s">
        <v>22</v>
      </c>
      <c r="H416" t="s">
        <v>44</v>
      </c>
      <c r="I416" t="s">
        <v>303</v>
      </c>
      <c r="J416" s="1">
        <v>43345</v>
      </c>
      <c r="K416" s="1">
        <v>43398</v>
      </c>
      <c r="L416" t="s">
        <v>39</v>
      </c>
      <c r="N416" t="s">
        <v>200</v>
      </c>
    </row>
    <row r="417" spans="1:14" x14ac:dyDescent="0.25">
      <c r="A417" t="s">
        <v>877</v>
      </c>
      <c r="B417" t="s">
        <v>878</v>
      </c>
      <c r="C417" t="s">
        <v>43</v>
      </c>
      <c r="D417" t="s">
        <v>21</v>
      </c>
      <c r="E417">
        <v>57103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43397</v>
      </c>
      <c r="L417" t="s">
        <v>26</v>
      </c>
      <c r="N417" t="s">
        <v>24</v>
      </c>
    </row>
    <row r="418" spans="1:14" x14ac:dyDescent="0.25">
      <c r="A418" t="s">
        <v>879</v>
      </c>
      <c r="B418" t="s">
        <v>880</v>
      </c>
      <c r="C418" t="s">
        <v>43</v>
      </c>
      <c r="D418" t="s">
        <v>21</v>
      </c>
      <c r="E418">
        <v>57105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43397</v>
      </c>
      <c r="L418" t="s">
        <v>26</v>
      </c>
      <c r="N418" t="s">
        <v>24</v>
      </c>
    </row>
    <row r="419" spans="1:14" x14ac:dyDescent="0.25">
      <c r="A419" t="s">
        <v>475</v>
      </c>
      <c r="B419" t="s">
        <v>476</v>
      </c>
      <c r="C419" t="s">
        <v>92</v>
      </c>
      <c r="D419" t="s">
        <v>21</v>
      </c>
      <c r="E419">
        <v>57747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43396</v>
      </c>
      <c r="L419" t="s">
        <v>26</v>
      </c>
      <c r="N419" t="s">
        <v>24</v>
      </c>
    </row>
    <row r="420" spans="1:14" x14ac:dyDescent="0.25">
      <c r="A420" t="s">
        <v>881</v>
      </c>
      <c r="B420" t="s">
        <v>882</v>
      </c>
      <c r="C420" t="s">
        <v>92</v>
      </c>
      <c r="D420" t="s">
        <v>21</v>
      </c>
      <c r="E420">
        <v>57747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43396</v>
      </c>
      <c r="L420" t="s">
        <v>26</v>
      </c>
      <c r="N420" t="s">
        <v>24</v>
      </c>
    </row>
    <row r="421" spans="1:14" x14ac:dyDescent="0.25">
      <c r="A421" t="s">
        <v>883</v>
      </c>
      <c r="B421" t="s">
        <v>884</v>
      </c>
      <c r="C421" t="s">
        <v>340</v>
      </c>
      <c r="D421" t="s">
        <v>21</v>
      </c>
      <c r="E421">
        <v>57006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43394</v>
      </c>
      <c r="L421" t="s">
        <v>26</v>
      </c>
      <c r="N421" t="s">
        <v>24</v>
      </c>
    </row>
    <row r="422" spans="1:14" x14ac:dyDescent="0.25">
      <c r="A422" t="s">
        <v>885</v>
      </c>
      <c r="B422" t="s">
        <v>886</v>
      </c>
      <c r="C422" t="s">
        <v>43</v>
      </c>
      <c r="D422" t="s">
        <v>21</v>
      </c>
      <c r="E422">
        <v>57103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43394</v>
      </c>
      <c r="L422" t="s">
        <v>26</v>
      </c>
      <c r="N422" t="s">
        <v>24</v>
      </c>
    </row>
    <row r="423" spans="1:14" x14ac:dyDescent="0.25">
      <c r="A423" t="s">
        <v>583</v>
      </c>
      <c r="B423" t="s">
        <v>887</v>
      </c>
      <c r="C423" t="s">
        <v>43</v>
      </c>
      <c r="D423" t="s">
        <v>21</v>
      </c>
      <c r="E423">
        <v>57103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43394</v>
      </c>
      <c r="L423" t="s">
        <v>26</v>
      </c>
      <c r="N423" t="s">
        <v>24</v>
      </c>
    </row>
    <row r="424" spans="1:14" x14ac:dyDescent="0.25">
      <c r="A424" t="s">
        <v>888</v>
      </c>
      <c r="B424" t="s">
        <v>889</v>
      </c>
      <c r="C424" t="s">
        <v>43</v>
      </c>
      <c r="D424" t="s">
        <v>21</v>
      </c>
      <c r="E424">
        <v>57104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43394</v>
      </c>
      <c r="L424" t="s">
        <v>26</v>
      </c>
      <c r="N424" t="s">
        <v>24</v>
      </c>
    </row>
    <row r="425" spans="1:14" x14ac:dyDescent="0.25">
      <c r="A425" t="s">
        <v>74</v>
      </c>
      <c r="B425" t="s">
        <v>890</v>
      </c>
      <c r="C425" t="s">
        <v>674</v>
      </c>
      <c r="D425" t="s">
        <v>21</v>
      </c>
      <c r="E425">
        <v>57028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43394</v>
      </c>
      <c r="L425" t="s">
        <v>26</v>
      </c>
      <c r="N425" t="s">
        <v>24</v>
      </c>
    </row>
    <row r="426" spans="1:14" x14ac:dyDescent="0.25">
      <c r="A426" t="s">
        <v>183</v>
      </c>
      <c r="B426" t="s">
        <v>891</v>
      </c>
      <c r="C426" t="s">
        <v>43</v>
      </c>
      <c r="D426" t="s">
        <v>21</v>
      </c>
      <c r="E426">
        <v>57104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43394</v>
      </c>
      <c r="L426" t="s">
        <v>26</v>
      </c>
      <c r="N426" t="s">
        <v>24</v>
      </c>
    </row>
    <row r="427" spans="1:14" x14ac:dyDescent="0.25">
      <c r="A427" t="s">
        <v>183</v>
      </c>
      <c r="B427" t="s">
        <v>892</v>
      </c>
      <c r="C427" t="s">
        <v>893</v>
      </c>
      <c r="D427" t="s">
        <v>21</v>
      </c>
      <c r="E427">
        <v>57064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43394</v>
      </c>
      <c r="L427" t="s">
        <v>26</v>
      </c>
      <c r="N427" t="s">
        <v>24</v>
      </c>
    </row>
    <row r="428" spans="1:14" x14ac:dyDescent="0.25">
      <c r="A428" t="s">
        <v>894</v>
      </c>
      <c r="B428" t="s">
        <v>895</v>
      </c>
      <c r="C428" t="s">
        <v>43</v>
      </c>
      <c r="D428" t="s">
        <v>21</v>
      </c>
      <c r="E428">
        <v>57104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43394</v>
      </c>
      <c r="L428" t="s">
        <v>26</v>
      </c>
      <c r="N428" t="s">
        <v>24</v>
      </c>
    </row>
    <row r="429" spans="1:14" x14ac:dyDescent="0.25">
      <c r="A429" t="s">
        <v>896</v>
      </c>
      <c r="B429" t="s">
        <v>897</v>
      </c>
      <c r="C429" t="s">
        <v>187</v>
      </c>
      <c r="D429" t="s">
        <v>21</v>
      </c>
      <c r="E429">
        <v>57033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43394</v>
      </c>
      <c r="L429" t="s">
        <v>26</v>
      </c>
      <c r="N429" t="s">
        <v>24</v>
      </c>
    </row>
    <row r="430" spans="1:14" x14ac:dyDescent="0.25">
      <c r="A430" t="s">
        <v>158</v>
      </c>
      <c r="B430" t="s">
        <v>898</v>
      </c>
      <c r="C430" t="s">
        <v>43</v>
      </c>
      <c r="D430" t="s">
        <v>21</v>
      </c>
      <c r="E430">
        <v>57104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43394</v>
      </c>
      <c r="L430" t="s">
        <v>26</v>
      </c>
      <c r="N430" t="s">
        <v>24</v>
      </c>
    </row>
    <row r="431" spans="1:14" x14ac:dyDescent="0.25">
      <c r="A431" t="s">
        <v>899</v>
      </c>
      <c r="B431" t="s">
        <v>900</v>
      </c>
      <c r="C431" t="s">
        <v>20</v>
      </c>
      <c r="D431" t="s">
        <v>21</v>
      </c>
      <c r="E431">
        <v>57701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43393</v>
      </c>
      <c r="L431" t="s">
        <v>26</v>
      </c>
      <c r="N431" t="s">
        <v>24</v>
      </c>
    </row>
    <row r="432" spans="1:14" x14ac:dyDescent="0.25">
      <c r="A432" t="s">
        <v>901</v>
      </c>
      <c r="B432" t="s">
        <v>902</v>
      </c>
      <c r="C432" t="s">
        <v>20</v>
      </c>
      <c r="D432" t="s">
        <v>21</v>
      </c>
      <c r="E432">
        <v>57701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43393</v>
      </c>
      <c r="L432" t="s">
        <v>26</v>
      </c>
      <c r="N432" t="s">
        <v>24</v>
      </c>
    </row>
    <row r="433" spans="1:14" x14ac:dyDescent="0.25">
      <c r="A433" t="s">
        <v>903</v>
      </c>
      <c r="B433" t="s">
        <v>904</v>
      </c>
      <c r="C433" t="s">
        <v>20</v>
      </c>
      <c r="D433" t="s">
        <v>21</v>
      </c>
      <c r="E433">
        <v>57701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43393</v>
      </c>
      <c r="L433" t="s">
        <v>26</v>
      </c>
      <c r="N433" t="s">
        <v>24</v>
      </c>
    </row>
    <row r="434" spans="1:14" x14ac:dyDescent="0.25">
      <c r="A434" t="s">
        <v>905</v>
      </c>
      <c r="B434" t="s">
        <v>906</v>
      </c>
      <c r="C434" t="s">
        <v>20</v>
      </c>
      <c r="D434" t="s">
        <v>21</v>
      </c>
      <c r="E434">
        <v>57701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43393</v>
      </c>
      <c r="L434" t="s">
        <v>26</v>
      </c>
      <c r="N434" t="s">
        <v>24</v>
      </c>
    </row>
    <row r="435" spans="1:14" x14ac:dyDescent="0.25">
      <c r="A435" t="s">
        <v>907</v>
      </c>
      <c r="B435" t="s">
        <v>908</v>
      </c>
      <c r="C435" t="s">
        <v>20</v>
      </c>
      <c r="D435" t="s">
        <v>21</v>
      </c>
      <c r="E435">
        <v>57702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43393</v>
      </c>
      <c r="L435" t="s">
        <v>26</v>
      </c>
      <c r="N435" t="s">
        <v>24</v>
      </c>
    </row>
    <row r="436" spans="1:14" x14ac:dyDescent="0.25">
      <c r="A436" t="s">
        <v>909</v>
      </c>
      <c r="B436" t="s">
        <v>910</v>
      </c>
      <c r="C436" t="s">
        <v>20</v>
      </c>
      <c r="D436" t="s">
        <v>21</v>
      </c>
      <c r="E436">
        <v>57702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43393</v>
      </c>
      <c r="L436" t="s">
        <v>26</v>
      </c>
      <c r="N436" t="s">
        <v>24</v>
      </c>
    </row>
    <row r="437" spans="1:14" x14ac:dyDescent="0.25">
      <c r="A437" t="s">
        <v>911</v>
      </c>
      <c r="B437" t="s">
        <v>912</v>
      </c>
      <c r="C437" t="s">
        <v>780</v>
      </c>
      <c r="D437" t="s">
        <v>21</v>
      </c>
      <c r="E437">
        <v>57559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43393</v>
      </c>
      <c r="L437" t="s">
        <v>26</v>
      </c>
      <c r="N437" t="s">
        <v>24</v>
      </c>
    </row>
    <row r="438" spans="1:14" x14ac:dyDescent="0.25">
      <c r="A438" t="s">
        <v>913</v>
      </c>
      <c r="B438" t="s">
        <v>914</v>
      </c>
      <c r="C438" t="s">
        <v>32</v>
      </c>
      <c r="D438" t="s">
        <v>21</v>
      </c>
      <c r="E438">
        <v>57745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43393</v>
      </c>
      <c r="L438" t="s">
        <v>26</v>
      </c>
      <c r="N438" t="s">
        <v>24</v>
      </c>
    </row>
    <row r="439" spans="1:14" x14ac:dyDescent="0.25">
      <c r="A439" t="s">
        <v>915</v>
      </c>
      <c r="B439" t="s">
        <v>916</v>
      </c>
      <c r="C439" t="s">
        <v>20</v>
      </c>
      <c r="D439" t="s">
        <v>21</v>
      </c>
      <c r="E439">
        <v>57701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43393</v>
      </c>
      <c r="L439" t="s">
        <v>26</v>
      </c>
      <c r="N439" t="s">
        <v>24</v>
      </c>
    </row>
    <row r="440" spans="1:14" x14ac:dyDescent="0.25">
      <c r="A440" t="s">
        <v>917</v>
      </c>
      <c r="B440" t="s">
        <v>918</v>
      </c>
      <c r="C440" t="s">
        <v>780</v>
      </c>
      <c r="D440" t="s">
        <v>21</v>
      </c>
      <c r="E440">
        <v>57559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43393</v>
      </c>
      <c r="L440" t="s">
        <v>26</v>
      </c>
      <c r="N440" t="s">
        <v>24</v>
      </c>
    </row>
    <row r="441" spans="1:14" x14ac:dyDescent="0.25">
      <c r="A441" t="s">
        <v>919</v>
      </c>
      <c r="B441" t="s">
        <v>920</v>
      </c>
      <c r="C441" t="s">
        <v>20</v>
      </c>
      <c r="D441" t="s">
        <v>21</v>
      </c>
      <c r="E441">
        <v>57702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43393</v>
      </c>
      <c r="L441" t="s">
        <v>26</v>
      </c>
      <c r="N441" t="s">
        <v>24</v>
      </c>
    </row>
    <row r="442" spans="1:14" x14ac:dyDescent="0.25">
      <c r="A442" t="s">
        <v>921</v>
      </c>
      <c r="B442" t="s">
        <v>922</v>
      </c>
      <c r="C442" t="s">
        <v>29</v>
      </c>
      <c r="D442" t="s">
        <v>21</v>
      </c>
      <c r="E442">
        <v>57751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43393</v>
      </c>
      <c r="L442" t="s">
        <v>26</v>
      </c>
      <c r="N442" t="s">
        <v>24</v>
      </c>
    </row>
    <row r="443" spans="1:14" x14ac:dyDescent="0.25">
      <c r="A443" t="s">
        <v>923</v>
      </c>
      <c r="B443" t="s">
        <v>924</v>
      </c>
      <c r="C443" t="s">
        <v>20</v>
      </c>
      <c r="D443" t="s">
        <v>21</v>
      </c>
      <c r="E443">
        <v>57702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43393</v>
      </c>
      <c r="L443" t="s">
        <v>26</v>
      </c>
      <c r="N443" t="s">
        <v>24</v>
      </c>
    </row>
    <row r="444" spans="1:14" x14ac:dyDescent="0.25">
      <c r="A444" t="s">
        <v>150</v>
      </c>
      <c r="B444" t="s">
        <v>925</v>
      </c>
      <c r="C444" t="s">
        <v>43</v>
      </c>
      <c r="D444" t="s">
        <v>21</v>
      </c>
      <c r="E444">
        <v>57105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43392</v>
      </c>
      <c r="L444" t="s">
        <v>26</v>
      </c>
      <c r="N444" t="s">
        <v>24</v>
      </c>
    </row>
    <row r="445" spans="1:14" x14ac:dyDescent="0.25">
      <c r="A445" t="s">
        <v>702</v>
      </c>
      <c r="B445" t="s">
        <v>703</v>
      </c>
      <c r="C445" t="s">
        <v>20</v>
      </c>
      <c r="D445" t="s">
        <v>21</v>
      </c>
      <c r="E445">
        <v>57701</v>
      </c>
      <c r="F445" t="s">
        <v>22</v>
      </c>
      <c r="G445" t="s">
        <v>22</v>
      </c>
      <c r="H445" t="s">
        <v>47</v>
      </c>
      <c r="I445" t="s">
        <v>48</v>
      </c>
      <c r="J445" s="1">
        <v>43338</v>
      </c>
      <c r="K445" s="1">
        <v>43391</v>
      </c>
      <c r="L445" t="s">
        <v>39</v>
      </c>
      <c r="N445" t="s">
        <v>208</v>
      </c>
    </row>
    <row r="446" spans="1:14" x14ac:dyDescent="0.25">
      <c r="A446" t="s">
        <v>926</v>
      </c>
      <c r="B446" t="s">
        <v>927</v>
      </c>
      <c r="C446" t="s">
        <v>20</v>
      </c>
      <c r="D446" t="s">
        <v>21</v>
      </c>
      <c r="E446">
        <v>57701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43388</v>
      </c>
      <c r="L446" t="s">
        <v>26</v>
      </c>
      <c r="N446" t="s">
        <v>24</v>
      </c>
    </row>
    <row r="447" spans="1:14" x14ac:dyDescent="0.25">
      <c r="A447" t="s">
        <v>928</v>
      </c>
      <c r="B447" t="s">
        <v>929</v>
      </c>
      <c r="C447" t="s">
        <v>20</v>
      </c>
      <c r="D447" t="s">
        <v>21</v>
      </c>
      <c r="E447">
        <v>57701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43388</v>
      </c>
      <c r="L447" t="s">
        <v>26</v>
      </c>
      <c r="N447" t="s">
        <v>24</v>
      </c>
    </row>
    <row r="448" spans="1:14" x14ac:dyDescent="0.25">
      <c r="A448" t="s">
        <v>101</v>
      </c>
      <c r="B448" t="s">
        <v>930</v>
      </c>
      <c r="C448" t="s">
        <v>20</v>
      </c>
      <c r="D448" t="s">
        <v>21</v>
      </c>
      <c r="E448">
        <v>57703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43388</v>
      </c>
      <c r="L448" t="s">
        <v>26</v>
      </c>
      <c r="N448" t="s">
        <v>24</v>
      </c>
    </row>
    <row r="449" spans="1:14" x14ac:dyDescent="0.25">
      <c r="A449" t="s">
        <v>18</v>
      </c>
      <c r="B449" t="s">
        <v>931</v>
      </c>
      <c r="C449" t="s">
        <v>20</v>
      </c>
      <c r="D449" t="s">
        <v>21</v>
      </c>
      <c r="E449">
        <v>57701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43388</v>
      </c>
      <c r="L449" t="s">
        <v>26</v>
      </c>
      <c r="N449" t="s">
        <v>24</v>
      </c>
    </row>
    <row r="450" spans="1:14" x14ac:dyDescent="0.25">
      <c r="A450" t="s">
        <v>482</v>
      </c>
      <c r="B450" t="s">
        <v>483</v>
      </c>
      <c r="C450" t="s">
        <v>237</v>
      </c>
      <c r="D450" t="s">
        <v>21</v>
      </c>
      <c r="E450">
        <v>57783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43382</v>
      </c>
      <c r="L450" t="s">
        <v>26</v>
      </c>
      <c r="N450" t="s">
        <v>24</v>
      </c>
    </row>
    <row r="451" spans="1:14" x14ac:dyDescent="0.25">
      <c r="A451" t="s">
        <v>932</v>
      </c>
      <c r="B451" t="s">
        <v>933</v>
      </c>
      <c r="C451" t="s">
        <v>20</v>
      </c>
      <c r="D451" t="s">
        <v>21</v>
      </c>
      <c r="E451">
        <v>57702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43381</v>
      </c>
      <c r="L451" t="s">
        <v>26</v>
      </c>
      <c r="N451" t="s">
        <v>24</v>
      </c>
    </row>
    <row r="452" spans="1:14" x14ac:dyDescent="0.25">
      <c r="A452" t="s">
        <v>934</v>
      </c>
      <c r="B452" t="s">
        <v>935</v>
      </c>
      <c r="C452" t="s">
        <v>20</v>
      </c>
      <c r="D452" t="s">
        <v>21</v>
      </c>
      <c r="E452">
        <v>57701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43380</v>
      </c>
      <c r="L452" t="s">
        <v>26</v>
      </c>
      <c r="N452" t="s">
        <v>24</v>
      </c>
    </row>
    <row r="453" spans="1:14" x14ac:dyDescent="0.25">
      <c r="A453" t="s">
        <v>936</v>
      </c>
      <c r="B453" t="s">
        <v>937</v>
      </c>
      <c r="C453" t="s">
        <v>20</v>
      </c>
      <c r="D453" t="s">
        <v>21</v>
      </c>
      <c r="E453">
        <v>57703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43380</v>
      </c>
      <c r="L453" t="s">
        <v>26</v>
      </c>
      <c r="N453" t="s">
        <v>24</v>
      </c>
    </row>
    <row r="454" spans="1:14" x14ac:dyDescent="0.25">
      <c r="A454" t="s">
        <v>938</v>
      </c>
      <c r="B454" t="s">
        <v>939</v>
      </c>
      <c r="C454" t="s">
        <v>20</v>
      </c>
      <c r="D454" t="s">
        <v>21</v>
      </c>
      <c r="E454">
        <v>57701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43380</v>
      </c>
      <c r="L454" t="s">
        <v>26</v>
      </c>
      <c r="N454" t="s">
        <v>24</v>
      </c>
    </row>
    <row r="455" spans="1:14" x14ac:dyDescent="0.25">
      <c r="A455" t="s">
        <v>940</v>
      </c>
      <c r="B455" t="s">
        <v>941</v>
      </c>
      <c r="C455" t="s">
        <v>59</v>
      </c>
      <c r="D455" t="s">
        <v>21</v>
      </c>
      <c r="E455">
        <v>57719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43380</v>
      </c>
      <c r="L455" t="s">
        <v>26</v>
      </c>
      <c r="N455" t="s">
        <v>24</v>
      </c>
    </row>
    <row r="456" spans="1:14" x14ac:dyDescent="0.25">
      <c r="A456" t="s">
        <v>168</v>
      </c>
      <c r="B456" t="s">
        <v>942</v>
      </c>
      <c r="C456" t="s">
        <v>59</v>
      </c>
      <c r="D456" t="s">
        <v>21</v>
      </c>
      <c r="E456">
        <v>57719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43380</v>
      </c>
      <c r="L456" t="s">
        <v>26</v>
      </c>
      <c r="N456" t="s">
        <v>24</v>
      </c>
    </row>
    <row r="457" spans="1:14" x14ac:dyDescent="0.25">
      <c r="A457" t="s">
        <v>441</v>
      </c>
      <c r="B457" t="s">
        <v>442</v>
      </c>
      <c r="C457" t="s">
        <v>237</v>
      </c>
      <c r="D457" t="s">
        <v>21</v>
      </c>
      <c r="E457">
        <v>57783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43379</v>
      </c>
      <c r="L457" t="s">
        <v>26</v>
      </c>
      <c r="N457" t="s">
        <v>24</v>
      </c>
    </row>
    <row r="458" spans="1:14" x14ac:dyDescent="0.25">
      <c r="A458" t="s">
        <v>943</v>
      </c>
      <c r="B458" t="s">
        <v>944</v>
      </c>
      <c r="C458" t="s">
        <v>446</v>
      </c>
      <c r="D458" t="s">
        <v>21</v>
      </c>
      <c r="E458">
        <v>57785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43379</v>
      </c>
      <c r="L458" t="s">
        <v>26</v>
      </c>
      <c r="N458" t="s">
        <v>24</v>
      </c>
    </row>
    <row r="459" spans="1:14" x14ac:dyDescent="0.25">
      <c r="A459" t="s">
        <v>642</v>
      </c>
      <c r="B459" t="s">
        <v>643</v>
      </c>
      <c r="C459" t="s">
        <v>486</v>
      </c>
      <c r="D459" t="s">
        <v>21</v>
      </c>
      <c r="E459">
        <v>57718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43379</v>
      </c>
      <c r="L459" t="s">
        <v>26</v>
      </c>
      <c r="N459" t="s">
        <v>24</v>
      </c>
    </row>
    <row r="460" spans="1:14" x14ac:dyDescent="0.25">
      <c r="A460" t="s">
        <v>911</v>
      </c>
      <c r="B460" t="s">
        <v>945</v>
      </c>
      <c r="C460" t="s">
        <v>20</v>
      </c>
      <c r="D460" t="s">
        <v>21</v>
      </c>
      <c r="E460">
        <v>57702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43379</v>
      </c>
      <c r="L460" t="s">
        <v>26</v>
      </c>
      <c r="N460" t="s">
        <v>24</v>
      </c>
    </row>
    <row r="461" spans="1:14" x14ac:dyDescent="0.25">
      <c r="A461" t="s">
        <v>946</v>
      </c>
      <c r="B461" t="s">
        <v>384</v>
      </c>
      <c r="C461" t="s">
        <v>385</v>
      </c>
      <c r="D461" t="s">
        <v>21</v>
      </c>
      <c r="E461">
        <v>57718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43379</v>
      </c>
      <c r="L461" t="s">
        <v>26</v>
      </c>
      <c r="N461" t="s">
        <v>24</v>
      </c>
    </row>
    <row r="462" spans="1:14" x14ac:dyDescent="0.25">
      <c r="A462" t="s">
        <v>704</v>
      </c>
      <c r="B462" t="s">
        <v>705</v>
      </c>
      <c r="C462" t="s">
        <v>20</v>
      </c>
      <c r="D462" t="s">
        <v>21</v>
      </c>
      <c r="E462">
        <v>57701</v>
      </c>
      <c r="F462" t="s">
        <v>22</v>
      </c>
      <c r="G462" t="s">
        <v>22</v>
      </c>
      <c r="H462" t="s">
        <v>44</v>
      </c>
      <c r="I462" t="s">
        <v>45</v>
      </c>
      <c r="J462" s="1">
        <v>43325</v>
      </c>
      <c r="K462" s="1">
        <v>43377</v>
      </c>
      <c r="L462" t="s">
        <v>39</v>
      </c>
      <c r="N462" t="s">
        <v>200</v>
      </c>
    </row>
    <row r="463" spans="1:14" x14ac:dyDescent="0.25">
      <c r="A463" t="s">
        <v>33</v>
      </c>
      <c r="B463" t="s">
        <v>947</v>
      </c>
      <c r="C463" t="s">
        <v>20</v>
      </c>
      <c r="D463" t="s">
        <v>21</v>
      </c>
      <c r="E463">
        <v>57701</v>
      </c>
      <c r="F463" t="s">
        <v>22</v>
      </c>
      <c r="G463" t="s">
        <v>22</v>
      </c>
      <c r="H463" t="s">
        <v>47</v>
      </c>
      <c r="I463" t="s">
        <v>111</v>
      </c>
      <c r="J463" s="1">
        <v>43325</v>
      </c>
      <c r="K463" s="1">
        <v>43377</v>
      </c>
      <c r="L463" t="s">
        <v>39</v>
      </c>
      <c r="N463" t="s">
        <v>208</v>
      </c>
    </row>
    <row r="464" spans="1:14" x14ac:dyDescent="0.25">
      <c r="A464" t="s">
        <v>948</v>
      </c>
      <c r="B464" t="s">
        <v>949</v>
      </c>
      <c r="C464" t="s">
        <v>20</v>
      </c>
      <c r="D464" t="s">
        <v>21</v>
      </c>
      <c r="E464">
        <v>57701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43367</v>
      </c>
      <c r="L464" t="s">
        <v>26</v>
      </c>
      <c r="N464" t="s">
        <v>24</v>
      </c>
    </row>
    <row r="465" spans="1:14" x14ac:dyDescent="0.25">
      <c r="A465" t="s">
        <v>449</v>
      </c>
      <c r="B465" t="s">
        <v>450</v>
      </c>
      <c r="C465" t="s">
        <v>451</v>
      </c>
      <c r="D465" t="s">
        <v>21</v>
      </c>
      <c r="E465">
        <v>57078</v>
      </c>
      <c r="F465" t="s">
        <v>22</v>
      </c>
      <c r="G465" t="s">
        <v>22</v>
      </c>
      <c r="H465" t="s">
        <v>47</v>
      </c>
      <c r="I465" t="s">
        <v>48</v>
      </c>
      <c r="J465" t="s">
        <v>204</v>
      </c>
      <c r="K465" s="1">
        <v>43367</v>
      </c>
      <c r="L465" t="s">
        <v>205</v>
      </c>
      <c r="M465" t="str">
        <f>HYPERLINK("https://www.regulations.gov/docket?D=FDA-2018-H-3570")</f>
        <v>https://www.regulations.gov/docket?D=FDA-2018-H-3570</v>
      </c>
      <c r="N465" t="s">
        <v>204</v>
      </c>
    </row>
    <row r="466" spans="1:14" x14ac:dyDescent="0.25">
      <c r="A466" t="s">
        <v>950</v>
      </c>
      <c r="B466" t="s">
        <v>951</v>
      </c>
      <c r="C466" t="s">
        <v>696</v>
      </c>
      <c r="D466" t="s">
        <v>21</v>
      </c>
      <c r="E466">
        <v>57732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43365</v>
      </c>
      <c r="L466" t="s">
        <v>26</v>
      </c>
      <c r="N466" t="s">
        <v>24</v>
      </c>
    </row>
    <row r="467" spans="1:14" x14ac:dyDescent="0.25">
      <c r="A467" t="s">
        <v>952</v>
      </c>
      <c r="B467" t="s">
        <v>953</v>
      </c>
      <c r="C467" t="s">
        <v>446</v>
      </c>
      <c r="D467" t="s">
        <v>21</v>
      </c>
      <c r="E467">
        <v>57785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43363</v>
      </c>
      <c r="L467" t="s">
        <v>26</v>
      </c>
      <c r="N467" t="s">
        <v>24</v>
      </c>
    </row>
    <row r="468" spans="1:14" x14ac:dyDescent="0.25">
      <c r="A468" t="s">
        <v>954</v>
      </c>
      <c r="B468" t="s">
        <v>955</v>
      </c>
      <c r="C468" t="s">
        <v>696</v>
      </c>
      <c r="D468" t="s">
        <v>21</v>
      </c>
      <c r="E468">
        <v>57732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43363</v>
      </c>
      <c r="L468" t="s">
        <v>26</v>
      </c>
      <c r="N468" t="s">
        <v>24</v>
      </c>
    </row>
    <row r="469" spans="1:14" x14ac:dyDescent="0.25">
      <c r="A469" t="s">
        <v>956</v>
      </c>
      <c r="B469" t="s">
        <v>957</v>
      </c>
      <c r="C469" t="s">
        <v>20</v>
      </c>
      <c r="D469" t="s">
        <v>21</v>
      </c>
      <c r="E469">
        <v>57701</v>
      </c>
      <c r="F469" t="s">
        <v>22</v>
      </c>
      <c r="G469" t="s">
        <v>22</v>
      </c>
      <c r="H469" t="s">
        <v>47</v>
      </c>
      <c r="I469" t="s">
        <v>48</v>
      </c>
      <c r="J469" s="1">
        <v>43310</v>
      </c>
      <c r="K469" s="1">
        <v>43363</v>
      </c>
      <c r="L469" t="s">
        <v>39</v>
      </c>
      <c r="N469" t="s">
        <v>208</v>
      </c>
    </row>
    <row r="470" spans="1:14" x14ac:dyDescent="0.25">
      <c r="A470" t="s">
        <v>958</v>
      </c>
      <c r="B470" t="s">
        <v>959</v>
      </c>
      <c r="C470" t="s">
        <v>696</v>
      </c>
      <c r="D470" t="s">
        <v>21</v>
      </c>
      <c r="E470">
        <v>57732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43363</v>
      </c>
      <c r="L470" t="s">
        <v>26</v>
      </c>
      <c r="N470" t="s">
        <v>24</v>
      </c>
    </row>
    <row r="471" spans="1:14" x14ac:dyDescent="0.25">
      <c r="A471" t="s">
        <v>960</v>
      </c>
      <c r="B471" t="s">
        <v>961</v>
      </c>
      <c r="C471" t="s">
        <v>696</v>
      </c>
      <c r="D471" t="s">
        <v>21</v>
      </c>
      <c r="E471">
        <v>57732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43363</v>
      </c>
      <c r="L471" t="s">
        <v>26</v>
      </c>
      <c r="N471" t="s">
        <v>24</v>
      </c>
    </row>
    <row r="472" spans="1:14" x14ac:dyDescent="0.25">
      <c r="A472" t="s">
        <v>962</v>
      </c>
      <c r="B472" t="s">
        <v>963</v>
      </c>
      <c r="C472" t="s">
        <v>964</v>
      </c>
      <c r="D472" t="s">
        <v>21</v>
      </c>
      <c r="E472">
        <v>57436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43360</v>
      </c>
      <c r="L472" t="s">
        <v>26</v>
      </c>
      <c r="N472" t="s">
        <v>24</v>
      </c>
    </row>
    <row r="473" spans="1:14" x14ac:dyDescent="0.25">
      <c r="A473" t="s">
        <v>965</v>
      </c>
      <c r="B473" t="s">
        <v>966</v>
      </c>
      <c r="C473" t="s">
        <v>593</v>
      </c>
      <c r="D473" t="s">
        <v>21</v>
      </c>
      <c r="E473">
        <v>57717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43360</v>
      </c>
      <c r="L473" t="s">
        <v>26</v>
      </c>
      <c r="N473" t="s">
        <v>24</v>
      </c>
    </row>
    <row r="474" spans="1:14" x14ac:dyDescent="0.25">
      <c r="A474" t="s">
        <v>967</v>
      </c>
      <c r="B474" t="s">
        <v>968</v>
      </c>
      <c r="C474" t="s">
        <v>969</v>
      </c>
      <c r="D474" t="s">
        <v>21</v>
      </c>
      <c r="E474">
        <v>57440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43360</v>
      </c>
      <c r="L474" t="s">
        <v>26</v>
      </c>
      <c r="N474" t="s">
        <v>24</v>
      </c>
    </row>
    <row r="475" spans="1:14" x14ac:dyDescent="0.25">
      <c r="A475" t="s">
        <v>970</v>
      </c>
      <c r="B475" t="s">
        <v>971</v>
      </c>
      <c r="C475" t="s">
        <v>964</v>
      </c>
      <c r="D475" t="s">
        <v>21</v>
      </c>
      <c r="E475">
        <v>57436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43360</v>
      </c>
      <c r="L475" t="s">
        <v>26</v>
      </c>
      <c r="N475" t="s">
        <v>24</v>
      </c>
    </row>
    <row r="476" spans="1:14" x14ac:dyDescent="0.25">
      <c r="A476" t="s">
        <v>477</v>
      </c>
      <c r="B476" t="s">
        <v>972</v>
      </c>
      <c r="C476" t="s">
        <v>593</v>
      </c>
      <c r="D476" t="s">
        <v>21</v>
      </c>
      <c r="E476">
        <v>57717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43360</v>
      </c>
      <c r="L476" t="s">
        <v>26</v>
      </c>
      <c r="N476" t="s">
        <v>24</v>
      </c>
    </row>
    <row r="477" spans="1:14" x14ac:dyDescent="0.25">
      <c r="A477" t="s">
        <v>973</v>
      </c>
      <c r="B477" t="s">
        <v>974</v>
      </c>
      <c r="C477" t="s">
        <v>593</v>
      </c>
      <c r="D477" t="s">
        <v>21</v>
      </c>
      <c r="E477">
        <v>57717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43358</v>
      </c>
      <c r="L477" t="s">
        <v>26</v>
      </c>
      <c r="N477" t="s">
        <v>24</v>
      </c>
    </row>
    <row r="478" spans="1:14" x14ac:dyDescent="0.25">
      <c r="A478" t="s">
        <v>638</v>
      </c>
      <c r="B478" t="s">
        <v>639</v>
      </c>
      <c r="C478" t="s">
        <v>237</v>
      </c>
      <c r="D478" t="s">
        <v>21</v>
      </c>
      <c r="E478">
        <v>57783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43358</v>
      </c>
      <c r="L478" t="s">
        <v>26</v>
      </c>
      <c r="N478" t="s">
        <v>24</v>
      </c>
    </row>
    <row r="479" spans="1:14" x14ac:dyDescent="0.25">
      <c r="A479" t="s">
        <v>975</v>
      </c>
      <c r="B479" t="s">
        <v>976</v>
      </c>
      <c r="C479" t="s">
        <v>593</v>
      </c>
      <c r="D479" t="s">
        <v>21</v>
      </c>
      <c r="E479">
        <v>57717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43358</v>
      </c>
      <c r="L479" t="s">
        <v>26</v>
      </c>
      <c r="N479" t="s">
        <v>24</v>
      </c>
    </row>
    <row r="480" spans="1:14" x14ac:dyDescent="0.25">
      <c r="A480" t="s">
        <v>403</v>
      </c>
      <c r="B480" t="s">
        <v>977</v>
      </c>
      <c r="C480" t="s">
        <v>593</v>
      </c>
      <c r="D480" t="s">
        <v>21</v>
      </c>
      <c r="E480">
        <v>57717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43358</v>
      </c>
      <c r="L480" t="s">
        <v>26</v>
      </c>
      <c r="N480" t="s">
        <v>24</v>
      </c>
    </row>
    <row r="481" spans="1:14" x14ac:dyDescent="0.25">
      <c r="A481" t="s">
        <v>978</v>
      </c>
      <c r="B481" t="s">
        <v>979</v>
      </c>
      <c r="C481" t="s">
        <v>593</v>
      </c>
      <c r="D481" t="s">
        <v>21</v>
      </c>
      <c r="E481">
        <v>57717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43358</v>
      </c>
      <c r="L481" t="s">
        <v>26</v>
      </c>
      <c r="N481" t="s">
        <v>24</v>
      </c>
    </row>
    <row r="482" spans="1:14" x14ac:dyDescent="0.25">
      <c r="A482" t="s">
        <v>980</v>
      </c>
      <c r="B482" t="s">
        <v>981</v>
      </c>
      <c r="C482" t="s">
        <v>237</v>
      </c>
      <c r="D482" t="s">
        <v>21</v>
      </c>
      <c r="E482">
        <v>57783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43358</v>
      </c>
      <c r="L482" t="s">
        <v>26</v>
      </c>
      <c r="N482" t="s">
        <v>24</v>
      </c>
    </row>
    <row r="483" spans="1:14" x14ac:dyDescent="0.25">
      <c r="A483" t="s">
        <v>72</v>
      </c>
      <c r="B483" t="s">
        <v>982</v>
      </c>
      <c r="C483" t="s">
        <v>593</v>
      </c>
      <c r="D483" t="s">
        <v>21</v>
      </c>
      <c r="E483">
        <v>57717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43358</v>
      </c>
      <c r="L483" t="s">
        <v>26</v>
      </c>
      <c r="N483" t="s">
        <v>24</v>
      </c>
    </row>
    <row r="484" spans="1:14" x14ac:dyDescent="0.25">
      <c r="A484" t="s">
        <v>633</v>
      </c>
      <c r="B484" t="s">
        <v>634</v>
      </c>
      <c r="C484" t="s">
        <v>237</v>
      </c>
      <c r="D484" t="s">
        <v>21</v>
      </c>
      <c r="E484">
        <v>57783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43358</v>
      </c>
      <c r="L484" t="s">
        <v>26</v>
      </c>
      <c r="N484" t="s">
        <v>24</v>
      </c>
    </row>
    <row r="485" spans="1:14" x14ac:dyDescent="0.25">
      <c r="A485" t="s">
        <v>983</v>
      </c>
      <c r="B485" t="s">
        <v>984</v>
      </c>
      <c r="C485" t="s">
        <v>287</v>
      </c>
      <c r="D485" t="s">
        <v>21</v>
      </c>
      <c r="E485">
        <v>57469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43357</v>
      </c>
      <c r="L485" t="s">
        <v>26</v>
      </c>
      <c r="N485" t="s">
        <v>24</v>
      </c>
    </row>
    <row r="486" spans="1:14" x14ac:dyDescent="0.25">
      <c r="A486" t="s">
        <v>985</v>
      </c>
      <c r="B486" t="s">
        <v>986</v>
      </c>
      <c r="C486" t="s">
        <v>287</v>
      </c>
      <c r="D486" t="s">
        <v>21</v>
      </c>
      <c r="E486">
        <v>57469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43357</v>
      </c>
      <c r="L486" t="s">
        <v>26</v>
      </c>
      <c r="N486" t="s">
        <v>24</v>
      </c>
    </row>
    <row r="487" spans="1:14" x14ac:dyDescent="0.25">
      <c r="A487" t="s">
        <v>987</v>
      </c>
      <c r="B487" t="s">
        <v>988</v>
      </c>
      <c r="C487" t="s">
        <v>287</v>
      </c>
      <c r="D487" t="s">
        <v>21</v>
      </c>
      <c r="E487">
        <v>57469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43357</v>
      </c>
      <c r="L487" t="s">
        <v>26</v>
      </c>
      <c r="N487" t="s">
        <v>24</v>
      </c>
    </row>
    <row r="488" spans="1:14" x14ac:dyDescent="0.25">
      <c r="A488" t="s">
        <v>583</v>
      </c>
      <c r="B488" t="s">
        <v>989</v>
      </c>
      <c r="C488" t="s">
        <v>287</v>
      </c>
      <c r="D488" t="s">
        <v>21</v>
      </c>
      <c r="E488">
        <v>57469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43357</v>
      </c>
      <c r="L488" t="s">
        <v>26</v>
      </c>
      <c r="N488" t="s">
        <v>24</v>
      </c>
    </row>
    <row r="489" spans="1:14" x14ac:dyDescent="0.25">
      <c r="A489" t="s">
        <v>990</v>
      </c>
      <c r="B489" t="s">
        <v>991</v>
      </c>
      <c r="C489" t="s">
        <v>287</v>
      </c>
      <c r="D489" t="s">
        <v>21</v>
      </c>
      <c r="E489">
        <v>57469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43357</v>
      </c>
      <c r="L489" t="s">
        <v>26</v>
      </c>
      <c r="N489" t="s">
        <v>24</v>
      </c>
    </row>
    <row r="490" spans="1:14" x14ac:dyDescent="0.25">
      <c r="A490" t="s">
        <v>18</v>
      </c>
      <c r="B490" t="s">
        <v>19</v>
      </c>
      <c r="C490" t="s">
        <v>20</v>
      </c>
      <c r="D490" t="s">
        <v>21</v>
      </c>
      <c r="E490">
        <v>57703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43353</v>
      </c>
      <c r="L490" t="s">
        <v>26</v>
      </c>
      <c r="N490" t="s">
        <v>24</v>
      </c>
    </row>
    <row r="491" spans="1:14" x14ac:dyDescent="0.25">
      <c r="A491" t="s">
        <v>992</v>
      </c>
      <c r="B491" t="s">
        <v>993</v>
      </c>
      <c r="C491" t="s">
        <v>20</v>
      </c>
      <c r="D491" t="s">
        <v>21</v>
      </c>
      <c r="E491">
        <v>57701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43352</v>
      </c>
      <c r="L491" t="s">
        <v>26</v>
      </c>
      <c r="N491" t="s">
        <v>24</v>
      </c>
    </row>
    <row r="492" spans="1:14" x14ac:dyDescent="0.25">
      <c r="A492" t="s">
        <v>994</v>
      </c>
      <c r="B492" t="s">
        <v>995</v>
      </c>
      <c r="C492" t="s">
        <v>20</v>
      </c>
      <c r="D492" t="s">
        <v>21</v>
      </c>
      <c r="E492">
        <v>57702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43352</v>
      </c>
      <c r="L492" t="s">
        <v>26</v>
      </c>
      <c r="N492" t="s">
        <v>24</v>
      </c>
    </row>
    <row r="493" spans="1:14" x14ac:dyDescent="0.25">
      <c r="A493" t="s">
        <v>74</v>
      </c>
      <c r="B493" t="s">
        <v>996</v>
      </c>
      <c r="C493" t="s">
        <v>20</v>
      </c>
      <c r="D493" t="s">
        <v>21</v>
      </c>
      <c r="E493">
        <v>57703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43352</v>
      </c>
      <c r="L493" t="s">
        <v>26</v>
      </c>
      <c r="N493" t="s">
        <v>24</v>
      </c>
    </row>
    <row r="494" spans="1:14" x14ac:dyDescent="0.25">
      <c r="A494" t="s">
        <v>477</v>
      </c>
      <c r="B494" t="s">
        <v>997</v>
      </c>
      <c r="C494" t="s">
        <v>20</v>
      </c>
      <c r="D494" t="s">
        <v>21</v>
      </c>
      <c r="E494">
        <v>57703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43352</v>
      </c>
      <c r="L494" t="s">
        <v>26</v>
      </c>
      <c r="N494" t="s">
        <v>24</v>
      </c>
    </row>
    <row r="495" spans="1:14" x14ac:dyDescent="0.25">
      <c r="A495" t="s">
        <v>998</v>
      </c>
      <c r="B495" t="s">
        <v>999</v>
      </c>
      <c r="C495" t="s">
        <v>20</v>
      </c>
      <c r="D495" t="s">
        <v>21</v>
      </c>
      <c r="E495">
        <v>57702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43352</v>
      </c>
      <c r="L495" t="s">
        <v>26</v>
      </c>
      <c r="N495" t="s">
        <v>24</v>
      </c>
    </row>
    <row r="496" spans="1:14" x14ac:dyDescent="0.25">
      <c r="A496" t="s">
        <v>477</v>
      </c>
      <c r="B496" t="s">
        <v>1000</v>
      </c>
      <c r="C496" t="s">
        <v>786</v>
      </c>
      <c r="D496" t="s">
        <v>21</v>
      </c>
      <c r="E496">
        <v>57543</v>
      </c>
      <c r="F496" t="s">
        <v>22</v>
      </c>
      <c r="G496" t="s">
        <v>22</v>
      </c>
      <c r="H496" t="s">
        <v>44</v>
      </c>
      <c r="I496" t="s">
        <v>45</v>
      </c>
      <c r="J496" t="s">
        <v>204</v>
      </c>
      <c r="K496" s="1">
        <v>43350</v>
      </c>
      <c r="L496" t="s">
        <v>205</v>
      </c>
      <c r="M496" t="str">
        <f>HYPERLINK("https://www.regulations.gov/docket?D=FDA-2018-H-3379")</f>
        <v>https://www.regulations.gov/docket?D=FDA-2018-H-3379</v>
      </c>
      <c r="N496" t="s">
        <v>204</v>
      </c>
    </row>
    <row r="497" spans="1:14" x14ac:dyDescent="0.25">
      <c r="A497" t="s">
        <v>792</v>
      </c>
      <c r="B497" t="s">
        <v>793</v>
      </c>
      <c r="C497" t="s">
        <v>43</v>
      </c>
      <c r="D497" t="s">
        <v>21</v>
      </c>
      <c r="E497">
        <v>57104</v>
      </c>
      <c r="F497" t="s">
        <v>22</v>
      </c>
      <c r="G497" t="s">
        <v>22</v>
      </c>
      <c r="H497" t="s">
        <v>47</v>
      </c>
      <c r="I497" t="s">
        <v>48</v>
      </c>
      <c r="J497" s="1">
        <v>43291</v>
      </c>
      <c r="K497" s="1">
        <v>43349</v>
      </c>
      <c r="L497" t="s">
        <v>39</v>
      </c>
      <c r="N497" t="s">
        <v>194</v>
      </c>
    </row>
    <row r="498" spans="1:14" x14ac:dyDescent="0.25">
      <c r="A498" t="s">
        <v>1001</v>
      </c>
      <c r="B498" t="s">
        <v>1002</v>
      </c>
      <c r="C498" t="s">
        <v>603</v>
      </c>
      <c r="D498" t="s">
        <v>21</v>
      </c>
      <c r="E498">
        <v>57730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43347</v>
      </c>
      <c r="L498" t="s">
        <v>26</v>
      </c>
      <c r="N498" t="s">
        <v>24</v>
      </c>
    </row>
    <row r="499" spans="1:14" x14ac:dyDescent="0.25">
      <c r="A499" t="s">
        <v>95</v>
      </c>
      <c r="B499" t="s">
        <v>1003</v>
      </c>
      <c r="C499" t="s">
        <v>603</v>
      </c>
      <c r="D499" t="s">
        <v>21</v>
      </c>
      <c r="E499">
        <v>57730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43345</v>
      </c>
      <c r="L499" t="s">
        <v>26</v>
      </c>
      <c r="N499" t="s">
        <v>24</v>
      </c>
    </row>
    <row r="500" spans="1:14" x14ac:dyDescent="0.25">
      <c r="A500" t="s">
        <v>1004</v>
      </c>
      <c r="B500" t="s">
        <v>1005</v>
      </c>
      <c r="C500" t="s">
        <v>32</v>
      </c>
      <c r="D500" t="s">
        <v>21</v>
      </c>
      <c r="E500">
        <v>57745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43345</v>
      </c>
      <c r="L500" t="s">
        <v>26</v>
      </c>
      <c r="N500" t="s">
        <v>24</v>
      </c>
    </row>
    <row r="501" spans="1:14" x14ac:dyDescent="0.25">
      <c r="A501" t="s">
        <v>27</v>
      </c>
      <c r="B501" t="s">
        <v>28</v>
      </c>
      <c r="C501" t="s">
        <v>29</v>
      </c>
      <c r="D501" t="s">
        <v>21</v>
      </c>
      <c r="E501">
        <v>57751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43345</v>
      </c>
      <c r="L501" t="s">
        <v>26</v>
      </c>
      <c r="N501" t="s">
        <v>24</v>
      </c>
    </row>
    <row r="502" spans="1:14" x14ac:dyDescent="0.25">
      <c r="A502" t="s">
        <v>1006</v>
      </c>
      <c r="B502" t="s">
        <v>313</v>
      </c>
      <c r="C502" t="s">
        <v>32</v>
      </c>
      <c r="D502" t="s">
        <v>21</v>
      </c>
      <c r="E502">
        <v>57745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43345</v>
      </c>
      <c r="L502" t="s">
        <v>26</v>
      </c>
      <c r="N502" t="s">
        <v>24</v>
      </c>
    </row>
    <row r="503" spans="1:14" x14ac:dyDescent="0.25">
      <c r="A503" t="s">
        <v>30</v>
      </c>
      <c r="B503" t="s">
        <v>31</v>
      </c>
      <c r="C503" t="s">
        <v>32</v>
      </c>
      <c r="D503" t="s">
        <v>21</v>
      </c>
      <c r="E503">
        <v>57445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43345</v>
      </c>
      <c r="L503" t="s">
        <v>26</v>
      </c>
      <c r="N503" t="s">
        <v>24</v>
      </c>
    </row>
    <row r="504" spans="1:14" x14ac:dyDescent="0.25">
      <c r="A504" t="s">
        <v>746</v>
      </c>
      <c r="B504" t="s">
        <v>747</v>
      </c>
      <c r="C504" t="s">
        <v>451</v>
      </c>
      <c r="D504" t="s">
        <v>21</v>
      </c>
      <c r="E504">
        <v>57078</v>
      </c>
      <c r="F504" t="s">
        <v>22</v>
      </c>
      <c r="G504" t="s">
        <v>22</v>
      </c>
      <c r="H504" t="s">
        <v>47</v>
      </c>
      <c r="I504" t="s">
        <v>48</v>
      </c>
      <c r="J504" s="1">
        <v>43287</v>
      </c>
      <c r="K504" s="1">
        <v>43342</v>
      </c>
      <c r="L504" t="s">
        <v>39</v>
      </c>
      <c r="N504" t="s">
        <v>194</v>
      </c>
    </row>
    <row r="505" spans="1:14" x14ac:dyDescent="0.25">
      <c r="A505" t="s">
        <v>739</v>
      </c>
      <c r="B505" t="s">
        <v>740</v>
      </c>
      <c r="C505" t="s">
        <v>451</v>
      </c>
      <c r="D505" t="s">
        <v>21</v>
      </c>
      <c r="E505">
        <v>57078</v>
      </c>
      <c r="F505" t="s">
        <v>22</v>
      </c>
      <c r="G505" t="s">
        <v>22</v>
      </c>
      <c r="H505" t="s">
        <v>47</v>
      </c>
      <c r="I505" t="s">
        <v>48</v>
      </c>
      <c r="J505" s="1">
        <v>43279</v>
      </c>
      <c r="K505" s="1">
        <v>43342</v>
      </c>
      <c r="L505" t="s">
        <v>39</v>
      </c>
      <c r="N505" t="s">
        <v>208</v>
      </c>
    </row>
    <row r="506" spans="1:14" x14ac:dyDescent="0.25">
      <c r="A506" t="s">
        <v>1007</v>
      </c>
      <c r="B506" t="s">
        <v>1008</v>
      </c>
      <c r="C506" t="s">
        <v>20</v>
      </c>
      <c r="D506" t="s">
        <v>21</v>
      </c>
      <c r="E506">
        <v>57703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43339</v>
      </c>
      <c r="L506" t="s">
        <v>26</v>
      </c>
      <c r="N506" t="s">
        <v>24</v>
      </c>
    </row>
    <row r="507" spans="1:14" x14ac:dyDescent="0.25">
      <c r="A507" t="s">
        <v>1009</v>
      </c>
      <c r="B507" t="s">
        <v>1010</v>
      </c>
      <c r="C507" t="s">
        <v>20</v>
      </c>
      <c r="D507" t="s">
        <v>21</v>
      </c>
      <c r="E507">
        <v>57701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43338</v>
      </c>
      <c r="L507" t="s">
        <v>26</v>
      </c>
      <c r="N507" t="s">
        <v>24</v>
      </c>
    </row>
    <row r="508" spans="1:14" x14ac:dyDescent="0.25">
      <c r="A508" t="s">
        <v>813</v>
      </c>
      <c r="B508" t="s">
        <v>814</v>
      </c>
      <c r="C508" t="s">
        <v>20</v>
      </c>
      <c r="D508" t="s">
        <v>21</v>
      </c>
      <c r="E508">
        <v>57701</v>
      </c>
      <c r="F508" t="s">
        <v>22</v>
      </c>
      <c r="G508" t="s">
        <v>22</v>
      </c>
      <c r="H508" t="s">
        <v>47</v>
      </c>
      <c r="I508" t="s">
        <v>48</v>
      </c>
      <c r="J508" t="s">
        <v>204</v>
      </c>
      <c r="K508" s="1">
        <v>43336</v>
      </c>
      <c r="L508" t="s">
        <v>205</v>
      </c>
      <c r="M508" t="str">
        <f>HYPERLINK("https://www.regulations.gov/docket?D=FDA-2018-H-3265")</f>
        <v>https://www.regulations.gov/docket?D=FDA-2018-H-3265</v>
      </c>
      <c r="N508" t="s">
        <v>204</v>
      </c>
    </row>
    <row r="509" spans="1:14" x14ac:dyDescent="0.25">
      <c r="A509" t="s">
        <v>1011</v>
      </c>
      <c r="B509" t="s">
        <v>1012</v>
      </c>
      <c r="C509" t="s">
        <v>388</v>
      </c>
      <c r="D509" t="s">
        <v>21</v>
      </c>
      <c r="E509">
        <v>57401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43336</v>
      </c>
      <c r="L509" t="s">
        <v>26</v>
      </c>
      <c r="N509" t="s">
        <v>24</v>
      </c>
    </row>
    <row r="510" spans="1:14" x14ac:dyDescent="0.25">
      <c r="A510" t="s">
        <v>1013</v>
      </c>
      <c r="B510" t="s">
        <v>1014</v>
      </c>
      <c r="C510" t="s">
        <v>388</v>
      </c>
      <c r="D510" t="s">
        <v>21</v>
      </c>
      <c r="E510">
        <v>57401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43336</v>
      </c>
      <c r="L510" t="s">
        <v>26</v>
      </c>
      <c r="N510" t="s">
        <v>24</v>
      </c>
    </row>
    <row r="511" spans="1:14" x14ac:dyDescent="0.25">
      <c r="A511" t="s">
        <v>1015</v>
      </c>
      <c r="B511" t="s">
        <v>1016</v>
      </c>
      <c r="C511" t="s">
        <v>388</v>
      </c>
      <c r="D511" t="s">
        <v>21</v>
      </c>
      <c r="E511">
        <v>57401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43335</v>
      </c>
      <c r="L511" t="s">
        <v>26</v>
      </c>
      <c r="N511" t="s">
        <v>24</v>
      </c>
    </row>
    <row r="512" spans="1:14" x14ac:dyDescent="0.25">
      <c r="A512" t="s">
        <v>1017</v>
      </c>
      <c r="B512" t="s">
        <v>1018</v>
      </c>
      <c r="C512" t="s">
        <v>388</v>
      </c>
      <c r="D512" t="s">
        <v>21</v>
      </c>
      <c r="E512">
        <v>57401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43335</v>
      </c>
      <c r="L512" t="s">
        <v>26</v>
      </c>
      <c r="N512" t="s">
        <v>24</v>
      </c>
    </row>
    <row r="513" spans="1:14" x14ac:dyDescent="0.25">
      <c r="A513" t="s">
        <v>1019</v>
      </c>
      <c r="B513" t="s">
        <v>1020</v>
      </c>
      <c r="C513" t="s">
        <v>388</v>
      </c>
      <c r="D513" t="s">
        <v>21</v>
      </c>
      <c r="E513">
        <v>57401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43335</v>
      </c>
      <c r="L513" t="s">
        <v>26</v>
      </c>
      <c r="N513" t="s">
        <v>24</v>
      </c>
    </row>
    <row r="514" spans="1:14" x14ac:dyDescent="0.25">
      <c r="A514" t="s">
        <v>156</v>
      </c>
      <c r="B514" t="s">
        <v>1021</v>
      </c>
      <c r="C514" t="s">
        <v>388</v>
      </c>
      <c r="D514" t="s">
        <v>21</v>
      </c>
      <c r="E514">
        <v>57401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43335</v>
      </c>
      <c r="L514" t="s">
        <v>26</v>
      </c>
      <c r="N514" t="s">
        <v>24</v>
      </c>
    </row>
    <row r="515" spans="1:14" x14ac:dyDescent="0.25">
      <c r="A515" t="s">
        <v>1022</v>
      </c>
      <c r="B515" t="s">
        <v>1023</v>
      </c>
      <c r="C515" t="s">
        <v>388</v>
      </c>
      <c r="D515" t="s">
        <v>21</v>
      </c>
      <c r="E515">
        <v>57401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43335</v>
      </c>
      <c r="L515" t="s">
        <v>26</v>
      </c>
      <c r="N515" t="s">
        <v>24</v>
      </c>
    </row>
    <row r="516" spans="1:14" x14ac:dyDescent="0.25">
      <c r="A516" t="s">
        <v>1024</v>
      </c>
      <c r="B516" t="s">
        <v>1025</v>
      </c>
      <c r="C516" t="s">
        <v>1026</v>
      </c>
      <c r="D516" t="s">
        <v>21</v>
      </c>
      <c r="E516">
        <v>57069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43333</v>
      </c>
      <c r="L516" t="s">
        <v>26</v>
      </c>
      <c r="N516" t="s">
        <v>24</v>
      </c>
    </row>
    <row r="517" spans="1:14" x14ac:dyDescent="0.25">
      <c r="A517" t="s">
        <v>1027</v>
      </c>
      <c r="B517" t="s">
        <v>1028</v>
      </c>
      <c r="C517" t="s">
        <v>424</v>
      </c>
      <c r="D517" t="s">
        <v>21</v>
      </c>
      <c r="E517">
        <v>57025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43333</v>
      </c>
      <c r="L517" t="s">
        <v>26</v>
      </c>
      <c r="N517" t="s">
        <v>24</v>
      </c>
    </row>
    <row r="518" spans="1:14" x14ac:dyDescent="0.25">
      <c r="A518" t="s">
        <v>1029</v>
      </c>
      <c r="B518" t="s">
        <v>1030</v>
      </c>
      <c r="C518" t="s">
        <v>20</v>
      </c>
      <c r="D518" t="s">
        <v>21</v>
      </c>
      <c r="E518">
        <v>57701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43328</v>
      </c>
      <c r="L518" t="s">
        <v>26</v>
      </c>
      <c r="N518" t="s">
        <v>24</v>
      </c>
    </row>
    <row r="519" spans="1:14" x14ac:dyDescent="0.25">
      <c r="A519" t="s">
        <v>1031</v>
      </c>
      <c r="B519" t="s">
        <v>1032</v>
      </c>
      <c r="C519" t="s">
        <v>20</v>
      </c>
      <c r="D519" t="s">
        <v>21</v>
      </c>
      <c r="E519">
        <v>57701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43325</v>
      </c>
      <c r="L519" t="s">
        <v>26</v>
      </c>
      <c r="N519" t="s">
        <v>24</v>
      </c>
    </row>
    <row r="520" spans="1:14" x14ac:dyDescent="0.25">
      <c r="A520" t="s">
        <v>1033</v>
      </c>
      <c r="B520" t="s">
        <v>1034</v>
      </c>
      <c r="C520" t="s">
        <v>20</v>
      </c>
      <c r="D520" t="s">
        <v>21</v>
      </c>
      <c r="E520">
        <v>57701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43325</v>
      </c>
      <c r="L520" t="s">
        <v>26</v>
      </c>
      <c r="N520" t="s">
        <v>24</v>
      </c>
    </row>
    <row r="521" spans="1:14" x14ac:dyDescent="0.25">
      <c r="A521" t="s">
        <v>1035</v>
      </c>
      <c r="B521" t="s">
        <v>1036</v>
      </c>
      <c r="C521" t="s">
        <v>20</v>
      </c>
      <c r="D521" t="s">
        <v>21</v>
      </c>
      <c r="E521">
        <v>57701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43325</v>
      </c>
      <c r="L521" t="s">
        <v>26</v>
      </c>
      <c r="N521" t="s">
        <v>24</v>
      </c>
    </row>
    <row r="522" spans="1:14" x14ac:dyDescent="0.25">
      <c r="A522" t="s">
        <v>1037</v>
      </c>
      <c r="B522" t="s">
        <v>1038</v>
      </c>
      <c r="C522" t="s">
        <v>20</v>
      </c>
      <c r="D522" t="s">
        <v>21</v>
      </c>
      <c r="E522">
        <v>57701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43325</v>
      </c>
      <c r="L522" t="s">
        <v>26</v>
      </c>
      <c r="N522" t="s">
        <v>24</v>
      </c>
    </row>
    <row r="523" spans="1:14" x14ac:dyDescent="0.25">
      <c r="A523" t="s">
        <v>1039</v>
      </c>
      <c r="B523" t="s">
        <v>1040</v>
      </c>
      <c r="C523" t="s">
        <v>20</v>
      </c>
      <c r="D523" t="s">
        <v>21</v>
      </c>
      <c r="E523">
        <v>57701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43325</v>
      </c>
      <c r="L523" t="s">
        <v>26</v>
      </c>
      <c r="N523" t="s">
        <v>24</v>
      </c>
    </row>
    <row r="524" spans="1:14" x14ac:dyDescent="0.25">
      <c r="A524" t="s">
        <v>1041</v>
      </c>
      <c r="B524" t="s">
        <v>1042</v>
      </c>
      <c r="C524" t="s">
        <v>20</v>
      </c>
      <c r="D524" t="s">
        <v>21</v>
      </c>
      <c r="E524">
        <v>57701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43325</v>
      </c>
      <c r="L524" t="s">
        <v>26</v>
      </c>
      <c r="N524" t="s">
        <v>24</v>
      </c>
    </row>
    <row r="525" spans="1:14" x14ac:dyDescent="0.25">
      <c r="A525" t="s">
        <v>1043</v>
      </c>
      <c r="B525" t="s">
        <v>1044</v>
      </c>
      <c r="C525" t="s">
        <v>20</v>
      </c>
      <c r="D525" t="s">
        <v>21</v>
      </c>
      <c r="E525">
        <v>57701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43310</v>
      </c>
      <c r="L525" t="s">
        <v>26</v>
      </c>
      <c r="N525" t="s">
        <v>24</v>
      </c>
    </row>
    <row r="526" spans="1:14" x14ac:dyDescent="0.25">
      <c r="A526" t="s">
        <v>168</v>
      </c>
      <c r="B526" t="s">
        <v>1045</v>
      </c>
      <c r="C526" t="s">
        <v>20</v>
      </c>
      <c r="D526" t="s">
        <v>21</v>
      </c>
      <c r="E526">
        <v>57703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43310</v>
      </c>
      <c r="L526" t="s">
        <v>26</v>
      </c>
      <c r="N526" t="s">
        <v>24</v>
      </c>
    </row>
    <row r="527" spans="1:14" x14ac:dyDescent="0.25">
      <c r="A527" t="s">
        <v>1046</v>
      </c>
      <c r="B527" t="s">
        <v>1047</v>
      </c>
      <c r="C527" t="s">
        <v>388</v>
      </c>
      <c r="D527" t="s">
        <v>21</v>
      </c>
      <c r="E527">
        <v>57401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43301</v>
      </c>
      <c r="L527" t="s">
        <v>26</v>
      </c>
      <c r="N527" t="s">
        <v>24</v>
      </c>
    </row>
    <row r="528" spans="1:14" x14ac:dyDescent="0.25">
      <c r="A528" t="s">
        <v>1048</v>
      </c>
      <c r="B528" t="s">
        <v>1049</v>
      </c>
      <c r="C528" t="s">
        <v>388</v>
      </c>
      <c r="D528" t="s">
        <v>21</v>
      </c>
      <c r="E528">
        <v>57401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43301</v>
      </c>
      <c r="L528" t="s">
        <v>26</v>
      </c>
      <c r="N528" t="s">
        <v>24</v>
      </c>
    </row>
    <row r="529" spans="1:14" x14ac:dyDescent="0.25">
      <c r="A529" t="s">
        <v>1050</v>
      </c>
      <c r="B529" t="s">
        <v>1051</v>
      </c>
      <c r="C529" t="s">
        <v>388</v>
      </c>
      <c r="D529" t="s">
        <v>21</v>
      </c>
      <c r="E529">
        <v>57401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43301</v>
      </c>
      <c r="L529" t="s">
        <v>26</v>
      </c>
      <c r="N529" t="s">
        <v>24</v>
      </c>
    </row>
    <row r="530" spans="1:14" x14ac:dyDescent="0.25">
      <c r="A530" t="s">
        <v>1052</v>
      </c>
      <c r="B530" t="s">
        <v>1053</v>
      </c>
      <c r="C530" t="s">
        <v>388</v>
      </c>
      <c r="D530" t="s">
        <v>21</v>
      </c>
      <c r="E530">
        <v>57401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43301</v>
      </c>
      <c r="L530" t="s">
        <v>26</v>
      </c>
      <c r="N530" t="s">
        <v>24</v>
      </c>
    </row>
    <row r="531" spans="1:14" x14ac:dyDescent="0.25">
      <c r="A531" t="s">
        <v>1054</v>
      </c>
      <c r="B531" t="s">
        <v>1055</v>
      </c>
      <c r="C531" t="s">
        <v>388</v>
      </c>
      <c r="D531" t="s">
        <v>21</v>
      </c>
      <c r="E531">
        <v>57401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43301</v>
      </c>
      <c r="L531" t="s">
        <v>26</v>
      </c>
      <c r="N531" t="s">
        <v>24</v>
      </c>
    </row>
    <row r="532" spans="1:14" x14ac:dyDescent="0.25">
      <c r="A532" t="s">
        <v>938</v>
      </c>
      <c r="B532" t="s">
        <v>1056</v>
      </c>
      <c r="C532" t="s">
        <v>388</v>
      </c>
      <c r="D532" t="s">
        <v>21</v>
      </c>
      <c r="E532">
        <v>57401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43301</v>
      </c>
      <c r="L532" t="s">
        <v>26</v>
      </c>
      <c r="N532" t="s">
        <v>24</v>
      </c>
    </row>
    <row r="533" spans="1:14" x14ac:dyDescent="0.25">
      <c r="A533" t="s">
        <v>1057</v>
      </c>
      <c r="B533" t="s">
        <v>1058</v>
      </c>
      <c r="C533" t="s">
        <v>388</v>
      </c>
      <c r="D533" t="s">
        <v>21</v>
      </c>
      <c r="E533">
        <v>57401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43301</v>
      </c>
      <c r="L533" t="s">
        <v>26</v>
      </c>
      <c r="N533" t="s">
        <v>24</v>
      </c>
    </row>
    <row r="534" spans="1:14" x14ac:dyDescent="0.25">
      <c r="A534" t="s">
        <v>796</v>
      </c>
      <c r="B534" t="s">
        <v>797</v>
      </c>
      <c r="C534" t="s">
        <v>798</v>
      </c>
      <c r="D534" t="s">
        <v>21</v>
      </c>
      <c r="E534">
        <v>57012</v>
      </c>
      <c r="F534" t="s">
        <v>22</v>
      </c>
      <c r="G534" t="s">
        <v>22</v>
      </c>
      <c r="H534" t="s">
        <v>44</v>
      </c>
      <c r="I534" t="s">
        <v>45</v>
      </c>
      <c r="J534" s="1">
        <v>43241</v>
      </c>
      <c r="K534" s="1">
        <v>43293</v>
      </c>
      <c r="L534" t="s">
        <v>39</v>
      </c>
      <c r="N534" t="s">
        <v>200</v>
      </c>
    </row>
    <row r="535" spans="1:14" x14ac:dyDescent="0.25">
      <c r="A535" t="s">
        <v>201</v>
      </c>
      <c r="B535" t="s">
        <v>202</v>
      </c>
      <c r="C535" t="s">
        <v>203</v>
      </c>
      <c r="D535" t="s">
        <v>21</v>
      </c>
      <c r="E535">
        <v>57350</v>
      </c>
      <c r="F535" t="s">
        <v>22</v>
      </c>
      <c r="G535" t="s">
        <v>22</v>
      </c>
      <c r="H535" t="s">
        <v>47</v>
      </c>
      <c r="I535" t="s">
        <v>48</v>
      </c>
      <c r="J535" s="1">
        <v>43239</v>
      </c>
      <c r="K535" s="1">
        <v>43293</v>
      </c>
      <c r="L535" t="s">
        <v>39</v>
      </c>
      <c r="N535" t="s">
        <v>208</v>
      </c>
    </row>
    <row r="536" spans="1:14" x14ac:dyDescent="0.25">
      <c r="A536" t="s">
        <v>806</v>
      </c>
      <c r="B536" t="s">
        <v>807</v>
      </c>
      <c r="C536" t="s">
        <v>808</v>
      </c>
      <c r="D536" t="s">
        <v>21</v>
      </c>
      <c r="E536">
        <v>57015</v>
      </c>
      <c r="F536" t="s">
        <v>22</v>
      </c>
      <c r="G536" t="s">
        <v>22</v>
      </c>
      <c r="H536" t="s">
        <v>47</v>
      </c>
      <c r="I536" t="s">
        <v>48</v>
      </c>
      <c r="J536" s="1">
        <v>43236</v>
      </c>
      <c r="K536" s="1">
        <v>43293</v>
      </c>
      <c r="L536" t="s">
        <v>39</v>
      </c>
      <c r="N536" t="s">
        <v>194</v>
      </c>
    </row>
    <row r="537" spans="1:14" x14ac:dyDescent="0.25">
      <c r="A537" t="s">
        <v>243</v>
      </c>
      <c r="B537" t="s">
        <v>244</v>
      </c>
      <c r="C537" t="s">
        <v>245</v>
      </c>
      <c r="D537" t="s">
        <v>21</v>
      </c>
      <c r="E537">
        <v>57003</v>
      </c>
      <c r="F537" t="s">
        <v>22</v>
      </c>
      <c r="G537" t="s">
        <v>22</v>
      </c>
      <c r="H537" t="s">
        <v>47</v>
      </c>
      <c r="I537" t="s">
        <v>48</v>
      </c>
      <c r="J537" s="1">
        <v>43238</v>
      </c>
      <c r="K537" s="1">
        <v>43293</v>
      </c>
      <c r="L537" t="s">
        <v>39</v>
      </c>
      <c r="N537" t="s">
        <v>208</v>
      </c>
    </row>
    <row r="538" spans="1:14" x14ac:dyDescent="0.25">
      <c r="A538" t="s">
        <v>74</v>
      </c>
      <c r="B538" t="s">
        <v>75</v>
      </c>
      <c r="C538" t="s">
        <v>43</v>
      </c>
      <c r="D538" t="s">
        <v>21</v>
      </c>
      <c r="E538">
        <v>57104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43291</v>
      </c>
      <c r="L538" t="s">
        <v>26</v>
      </c>
      <c r="N538" t="s">
        <v>24</v>
      </c>
    </row>
    <row r="539" spans="1:14" x14ac:dyDescent="0.25">
      <c r="A539" t="s">
        <v>49</v>
      </c>
      <c r="B539" t="s">
        <v>50</v>
      </c>
      <c r="C539" t="s">
        <v>43</v>
      </c>
      <c r="D539" t="s">
        <v>21</v>
      </c>
      <c r="E539">
        <v>57104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43291</v>
      </c>
      <c r="L539" t="s">
        <v>26</v>
      </c>
      <c r="N539" t="s">
        <v>24</v>
      </c>
    </row>
    <row r="540" spans="1:14" x14ac:dyDescent="0.25">
      <c r="A540" t="s">
        <v>1059</v>
      </c>
      <c r="B540" t="s">
        <v>1060</v>
      </c>
      <c r="C540" t="s">
        <v>43</v>
      </c>
      <c r="D540" t="s">
        <v>21</v>
      </c>
      <c r="E540">
        <v>57104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43291</v>
      </c>
      <c r="L540" t="s">
        <v>26</v>
      </c>
      <c r="N540" t="s">
        <v>24</v>
      </c>
    </row>
    <row r="541" spans="1:14" x14ac:dyDescent="0.25">
      <c r="A541" t="s">
        <v>666</v>
      </c>
      <c r="B541" t="s">
        <v>667</v>
      </c>
      <c r="C541" t="s">
        <v>203</v>
      </c>
      <c r="D541" t="s">
        <v>21</v>
      </c>
      <c r="E541">
        <v>57350</v>
      </c>
      <c r="F541" t="s">
        <v>22</v>
      </c>
      <c r="G541" t="s">
        <v>22</v>
      </c>
      <c r="H541" t="s">
        <v>47</v>
      </c>
      <c r="I541" t="s">
        <v>48</v>
      </c>
      <c r="J541" t="s">
        <v>204</v>
      </c>
      <c r="K541" s="1">
        <v>43291</v>
      </c>
      <c r="L541" t="s">
        <v>205</v>
      </c>
      <c r="M541" t="str">
        <f>HYPERLINK("https://www.regulations.gov/docket?D=FDA-2018-H-2644")</f>
        <v>https://www.regulations.gov/docket?D=FDA-2018-H-2644</v>
      </c>
      <c r="N541" t="s">
        <v>204</v>
      </c>
    </row>
    <row r="542" spans="1:14" x14ac:dyDescent="0.25">
      <c r="A542" t="s">
        <v>95</v>
      </c>
      <c r="B542" t="s">
        <v>96</v>
      </c>
      <c r="C542" t="s">
        <v>20</v>
      </c>
      <c r="D542" t="s">
        <v>21</v>
      </c>
      <c r="E542">
        <v>57701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43290</v>
      </c>
      <c r="L542" t="s">
        <v>26</v>
      </c>
      <c r="N542" t="s">
        <v>24</v>
      </c>
    </row>
    <row r="543" spans="1:14" x14ac:dyDescent="0.25">
      <c r="A543" t="s">
        <v>465</v>
      </c>
      <c r="B543" t="s">
        <v>1061</v>
      </c>
      <c r="C543" t="s">
        <v>451</v>
      </c>
      <c r="D543" t="s">
        <v>21</v>
      </c>
      <c r="E543">
        <v>57078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43290</v>
      </c>
      <c r="L543" t="s">
        <v>26</v>
      </c>
      <c r="N543" t="s">
        <v>24</v>
      </c>
    </row>
    <row r="544" spans="1:14" x14ac:dyDescent="0.25">
      <c r="A544" t="s">
        <v>1062</v>
      </c>
      <c r="B544" t="s">
        <v>1063</v>
      </c>
      <c r="C544" t="s">
        <v>637</v>
      </c>
      <c r="D544" t="s">
        <v>21</v>
      </c>
      <c r="E544">
        <v>57315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43290</v>
      </c>
      <c r="L544" t="s">
        <v>26</v>
      </c>
      <c r="N544" t="s">
        <v>24</v>
      </c>
    </row>
    <row r="545" spans="1:14" x14ac:dyDescent="0.25">
      <c r="A545" t="s">
        <v>18</v>
      </c>
      <c r="B545" t="s">
        <v>46</v>
      </c>
      <c r="C545" t="s">
        <v>20</v>
      </c>
      <c r="D545" t="s">
        <v>21</v>
      </c>
      <c r="E545">
        <v>57701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43290</v>
      </c>
      <c r="L545" t="s">
        <v>26</v>
      </c>
      <c r="N545" t="s">
        <v>24</v>
      </c>
    </row>
    <row r="546" spans="1:14" x14ac:dyDescent="0.25">
      <c r="A546" t="s">
        <v>583</v>
      </c>
      <c r="B546" t="s">
        <v>1064</v>
      </c>
      <c r="C546" t="s">
        <v>451</v>
      </c>
      <c r="D546" t="s">
        <v>21</v>
      </c>
      <c r="E546">
        <v>57078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43287</v>
      </c>
      <c r="L546" t="s">
        <v>26</v>
      </c>
      <c r="N546" t="s">
        <v>24</v>
      </c>
    </row>
    <row r="547" spans="1:14" x14ac:dyDescent="0.25">
      <c r="A547" t="s">
        <v>101</v>
      </c>
      <c r="B547" t="s">
        <v>102</v>
      </c>
      <c r="C547" t="s">
        <v>20</v>
      </c>
      <c r="D547" t="s">
        <v>21</v>
      </c>
      <c r="E547">
        <v>57701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43287</v>
      </c>
      <c r="L547" t="s">
        <v>26</v>
      </c>
      <c r="N547" t="s">
        <v>24</v>
      </c>
    </row>
    <row r="548" spans="1:14" x14ac:dyDescent="0.25">
      <c r="A548" t="s">
        <v>103</v>
      </c>
      <c r="B548" t="s">
        <v>104</v>
      </c>
      <c r="C548" t="s">
        <v>20</v>
      </c>
      <c r="D548" t="s">
        <v>21</v>
      </c>
      <c r="E548">
        <v>57701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43287</v>
      </c>
      <c r="L548" t="s">
        <v>26</v>
      </c>
      <c r="N548" t="s">
        <v>24</v>
      </c>
    </row>
    <row r="549" spans="1:14" x14ac:dyDescent="0.25">
      <c r="A549" t="s">
        <v>1065</v>
      </c>
      <c r="B549" t="s">
        <v>1066</v>
      </c>
      <c r="C549" t="s">
        <v>451</v>
      </c>
      <c r="D549" t="s">
        <v>21</v>
      </c>
      <c r="E549">
        <v>57078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43287</v>
      </c>
      <c r="L549" t="s">
        <v>26</v>
      </c>
      <c r="N549" t="s">
        <v>24</v>
      </c>
    </row>
    <row r="550" spans="1:14" x14ac:dyDescent="0.25">
      <c r="A550" t="s">
        <v>53</v>
      </c>
      <c r="B550" t="s">
        <v>1067</v>
      </c>
      <c r="C550" t="s">
        <v>451</v>
      </c>
      <c r="D550" t="s">
        <v>21</v>
      </c>
      <c r="E550">
        <v>57078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43287</v>
      </c>
      <c r="L550" t="s">
        <v>26</v>
      </c>
      <c r="N550" t="s">
        <v>24</v>
      </c>
    </row>
    <row r="551" spans="1:14" x14ac:dyDescent="0.25">
      <c r="A551" t="s">
        <v>105</v>
      </c>
      <c r="B551" t="s">
        <v>106</v>
      </c>
      <c r="C551" t="s">
        <v>20</v>
      </c>
      <c r="D551" t="s">
        <v>21</v>
      </c>
      <c r="E551">
        <v>57701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43287</v>
      </c>
      <c r="L551" t="s">
        <v>26</v>
      </c>
      <c r="N551" t="s">
        <v>24</v>
      </c>
    </row>
    <row r="552" spans="1:14" x14ac:dyDescent="0.25">
      <c r="A552" t="s">
        <v>177</v>
      </c>
      <c r="B552" t="s">
        <v>178</v>
      </c>
      <c r="C552" t="s">
        <v>179</v>
      </c>
      <c r="D552" t="s">
        <v>21</v>
      </c>
      <c r="E552">
        <v>57024</v>
      </c>
      <c r="F552" t="s">
        <v>22</v>
      </c>
      <c r="G552" t="s">
        <v>22</v>
      </c>
      <c r="H552" t="s">
        <v>44</v>
      </c>
      <c r="I552" t="s">
        <v>45</v>
      </c>
      <c r="J552" s="1">
        <v>43238</v>
      </c>
      <c r="K552" s="1">
        <v>43286</v>
      </c>
      <c r="L552" t="s">
        <v>39</v>
      </c>
      <c r="N552" t="s">
        <v>200</v>
      </c>
    </row>
    <row r="553" spans="1:14" x14ac:dyDescent="0.25">
      <c r="A553" t="s">
        <v>803</v>
      </c>
      <c r="B553" t="s">
        <v>804</v>
      </c>
      <c r="C553" t="s">
        <v>805</v>
      </c>
      <c r="D553" t="s">
        <v>21</v>
      </c>
      <c r="E553">
        <v>57039</v>
      </c>
      <c r="F553" t="s">
        <v>22</v>
      </c>
      <c r="G553" t="s">
        <v>22</v>
      </c>
      <c r="H553" t="s">
        <v>47</v>
      </c>
      <c r="I553" t="s">
        <v>48</v>
      </c>
      <c r="J553" s="1">
        <v>43236</v>
      </c>
      <c r="K553" s="1">
        <v>43286</v>
      </c>
      <c r="L553" t="s">
        <v>39</v>
      </c>
      <c r="N553" t="s">
        <v>208</v>
      </c>
    </row>
    <row r="554" spans="1:14" x14ac:dyDescent="0.25">
      <c r="A554" t="s">
        <v>763</v>
      </c>
      <c r="B554" t="s">
        <v>764</v>
      </c>
      <c r="C554" t="s">
        <v>674</v>
      </c>
      <c r="D554" t="s">
        <v>21</v>
      </c>
      <c r="E554">
        <v>57028</v>
      </c>
      <c r="F554" t="s">
        <v>22</v>
      </c>
      <c r="G554" t="s">
        <v>22</v>
      </c>
      <c r="H554" t="s">
        <v>47</v>
      </c>
      <c r="I554" t="s">
        <v>400</v>
      </c>
      <c r="J554" s="1">
        <v>43238</v>
      </c>
      <c r="K554" s="1">
        <v>43286</v>
      </c>
      <c r="L554" t="s">
        <v>39</v>
      </c>
      <c r="N554" t="s">
        <v>194</v>
      </c>
    </row>
    <row r="555" spans="1:14" x14ac:dyDescent="0.25">
      <c r="A555" t="s">
        <v>1068</v>
      </c>
      <c r="B555" t="s">
        <v>1069</v>
      </c>
      <c r="C555" t="s">
        <v>805</v>
      </c>
      <c r="D555" t="s">
        <v>21</v>
      </c>
      <c r="E555">
        <v>57039</v>
      </c>
      <c r="F555" t="s">
        <v>22</v>
      </c>
      <c r="G555" t="s">
        <v>22</v>
      </c>
      <c r="H555" t="s">
        <v>47</v>
      </c>
      <c r="I555" t="s">
        <v>48</v>
      </c>
      <c r="J555" s="1">
        <v>43236</v>
      </c>
      <c r="K555" s="1">
        <v>43286</v>
      </c>
      <c r="L555" t="s">
        <v>39</v>
      </c>
      <c r="N555" t="s">
        <v>208</v>
      </c>
    </row>
    <row r="556" spans="1:14" x14ac:dyDescent="0.25">
      <c r="A556" t="s">
        <v>183</v>
      </c>
      <c r="B556" t="s">
        <v>892</v>
      </c>
      <c r="C556" t="s">
        <v>893</v>
      </c>
      <c r="D556" t="s">
        <v>21</v>
      </c>
      <c r="E556">
        <v>57064</v>
      </c>
      <c r="F556" t="s">
        <v>22</v>
      </c>
      <c r="G556" t="s">
        <v>22</v>
      </c>
      <c r="H556" t="s">
        <v>44</v>
      </c>
      <c r="I556" t="s">
        <v>45</v>
      </c>
      <c r="J556" t="s">
        <v>204</v>
      </c>
      <c r="K556" s="1">
        <v>43286</v>
      </c>
      <c r="L556" t="s">
        <v>205</v>
      </c>
      <c r="M556" t="str">
        <f>HYPERLINK("https://www.regulations.gov/docket?D=FDA-2018-H-2580")</f>
        <v>https://www.regulations.gov/docket?D=FDA-2018-H-2580</v>
      </c>
      <c r="N556" t="s">
        <v>204</v>
      </c>
    </row>
    <row r="557" spans="1:14" x14ac:dyDescent="0.25">
      <c r="A557" t="s">
        <v>771</v>
      </c>
      <c r="B557" t="s">
        <v>772</v>
      </c>
      <c r="C557" t="s">
        <v>762</v>
      </c>
      <c r="D557" t="s">
        <v>21</v>
      </c>
      <c r="E557">
        <v>57022</v>
      </c>
      <c r="F557" t="s">
        <v>22</v>
      </c>
      <c r="G557" t="s">
        <v>22</v>
      </c>
      <c r="H557" t="s">
        <v>44</v>
      </c>
      <c r="I557" t="s">
        <v>45</v>
      </c>
      <c r="J557" s="1">
        <v>43238</v>
      </c>
      <c r="K557" s="1">
        <v>43286</v>
      </c>
      <c r="L557" t="s">
        <v>39</v>
      </c>
      <c r="N557" t="s">
        <v>200</v>
      </c>
    </row>
    <row r="558" spans="1:14" x14ac:dyDescent="0.25">
      <c r="A558" t="s">
        <v>672</v>
      </c>
      <c r="B558" t="s">
        <v>673</v>
      </c>
      <c r="C558" t="s">
        <v>674</v>
      </c>
      <c r="D558" t="s">
        <v>21</v>
      </c>
      <c r="E558">
        <v>57028</v>
      </c>
      <c r="F558" t="s">
        <v>22</v>
      </c>
      <c r="G558" t="s">
        <v>22</v>
      </c>
      <c r="H558" t="s">
        <v>47</v>
      </c>
      <c r="I558" t="s">
        <v>400</v>
      </c>
      <c r="J558" s="1">
        <v>43238</v>
      </c>
      <c r="K558" s="1">
        <v>43286</v>
      </c>
      <c r="L558" t="s">
        <v>39</v>
      </c>
      <c r="N558" t="s">
        <v>194</v>
      </c>
    </row>
    <row r="559" spans="1:14" x14ac:dyDescent="0.25">
      <c r="A559" t="s">
        <v>553</v>
      </c>
      <c r="B559" t="s">
        <v>1070</v>
      </c>
      <c r="C559" t="s">
        <v>412</v>
      </c>
      <c r="D559" t="s">
        <v>21</v>
      </c>
      <c r="E559">
        <v>57385</v>
      </c>
      <c r="F559" t="s">
        <v>22</v>
      </c>
      <c r="G559" t="s">
        <v>22</v>
      </c>
      <c r="H559" t="s">
        <v>44</v>
      </c>
      <c r="I559" t="s">
        <v>45</v>
      </c>
      <c r="J559" s="1">
        <v>43225</v>
      </c>
      <c r="K559" s="1">
        <v>43279</v>
      </c>
      <c r="L559" t="s">
        <v>39</v>
      </c>
      <c r="N559" t="s">
        <v>200</v>
      </c>
    </row>
    <row r="560" spans="1:14" x14ac:dyDescent="0.25">
      <c r="A560" t="s">
        <v>521</v>
      </c>
      <c r="B560" t="s">
        <v>522</v>
      </c>
      <c r="C560" t="s">
        <v>523</v>
      </c>
      <c r="D560" t="s">
        <v>21</v>
      </c>
      <c r="E560">
        <v>57382</v>
      </c>
      <c r="F560" t="s">
        <v>22</v>
      </c>
      <c r="G560" t="s">
        <v>22</v>
      </c>
      <c r="H560" t="s">
        <v>44</v>
      </c>
      <c r="I560" t="s">
        <v>45</v>
      </c>
      <c r="J560" s="1">
        <v>43225</v>
      </c>
      <c r="K560" s="1">
        <v>43279</v>
      </c>
      <c r="L560" t="s">
        <v>39</v>
      </c>
      <c r="N560" t="s">
        <v>394</v>
      </c>
    </row>
    <row r="561" spans="1:14" x14ac:dyDescent="0.25">
      <c r="A561" t="s">
        <v>422</v>
      </c>
      <c r="B561" t="s">
        <v>423</v>
      </c>
      <c r="C561" t="s">
        <v>424</v>
      </c>
      <c r="D561" t="s">
        <v>21</v>
      </c>
      <c r="E561">
        <v>57025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43278</v>
      </c>
      <c r="L561" t="s">
        <v>26</v>
      </c>
      <c r="N561" t="s">
        <v>24</v>
      </c>
    </row>
    <row r="562" spans="1:14" x14ac:dyDescent="0.25">
      <c r="A562" t="s">
        <v>881</v>
      </c>
      <c r="B562" t="s">
        <v>1071</v>
      </c>
      <c r="C562" t="s">
        <v>1072</v>
      </c>
      <c r="D562" t="s">
        <v>21</v>
      </c>
      <c r="E562">
        <v>57010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43278</v>
      </c>
      <c r="L562" t="s">
        <v>26</v>
      </c>
      <c r="N562" t="s">
        <v>24</v>
      </c>
    </row>
    <row r="563" spans="1:14" x14ac:dyDescent="0.25">
      <c r="A563" t="s">
        <v>583</v>
      </c>
      <c r="B563" t="s">
        <v>1073</v>
      </c>
      <c r="C563" t="s">
        <v>424</v>
      </c>
      <c r="D563" t="s">
        <v>21</v>
      </c>
      <c r="E563">
        <v>57025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43277</v>
      </c>
      <c r="L563" t="s">
        <v>26</v>
      </c>
      <c r="N563" t="s">
        <v>24</v>
      </c>
    </row>
    <row r="564" spans="1:14" x14ac:dyDescent="0.25">
      <c r="A564" t="s">
        <v>1074</v>
      </c>
      <c r="B564" t="s">
        <v>1075</v>
      </c>
      <c r="C564" t="s">
        <v>1026</v>
      </c>
      <c r="D564" t="s">
        <v>21</v>
      </c>
      <c r="E564">
        <v>57069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43277</v>
      </c>
      <c r="L564" t="s">
        <v>26</v>
      </c>
      <c r="N564" t="s">
        <v>24</v>
      </c>
    </row>
    <row r="565" spans="1:14" x14ac:dyDescent="0.25">
      <c r="A565" t="s">
        <v>1076</v>
      </c>
      <c r="B565" t="s">
        <v>1077</v>
      </c>
      <c r="C565" t="s">
        <v>1026</v>
      </c>
      <c r="D565" t="s">
        <v>21</v>
      </c>
      <c r="E565">
        <v>57069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43277</v>
      </c>
      <c r="L565" t="s">
        <v>26</v>
      </c>
      <c r="N565" t="s">
        <v>24</v>
      </c>
    </row>
    <row r="566" spans="1:14" x14ac:dyDescent="0.25">
      <c r="A566" t="s">
        <v>1078</v>
      </c>
      <c r="B566" t="s">
        <v>1079</v>
      </c>
      <c r="C566" t="s">
        <v>474</v>
      </c>
      <c r="D566" t="s">
        <v>21</v>
      </c>
      <c r="E566">
        <v>57551</v>
      </c>
      <c r="F566" t="s">
        <v>22</v>
      </c>
      <c r="G566" t="s">
        <v>22</v>
      </c>
      <c r="H566" t="s">
        <v>47</v>
      </c>
      <c r="I566" t="s">
        <v>48</v>
      </c>
      <c r="J566" s="1">
        <v>43219</v>
      </c>
      <c r="K566" s="1">
        <v>43272</v>
      </c>
      <c r="L566" t="s">
        <v>39</v>
      </c>
      <c r="N566" t="s">
        <v>208</v>
      </c>
    </row>
    <row r="567" spans="1:14" x14ac:dyDescent="0.25">
      <c r="A567" t="s">
        <v>646</v>
      </c>
      <c r="B567" t="s">
        <v>647</v>
      </c>
      <c r="C567" t="s">
        <v>648</v>
      </c>
      <c r="D567" t="s">
        <v>21</v>
      </c>
      <c r="E567">
        <v>57237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43266</v>
      </c>
      <c r="L567" t="s">
        <v>26</v>
      </c>
      <c r="N567" t="s">
        <v>24</v>
      </c>
    </row>
    <row r="568" spans="1:14" x14ac:dyDescent="0.25">
      <c r="A568" t="s">
        <v>479</v>
      </c>
      <c r="B568" t="s">
        <v>480</v>
      </c>
      <c r="C568" t="s">
        <v>481</v>
      </c>
      <c r="D568" t="s">
        <v>21</v>
      </c>
      <c r="E568">
        <v>57760</v>
      </c>
      <c r="F568" t="s">
        <v>22</v>
      </c>
      <c r="G568" t="s">
        <v>22</v>
      </c>
      <c r="H568" t="s">
        <v>629</v>
      </c>
      <c r="I568" t="s">
        <v>1080</v>
      </c>
      <c r="J568" s="1">
        <v>43210</v>
      </c>
      <c r="K568" s="1">
        <v>43265</v>
      </c>
      <c r="L568" t="s">
        <v>39</v>
      </c>
      <c r="N568" t="s">
        <v>200</v>
      </c>
    </row>
    <row r="569" spans="1:14" x14ac:dyDescent="0.25">
      <c r="A569" t="s">
        <v>1081</v>
      </c>
      <c r="B569" t="s">
        <v>1082</v>
      </c>
      <c r="C569" t="s">
        <v>203</v>
      </c>
      <c r="D569" t="s">
        <v>21</v>
      </c>
      <c r="E569">
        <v>57350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43264</v>
      </c>
      <c r="L569" t="s">
        <v>26</v>
      </c>
      <c r="N569" t="s">
        <v>24</v>
      </c>
    </row>
    <row r="570" spans="1:14" x14ac:dyDescent="0.25">
      <c r="A570" t="s">
        <v>1083</v>
      </c>
      <c r="B570" t="s">
        <v>1084</v>
      </c>
      <c r="C570" t="s">
        <v>203</v>
      </c>
      <c r="D570" t="s">
        <v>21</v>
      </c>
      <c r="E570">
        <v>57350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43264</v>
      </c>
      <c r="L570" t="s">
        <v>26</v>
      </c>
      <c r="N570" t="s">
        <v>24</v>
      </c>
    </row>
    <row r="571" spans="1:14" x14ac:dyDescent="0.25">
      <c r="A571" t="s">
        <v>1085</v>
      </c>
      <c r="B571" t="s">
        <v>1086</v>
      </c>
      <c r="C571" t="s">
        <v>783</v>
      </c>
      <c r="D571" t="s">
        <v>21</v>
      </c>
      <c r="E571">
        <v>57017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43264</v>
      </c>
      <c r="L571" t="s">
        <v>26</v>
      </c>
      <c r="N571" t="s">
        <v>24</v>
      </c>
    </row>
    <row r="572" spans="1:14" x14ac:dyDescent="0.25">
      <c r="A572" t="s">
        <v>760</v>
      </c>
      <c r="B572" t="s">
        <v>761</v>
      </c>
      <c r="C572" t="s">
        <v>762</v>
      </c>
      <c r="D572" t="s">
        <v>21</v>
      </c>
      <c r="E572">
        <v>57022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43264</v>
      </c>
      <c r="L572" t="s">
        <v>26</v>
      </c>
      <c r="N572" t="s">
        <v>24</v>
      </c>
    </row>
    <row r="573" spans="1:14" x14ac:dyDescent="0.25">
      <c r="A573" t="s">
        <v>263</v>
      </c>
      <c r="B573" t="s">
        <v>1087</v>
      </c>
      <c r="C573" t="s">
        <v>203</v>
      </c>
      <c r="D573" t="s">
        <v>21</v>
      </c>
      <c r="E573">
        <v>57350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43264</v>
      </c>
      <c r="L573" t="s">
        <v>26</v>
      </c>
      <c r="N573" t="s">
        <v>24</v>
      </c>
    </row>
    <row r="574" spans="1:14" x14ac:dyDescent="0.25">
      <c r="A574" t="s">
        <v>1088</v>
      </c>
      <c r="B574" t="s">
        <v>1089</v>
      </c>
      <c r="C574" t="s">
        <v>20</v>
      </c>
      <c r="D574" t="s">
        <v>21</v>
      </c>
      <c r="E574">
        <v>57701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43262</v>
      </c>
      <c r="L574" t="s">
        <v>26</v>
      </c>
      <c r="N574" t="s">
        <v>24</v>
      </c>
    </row>
    <row r="575" spans="1:14" x14ac:dyDescent="0.25">
      <c r="A575" t="s">
        <v>1090</v>
      </c>
      <c r="B575" t="s">
        <v>1091</v>
      </c>
      <c r="C575" t="s">
        <v>432</v>
      </c>
      <c r="D575" t="s">
        <v>21</v>
      </c>
      <c r="E575">
        <v>57754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43262</v>
      </c>
      <c r="L575" t="s">
        <v>26</v>
      </c>
      <c r="N575" t="s">
        <v>24</v>
      </c>
    </row>
    <row r="576" spans="1:14" x14ac:dyDescent="0.25">
      <c r="A576" t="s">
        <v>72</v>
      </c>
      <c r="B576" t="s">
        <v>97</v>
      </c>
      <c r="C576" t="s">
        <v>20</v>
      </c>
      <c r="D576" t="s">
        <v>21</v>
      </c>
      <c r="E576">
        <v>57701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43262</v>
      </c>
      <c r="L576" t="s">
        <v>26</v>
      </c>
      <c r="N576" t="s">
        <v>24</v>
      </c>
    </row>
    <row r="577" spans="1:14" x14ac:dyDescent="0.25">
      <c r="A577" t="s">
        <v>477</v>
      </c>
      <c r="B577" t="s">
        <v>36</v>
      </c>
      <c r="C577" t="s">
        <v>20</v>
      </c>
      <c r="D577" t="s">
        <v>21</v>
      </c>
      <c r="E577">
        <v>57701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43262</v>
      </c>
      <c r="L577" t="s">
        <v>26</v>
      </c>
      <c r="N577" t="s">
        <v>24</v>
      </c>
    </row>
    <row r="578" spans="1:14" x14ac:dyDescent="0.25">
      <c r="A578" t="s">
        <v>93</v>
      </c>
      <c r="B578" t="s">
        <v>94</v>
      </c>
      <c r="C578" t="s">
        <v>20</v>
      </c>
      <c r="D578" t="s">
        <v>21</v>
      </c>
      <c r="E578">
        <v>57701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43262</v>
      </c>
      <c r="L578" t="s">
        <v>26</v>
      </c>
      <c r="N578" t="s">
        <v>24</v>
      </c>
    </row>
    <row r="579" spans="1:14" x14ac:dyDescent="0.25">
      <c r="A579" t="s">
        <v>107</v>
      </c>
      <c r="B579" t="s">
        <v>108</v>
      </c>
      <c r="C579" t="s">
        <v>20</v>
      </c>
      <c r="D579" t="s">
        <v>21</v>
      </c>
      <c r="E579">
        <v>57701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43262</v>
      </c>
      <c r="L579" t="s">
        <v>26</v>
      </c>
      <c r="N579" t="s">
        <v>24</v>
      </c>
    </row>
    <row r="580" spans="1:14" x14ac:dyDescent="0.25">
      <c r="A580" t="s">
        <v>33</v>
      </c>
      <c r="B580" t="s">
        <v>34</v>
      </c>
      <c r="C580" t="s">
        <v>20</v>
      </c>
      <c r="D580" t="s">
        <v>21</v>
      </c>
      <c r="E580">
        <v>57701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43262</v>
      </c>
      <c r="L580" t="s">
        <v>26</v>
      </c>
      <c r="N580" t="s">
        <v>24</v>
      </c>
    </row>
    <row r="581" spans="1:14" x14ac:dyDescent="0.25">
      <c r="A581" t="s">
        <v>631</v>
      </c>
      <c r="B581" t="s">
        <v>632</v>
      </c>
      <c r="C581" t="s">
        <v>446</v>
      </c>
      <c r="D581" t="s">
        <v>21</v>
      </c>
      <c r="E581">
        <v>57785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43260</v>
      </c>
      <c r="L581" t="s">
        <v>26</v>
      </c>
      <c r="N581" t="s">
        <v>24</v>
      </c>
    </row>
    <row r="582" spans="1:14" x14ac:dyDescent="0.25">
      <c r="A582" t="s">
        <v>1092</v>
      </c>
      <c r="B582" t="s">
        <v>1093</v>
      </c>
      <c r="C582" t="s">
        <v>446</v>
      </c>
      <c r="D582" t="s">
        <v>21</v>
      </c>
      <c r="E582">
        <v>57785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43260</v>
      </c>
      <c r="L582" t="s">
        <v>26</v>
      </c>
      <c r="N582" t="s">
        <v>24</v>
      </c>
    </row>
    <row r="583" spans="1:14" x14ac:dyDescent="0.25">
      <c r="A583" t="s">
        <v>1094</v>
      </c>
      <c r="B583" t="s">
        <v>1095</v>
      </c>
      <c r="C583" t="s">
        <v>446</v>
      </c>
      <c r="D583" t="s">
        <v>21</v>
      </c>
      <c r="E583">
        <v>57785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43260</v>
      </c>
      <c r="L583" t="s">
        <v>26</v>
      </c>
      <c r="N583" t="s">
        <v>24</v>
      </c>
    </row>
    <row r="584" spans="1:14" x14ac:dyDescent="0.25">
      <c r="A584" t="s">
        <v>1096</v>
      </c>
      <c r="B584" t="s">
        <v>1097</v>
      </c>
      <c r="C584" t="s">
        <v>446</v>
      </c>
      <c r="D584" t="s">
        <v>21</v>
      </c>
      <c r="E584">
        <v>57785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43260</v>
      </c>
      <c r="L584" t="s">
        <v>26</v>
      </c>
      <c r="N584" t="s">
        <v>24</v>
      </c>
    </row>
    <row r="585" spans="1:14" x14ac:dyDescent="0.25">
      <c r="A585" t="s">
        <v>694</v>
      </c>
      <c r="B585" t="s">
        <v>695</v>
      </c>
      <c r="C585" t="s">
        <v>696</v>
      </c>
      <c r="D585" t="s">
        <v>21</v>
      </c>
      <c r="E585">
        <v>57732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43260</v>
      </c>
      <c r="L585" t="s">
        <v>26</v>
      </c>
      <c r="N585" t="s">
        <v>24</v>
      </c>
    </row>
    <row r="586" spans="1:14" x14ac:dyDescent="0.25">
      <c r="A586" t="s">
        <v>1098</v>
      </c>
      <c r="B586" t="s">
        <v>1099</v>
      </c>
      <c r="C586" t="s">
        <v>446</v>
      </c>
      <c r="D586" t="s">
        <v>21</v>
      </c>
      <c r="E586">
        <v>57785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43260</v>
      </c>
      <c r="L586" t="s">
        <v>26</v>
      </c>
      <c r="N586" t="s">
        <v>24</v>
      </c>
    </row>
    <row r="587" spans="1:14" x14ac:dyDescent="0.25">
      <c r="A587" t="s">
        <v>1100</v>
      </c>
      <c r="B587" t="s">
        <v>1101</v>
      </c>
      <c r="C587" t="s">
        <v>446</v>
      </c>
      <c r="D587" t="s">
        <v>21</v>
      </c>
      <c r="E587">
        <v>57785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43260</v>
      </c>
      <c r="L587" t="s">
        <v>26</v>
      </c>
      <c r="N587" t="s">
        <v>24</v>
      </c>
    </row>
    <row r="588" spans="1:14" x14ac:dyDescent="0.25">
      <c r="A588" t="s">
        <v>1102</v>
      </c>
      <c r="B588" t="s">
        <v>1103</v>
      </c>
      <c r="C588" t="s">
        <v>1104</v>
      </c>
      <c r="D588" t="s">
        <v>21</v>
      </c>
      <c r="E588">
        <v>57332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43259</v>
      </c>
      <c r="L588" t="s">
        <v>26</v>
      </c>
      <c r="N588" t="s">
        <v>24</v>
      </c>
    </row>
    <row r="589" spans="1:14" x14ac:dyDescent="0.25">
      <c r="A589" t="s">
        <v>1105</v>
      </c>
      <c r="B589" t="s">
        <v>1106</v>
      </c>
      <c r="C589" t="s">
        <v>556</v>
      </c>
      <c r="D589" t="s">
        <v>21</v>
      </c>
      <c r="E589">
        <v>57381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43258</v>
      </c>
      <c r="L589" t="s">
        <v>26</v>
      </c>
      <c r="N589" t="s">
        <v>24</v>
      </c>
    </row>
    <row r="590" spans="1:14" x14ac:dyDescent="0.25">
      <c r="A590" t="s">
        <v>1107</v>
      </c>
      <c r="B590" t="s">
        <v>1108</v>
      </c>
      <c r="C590" t="s">
        <v>1109</v>
      </c>
      <c r="D590" t="s">
        <v>21</v>
      </c>
      <c r="E590">
        <v>57266</v>
      </c>
      <c r="F590" t="s">
        <v>22</v>
      </c>
      <c r="G590" t="s">
        <v>22</v>
      </c>
      <c r="H590" t="s">
        <v>47</v>
      </c>
      <c r="I590" t="s">
        <v>48</v>
      </c>
      <c r="J590" s="1">
        <v>43200</v>
      </c>
      <c r="K590" s="1">
        <v>43258</v>
      </c>
      <c r="L590" t="s">
        <v>39</v>
      </c>
      <c r="N590" t="s">
        <v>208</v>
      </c>
    </row>
    <row r="591" spans="1:14" x14ac:dyDescent="0.25">
      <c r="A591" t="s">
        <v>1110</v>
      </c>
      <c r="B591" t="s">
        <v>1111</v>
      </c>
      <c r="C591" t="s">
        <v>1112</v>
      </c>
      <c r="D591" t="s">
        <v>21</v>
      </c>
      <c r="E591">
        <v>57261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43252</v>
      </c>
      <c r="L591" t="s">
        <v>26</v>
      </c>
      <c r="N591" t="s">
        <v>24</v>
      </c>
    </row>
    <row r="592" spans="1:14" x14ac:dyDescent="0.25">
      <c r="A592" t="s">
        <v>1113</v>
      </c>
      <c r="B592" t="s">
        <v>1114</v>
      </c>
      <c r="C592" t="s">
        <v>1115</v>
      </c>
      <c r="D592" t="s">
        <v>21</v>
      </c>
      <c r="E592">
        <v>57252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43252</v>
      </c>
      <c r="L592" t="s">
        <v>26</v>
      </c>
      <c r="N592" t="s">
        <v>24</v>
      </c>
    </row>
    <row r="593" spans="1:14" x14ac:dyDescent="0.25">
      <c r="A593" t="s">
        <v>1116</v>
      </c>
      <c r="B593" t="s">
        <v>1117</v>
      </c>
      <c r="C593" t="s">
        <v>808</v>
      </c>
      <c r="D593" t="s">
        <v>21</v>
      </c>
      <c r="E593">
        <v>57015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43251</v>
      </c>
      <c r="L593" t="s">
        <v>26</v>
      </c>
      <c r="N593" t="s">
        <v>24</v>
      </c>
    </row>
    <row r="594" spans="1:14" x14ac:dyDescent="0.25">
      <c r="A594" t="s">
        <v>1118</v>
      </c>
      <c r="B594" t="s">
        <v>1119</v>
      </c>
      <c r="C594" t="s">
        <v>1120</v>
      </c>
      <c r="D594" t="s">
        <v>21</v>
      </c>
      <c r="E594">
        <v>57216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43251</v>
      </c>
      <c r="L594" t="s">
        <v>26</v>
      </c>
      <c r="N594" t="s">
        <v>24</v>
      </c>
    </row>
    <row r="595" spans="1:14" x14ac:dyDescent="0.25">
      <c r="A595" t="s">
        <v>1121</v>
      </c>
      <c r="B595" t="s">
        <v>1122</v>
      </c>
      <c r="C595" t="s">
        <v>1120</v>
      </c>
      <c r="D595" t="s">
        <v>21</v>
      </c>
      <c r="E595">
        <v>57216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43251</v>
      </c>
      <c r="L595" t="s">
        <v>26</v>
      </c>
      <c r="N595" t="s">
        <v>24</v>
      </c>
    </row>
    <row r="596" spans="1:14" x14ac:dyDescent="0.25">
      <c r="A596" t="s">
        <v>1123</v>
      </c>
      <c r="B596" t="s">
        <v>1124</v>
      </c>
      <c r="C596" t="s">
        <v>43</v>
      </c>
      <c r="D596" t="s">
        <v>21</v>
      </c>
      <c r="E596">
        <v>57103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43251</v>
      </c>
      <c r="L596" t="s">
        <v>26</v>
      </c>
      <c r="N596" t="s">
        <v>24</v>
      </c>
    </row>
    <row r="597" spans="1:14" x14ac:dyDescent="0.25">
      <c r="A597" t="s">
        <v>263</v>
      </c>
      <c r="B597" t="s">
        <v>1125</v>
      </c>
      <c r="C597" t="s">
        <v>1115</v>
      </c>
      <c r="D597" t="s">
        <v>21</v>
      </c>
      <c r="E597">
        <v>57252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43251</v>
      </c>
      <c r="L597" t="s">
        <v>26</v>
      </c>
      <c r="N597" t="s">
        <v>24</v>
      </c>
    </row>
    <row r="598" spans="1:14" x14ac:dyDescent="0.25">
      <c r="A598" t="s">
        <v>649</v>
      </c>
      <c r="B598" t="s">
        <v>650</v>
      </c>
      <c r="C598" t="s">
        <v>651</v>
      </c>
      <c r="D598" t="s">
        <v>21</v>
      </c>
      <c r="E598">
        <v>57212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43251</v>
      </c>
      <c r="L598" t="s">
        <v>26</v>
      </c>
      <c r="N598" t="s">
        <v>24</v>
      </c>
    </row>
    <row r="599" spans="1:14" x14ac:dyDescent="0.25">
      <c r="A599" t="s">
        <v>679</v>
      </c>
      <c r="B599" t="s">
        <v>680</v>
      </c>
      <c r="C599" t="s">
        <v>681</v>
      </c>
      <c r="D599" t="s">
        <v>21</v>
      </c>
      <c r="E599">
        <v>57223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43251</v>
      </c>
      <c r="L599" t="s">
        <v>26</v>
      </c>
      <c r="N599" t="s">
        <v>24</v>
      </c>
    </row>
    <row r="600" spans="1:14" x14ac:dyDescent="0.25">
      <c r="A600" t="s">
        <v>403</v>
      </c>
      <c r="B600" t="s">
        <v>1126</v>
      </c>
      <c r="C600" t="s">
        <v>1115</v>
      </c>
      <c r="D600" t="s">
        <v>21</v>
      </c>
      <c r="E600">
        <v>57252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43251</v>
      </c>
      <c r="L600" t="s">
        <v>26</v>
      </c>
      <c r="N600" t="s">
        <v>24</v>
      </c>
    </row>
    <row r="601" spans="1:14" x14ac:dyDescent="0.25">
      <c r="A601" t="s">
        <v>1127</v>
      </c>
      <c r="B601" t="s">
        <v>1128</v>
      </c>
      <c r="C601" t="s">
        <v>262</v>
      </c>
      <c r="D601" t="s">
        <v>21</v>
      </c>
      <c r="E601">
        <v>57053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43251</v>
      </c>
      <c r="L601" t="s">
        <v>26</v>
      </c>
      <c r="N601" t="s">
        <v>24</v>
      </c>
    </row>
    <row r="602" spans="1:14" x14ac:dyDescent="0.25">
      <c r="A602" t="s">
        <v>72</v>
      </c>
      <c r="B602" t="s">
        <v>1129</v>
      </c>
      <c r="C602" t="s">
        <v>1115</v>
      </c>
      <c r="D602" t="s">
        <v>21</v>
      </c>
      <c r="E602">
        <v>57252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43251</v>
      </c>
      <c r="L602" t="s">
        <v>26</v>
      </c>
      <c r="N602" t="s">
        <v>24</v>
      </c>
    </row>
    <row r="603" spans="1:14" x14ac:dyDescent="0.25">
      <c r="A603" t="s">
        <v>1130</v>
      </c>
      <c r="B603" t="s">
        <v>1131</v>
      </c>
      <c r="C603" t="s">
        <v>1132</v>
      </c>
      <c r="D603" t="s">
        <v>21</v>
      </c>
      <c r="E603">
        <v>57043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43251</v>
      </c>
      <c r="L603" t="s">
        <v>26</v>
      </c>
      <c r="N603" t="s">
        <v>24</v>
      </c>
    </row>
    <row r="604" spans="1:14" x14ac:dyDescent="0.25">
      <c r="A604" t="s">
        <v>618</v>
      </c>
      <c r="B604" t="s">
        <v>1133</v>
      </c>
      <c r="C604" t="s">
        <v>100</v>
      </c>
      <c r="D604" t="s">
        <v>21</v>
      </c>
      <c r="E604">
        <v>57744</v>
      </c>
      <c r="F604" t="s">
        <v>22</v>
      </c>
      <c r="G604" t="s">
        <v>22</v>
      </c>
      <c r="H604" t="s">
        <v>47</v>
      </c>
      <c r="I604" t="s">
        <v>48</v>
      </c>
      <c r="J604" s="1">
        <v>43198</v>
      </c>
      <c r="K604" s="1">
        <v>43251</v>
      </c>
      <c r="L604" t="s">
        <v>39</v>
      </c>
      <c r="N604" t="s">
        <v>208</v>
      </c>
    </row>
    <row r="605" spans="1:14" x14ac:dyDescent="0.25">
      <c r="A605" t="s">
        <v>183</v>
      </c>
      <c r="B605" t="s">
        <v>1134</v>
      </c>
      <c r="C605" t="s">
        <v>43</v>
      </c>
      <c r="D605" t="s">
        <v>21</v>
      </c>
      <c r="E605">
        <v>57104</v>
      </c>
      <c r="F605" t="s">
        <v>22</v>
      </c>
      <c r="G605" t="s">
        <v>22</v>
      </c>
      <c r="H605" t="s">
        <v>47</v>
      </c>
      <c r="I605" t="s">
        <v>787</v>
      </c>
      <c r="J605" s="1">
        <v>43196</v>
      </c>
      <c r="K605" s="1">
        <v>43251</v>
      </c>
      <c r="L605" t="s">
        <v>39</v>
      </c>
      <c r="N605" t="s">
        <v>208</v>
      </c>
    </row>
    <row r="606" spans="1:14" x14ac:dyDescent="0.25">
      <c r="A606" t="s">
        <v>49</v>
      </c>
      <c r="B606" t="s">
        <v>1135</v>
      </c>
      <c r="C606" t="s">
        <v>43</v>
      </c>
      <c r="D606" t="s">
        <v>21</v>
      </c>
      <c r="E606">
        <v>57106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43251</v>
      </c>
      <c r="L606" t="s">
        <v>26</v>
      </c>
      <c r="N606" t="s">
        <v>24</v>
      </c>
    </row>
    <row r="607" spans="1:14" x14ac:dyDescent="0.25">
      <c r="A607" t="s">
        <v>1136</v>
      </c>
      <c r="B607" t="s">
        <v>1137</v>
      </c>
      <c r="C607" t="s">
        <v>1115</v>
      </c>
      <c r="D607" t="s">
        <v>21</v>
      </c>
      <c r="E607">
        <v>57252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43251</v>
      </c>
      <c r="L607" t="s">
        <v>26</v>
      </c>
      <c r="N607" t="s">
        <v>24</v>
      </c>
    </row>
    <row r="608" spans="1:14" x14ac:dyDescent="0.25">
      <c r="A608" t="s">
        <v>1138</v>
      </c>
      <c r="B608" t="s">
        <v>1139</v>
      </c>
      <c r="C608" t="s">
        <v>1115</v>
      </c>
      <c r="D608" t="s">
        <v>21</v>
      </c>
      <c r="E608">
        <v>57252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43251</v>
      </c>
      <c r="L608" t="s">
        <v>26</v>
      </c>
      <c r="N608" t="s">
        <v>24</v>
      </c>
    </row>
    <row r="609" spans="1:14" x14ac:dyDescent="0.25">
      <c r="A609" t="s">
        <v>1140</v>
      </c>
      <c r="B609" t="s">
        <v>1141</v>
      </c>
      <c r="C609" t="s">
        <v>1115</v>
      </c>
      <c r="D609" t="s">
        <v>21</v>
      </c>
      <c r="E609">
        <v>57252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43251</v>
      </c>
      <c r="L609" t="s">
        <v>26</v>
      </c>
      <c r="N609" t="s">
        <v>24</v>
      </c>
    </row>
    <row r="610" spans="1:14" x14ac:dyDescent="0.25">
      <c r="A610" t="s">
        <v>1142</v>
      </c>
      <c r="B610" t="s">
        <v>1143</v>
      </c>
      <c r="C610" t="s">
        <v>1115</v>
      </c>
      <c r="D610" t="s">
        <v>21</v>
      </c>
      <c r="E610">
        <v>57252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43251</v>
      </c>
      <c r="L610" t="s">
        <v>26</v>
      </c>
      <c r="N610" t="s">
        <v>24</v>
      </c>
    </row>
    <row r="611" spans="1:14" x14ac:dyDescent="0.25">
      <c r="A611" t="s">
        <v>263</v>
      </c>
      <c r="B611" t="s">
        <v>1144</v>
      </c>
      <c r="C611" t="s">
        <v>762</v>
      </c>
      <c r="D611" t="s">
        <v>21</v>
      </c>
      <c r="E611">
        <v>57022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43241</v>
      </c>
      <c r="L611" t="s">
        <v>26</v>
      </c>
      <c r="N611" t="s">
        <v>24</v>
      </c>
    </row>
    <row r="612" spans="1:14" x14ac:dyDescent="0.25">
      <c r="A612" t="s">
        <v>68</v>
      </c>
      <c r="B612" t="s">
        <v>69</v>
      </c>
      <c r="C612" t="s">
        <v>43</v>
      </c>
      <c r="D612" t="s">
        <v>21</v>
      </c>
      <c r="E612">
        <v>57107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43241</v>
      </c>
      <c r="L612" t="s">
        <v>26</v>
      </c>
      <c r="N612" t="s">
        <v>24</v>
      </c>
    </row>
    <row r="613" spans="1:14" x14ac:dyDescent="0.25">
      <c r="A613" t="s">
        <v>218</v>
      </c>
      <c r="B613" t="s">
        <v>1145</v>
      </c>
      <c r="C613" t="s">
        <v>798</v>
      </c>
      <c r="D613" t="s">
        <v>21</v>
      </c>
      <c r="E613">
        <v>57012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43241</v>
      </c>
      <c r="L613" t="s">
        <v>26</v>
      </c>
      <c r="N613" t="s">
        <v>24</v>
      </c>
    </row>
    <row r="614" spans="1:14" x14ac:dyDescent="0.25">
      <c r="A614" t="s">
        <v>1146</v>
      </c>
      <c r="B614" t="s">
        <v>1147</v>
      </c>
      <c r="C614" t="s">
        <v>893</v>
      </c>
      <c r="D614" t="s">
        <v>21</v>
      </c>
      <c r="E614">
        <v>57064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43237</v>
      </c>
      <c r="L614" t="s">
        <v>26</v>
      </c>
      <c r="N614" t="s">
        <v>24</v>
      </c>
    </row>
    <row r="615" spans="1:14" x14ac:dyDescent="0.25">
      <c r="A615" t="s">
        <v>877</v>
      </c>
      <c r="B615" t="s">
        <v>878</v>
      </c>
      <c r="C615" t="s">
        <v>43</v>
      </c>
      <c r="D615" t="s">
        <v>21</v>
      </c>
      <c r="E615">
        <v>57103</v>
      </c>
      <c r="F615" t="s">
        <v>22</v>
      </c>
      <c r="G615" t="s">
        <v>22</v>
      </c>
      <c r="H615" t="s">
        <v>44</v>
      </c>
      <c r="I615" t="s">
        <v>45</v>
      </c>
      <c r="J615" s="1">
        <v>43169</v>
      </c>
      <c r="K615" s="1">
        <v>43237</v>
      </c>
      <c r="L615" t="s">
        <v>39</v>
      </c>
      <c r="N615" t="s">
        <v>1148</v>
      </c>
    </row>
    <row r="616" spans="1:14" x14ac:dyDescent="0.25">
      <c r="A616" t="s">
        <v>403</v>
      </c>
      <c r="B616" t="s">
        <v>555</v>
      </c>
      <c r="C616" t="s">
        <v>556</v>
      </c>
      <c r="D616" t="s">
        <v>21</v>
      </c>
      <c r="E616">
        <v>57381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43237</v>
      </c>
      <c r="L616" t="s">
        <v>26</v>
      </c>
      <c r="N616" t="s">
        <v>24</v>
      </c>
    </row>
    <row r="617" spans="1:14" x14ac:dyDescent="0.25">
      <c r="A617" t="s">
        <v>1149</v>
      </c>
      <c r="B617" t="s">
        <v>1150</v>
      </c>
      <c r="C617" t="s">
        <v>805</v>
      </c>
      <c r="D617" t="s">
        <v>21</v>
      </c>
      <c r="E617">
        <v>57039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43236</v>
      </c>
      <c r="L617" t="s">
        <v>26</v>
      </c>
      <c r="N617" t="s">
        <v>24</v>
      </c>
    </row>
    <row r="618" spans="1:14" x14ac:dyDescent="0.25">
      <c r="A618" t="s">
        <v>583</v>
      </c>
      <c r="B618" t="s">
        <v>1151</v>
      </c>
      <c r="C618" t="s">
        <v>805</v>
      </c>
      <c r="D618" t="s">
        <v>21</v>
      </c>
      <c r="E618">
        <v>57039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43236</v>
      </c>
      <c r="L618" t="s">
        <v>26</v>
      </c>
      <c r="N618" t="s">
        <v>24</v>
      </c>
    </row>
    <row r="619" spans="1:14" x14ac:dyDescent="0.25">
      <c r="A619" t="s">
        <v>263</v>
      </c>
      <c r="B619" t="s">
        <v>1152</v>
      </c>
      <c r="C619" t="s">
        <v>893</v>
      </c>
      <c r="D619" t="s">
        <v>21</v>
      </c>
      <c r="E619">
        <v>57064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43236</v>
      </c>
      <c r="L619" t="s">
        <v>26</v>
      </c>
      <c r="N619" t="s">
        <v>24</v>
      </c>
    </row>
    <row r="620" spans="1:14" x14ac:dyDescent="0.25">
      <c r="A620" t="s">
        <v>1153</v>
      </c>
      <c r="B620" t="s">
        <v>1154</v>
      </c>
      <c r="C620" t="s">
        <v>893</v>
      </c>
      <c r="D620" t="s">
        <v>21</v>
      </c>
      <c r="E620">
        <v>57064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43236</v>
      </c>
      <c r="L620" t="s">
        <v>26</v>
      </c>
      <c r="N620" t="s">
        <v>24</v>
      </c>
    </row>
    <row r="621" spans="1:14" x14ac:dyDescent="0.25">
      <c r="A621" t="s">
        <v>1155</v>
      </c>
      <c r="B621" t="s">
        <v>1156</v>
      </c>
      <c r="C621" t="s">
        <v>805</v>
      </c>
      <c r="D621" t="s">
        <v>21</v>
      </c>
      <c r="E621">
        <v>57039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43236</v>
      </c>
      <c r="L621" t="s">
        <v>26</v>
      </c>
      <c r="N621" t="s">
        <v>24</v>
      </c>
    </row>
    <row r="622" spans="1:14" x14ac:dyDescent="0.25">
      <c r="A622" t="s">
        <v>1157</v>
      </c>
      <c r="B622" t="s">
        <v>1158</v>
      </c>
      <c r="C622" t="s">
        <v>43</v>
      </c>
      <c r="D622" t="s">
        <v>21</v>
      </c>
      <c r="E622">
        <v>57103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43236</v>
      </c>
      <c r="L622" t="s">
        <v>26</v>
      </c>
      <c r="N622" t="s">
        <v>24</v>
      </c>
    </row>
    <row r="623" spans="1:14" x14ac:dyDescent="0.25">
      <c r="A623" t="s">
        <v>1159</v>
      </c>
      <c r="B623" t="s">
        <v>1160</v>
      </c>
      <c r="C623" t="s">
        <v>745</v>
      </c>
      <c r="D623" t="s">
        <v>21</v>
      </c>
      <c r="E623">
        <v>57049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43234</v>
      </c>
      <c r="L623" t="s">
        <v>26</v>
      </c>
      <c r="N623" t="s">
        <v>24</v>
      </c>
    </row>
    <row r="624" spans="1:14" x14ac:dyDescent="0.25">
      <c r="A624" t="s">
        <v>1161</v>
      </c>
      <c r="B624" t="s">
        <v>1162</v>
      </c>
      <c r="C624" t="s">
        <v>1132</v>
      </c>
      <c r="D624" t="s">
        <v>21</v>
      </c>
      <c r="E624">
        <v>57043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43234</v>
      </c>
      <c r="L624" t="s">
        <v>26</v>
      </c>
      <c r="N624" t="s">
        <v>24</v>
      </c>
    </row>
    <row r="625" spans="1:14" x14ac:dyDescent="0.25">
      <c r="A625" t="s">
        <v>101</v>
      </c>
      <c r="B625" t="s">
        <v>114</v>
      </c>
      <c r="C625" t="s">
        <v>20</v>
      </c>
      <c r="D625" t="s">
        <v>21</v>
      </c>
      <c r="E625">
        <v>57702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43233</v>
      </c>
      <c r="L625" t="s">
        <v>26</v>
      </c>
      <c r="N625" t="s">
        <v>24</v>
      </c>
    </row>
    <row r="626" spans="1:14" x14ac:dyDescent="0.25">
      <c r="A626" t="s">
        <v>18</v>
      </c>
      <c r="B626" t="s">
        <v>117</v>
      </c>
      <c r="C626" t="s">
        <v>20</v>
      </c>
      <c r="D626" t="s">
        <v>21</v>
      </c>
      <c r="E626">
        <v>57702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43233</v>
      </c>
      <c r="L626" t="s">
        <v>26</v>
      </c>
      <c r="N626" t="s">
        <v>24</v>
      </c>
    </row>
    <row r="627" spans="1:14" x14ac:dyDescent="0.25">
      <c r="A627" t="s">
        <v>18</v>
      </c>
      <c r="B627" t="s">
        <v>1163</v>
      </c>
      <c r="C627" t="s">
        <v>20</v>
      </c>
      <c r="D627" t="s">
        <v>21</v>
      </c>
      <c r="E627">
        <v>57702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43233</v>
      </c>
      <c r="L627" t="s">
        <v>26</v>
      </c>
      <c r="N627" t="s">
        <v>24</v>
      </c>
    </row>
    <row r="628" spans="1:14" x14ac:dyDescent="0.25">
      <c r="A628" t="s">
        <v>105</v>
      </c>
      <c r="B628" t="s">
        <v>172</v>
      </c>
      <c r="C628" t="s">
        <v>20</v>
      </c>
      <c r="D628" t="s">
        <v>21</v>
      </c>
      <c r="E628">
        <v>57702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43233</v>
      </c>
      <c r="L628" t="s">
        <v>26</v>
      </c>
      <c r="N628" t="s">
        <v>24</v>
      </c>
    </row>
    <row r="629" spans="1:14" x14ac:dyDescent="0.25">
      <c r="A629" t="s">
        <v>410</v>
      </c>
      <c r="B629" t="s">
        <v>411</v>
      </c>
      <c r="C629" t="s">
        <v>412</v>
      </c>
      <c r="D629" t="s">
        <v>21</v>
      </c>
      <c r="E629">
        <v>57385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43231</v>
      </c>
      <c r="L629" t="s">
        <v>26</v>
      </c>
      <c r="N629" t="s">
        <v>24</v>
      </c>
    </row>
    <row r="630" spans="1:14" x14ac:dyDescent="0.25">
      <c r="A630" t="s">
        <v>18</v>
      </c>
      <c r="B630" t="s">
        <v>931</v>
      </c>
      <c r="C630" t="s">
        <v>20</v>
      </c>
      <c r="D630" t="s">
        <v>21</v>
      </c>
      <c r="E630">
        <v>57701</v>
      </c>
      <c r="F630" t="s">
        <v>22</v>
      </c>
      <c r="G630" t="s">
        <v>22</v>
      </c>
      <c r="H630" t="s">
        <v>629</v>
      </c>
      <c r="I630" t="s">
        <v>1080</v>
      </c>
      <c r="J630" t="s">
        <v>204</v>
      </c>
      <c r="K630" s="1">
        <v>43230</v>
      </c>
      <c r="L630" t="s">
        <v>205</v>
      </c>
      <c r="M630" t="str">
        <f>HYPERLINK("https://www.regulations.gov/docket?D=FDA-2018-H-1816")</f>
        <v>https://www.regulations.gov/docket?D=FDA-2018-H-1816</v>
      </c>
      <c r="N630" t="s">
        <v>204</v>
      </c>
    </row>
    <row r="631" spans="1:14" x14ac:dyDescent="0.25">
      <c r="A631" t="s">
        <v>926</v>
      </c>
      <c r="B631" t="s">
        <v>927</v>
      </c>
      <c r="C631" t="s">
        <v>20</v>
      </c>
      <c r="D631" t="s">
        <v>21</v>
      </c>
      <c r="E631">
        <v>57701</v>
      </c>
      <c r="F631" t="s">
        <v>22</v>
      </c>
      <c r="G631" t="s">
        <v>22</v>
      </c>
      <c r="H631" t="s">
        <v>629</v>
      </c>
      <c r="I631" t="s">
        <v>1080</v>
      </c>
      <c r="J631" t="s">
        <v>204</v>
      </c>
      <c r="K631" s="1">
        <v>43229</v>
      </c>
      <c r="L631" t="s">
        <v>205</v>
      </c>
      <c r="M631" t="str">
        <f>HYPERLINK("https://www.regulations.gov/docket?D=FDA-2018-H-1790")</f>
        <v>https://www.regulations.gov/docket?D=FDA-2018-H-1790</v>
      </c>
      <c r="N631" t="s">
        <v>204</v>
      </c>
    </row>
    <row r="632" spans="1:14" x14ac:dyDescent="0.25">
      <c r="A632" t="s">
        <v>677</v>
      </c>
      <c r="B632" t="s">
        <v>678</v>
      </c>
      <c r="C632" t="s">
        <v>393</v>
      </c>
      <c r="D632" t="s">
        <v>21</v>
      </c>
      <c r="E632">
        <v>57201</v>
      </c>
      <c r="F632" t="s">
        <v>22</v>
      </c>
      <c r="G632" t="s">
        <v>22</v>
      </c>
      <c r="H632" t="s">
        <v>44</v>
      </c>
      <c r="I632" t="s">
        <v>303</v>
      </c>
      <c r="J632" t="s">
        <v>204</v>
      </c>
      <c r="K632" s="1">
        <v>43229</v>
      </c>
      <c r="L632" t="s">
        <v>205</v>
      </c>
      <c r="M632" t="str">
        <f>HYPERLINK("https://www.regulations.gov/docket?D=FDA-2018-H-1789")</f>
        <v>https://www.regulations.gov/docket?D=FDA-2018-H-1789</v>
      </c>
      <c r="N632" t="s">
        <v>204</v>
      </c>
    </row>
    <row r="633" spans="1:14" x14ac:dyDescent="0.25">
      <c r="A633" t="s">
        <v>1164</v>
      </c>
      <c r="B633" t="s">
        <v>1165</v>
      </c>
      <c r="C633" t="s">
        <v>388</v>
      </c>
      <c r="D633" t="s">
        <v>21</v>
      </c>
      <c r="E633">
        <v>57401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43227</v>
      </c>
      <c r="L633" t="s">
        <v>26</v>
      </c>
      <c r="N633" t="s">
        <v>24</v>
      </c>
    </row>
    <row r="634" spans="1:14" x14ac:dyDescent="0.25">
      <c r="A634" t="s">
        <v>1166</v>
      </c>
      <c r="B634" t="s">
        <v>1167</v>
      </c>
      <c r="C634" t="s">
        <v>388</v>
      </c>
      <c r="D634" t="s">
        <v>21</v>
      </c>
      <c r="E634">
        <v>57401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43227</v>
      </c>
      <c r="L634" t="s">
        <v>26</v>
      </c>
      <c r="N634" t="s">
        <v>24</v>
      </c>
    </row>
    <row r="635" spans="1:14" x14ac:dyDescent="0.25">
      <c r="A635" t="s">
        <v>18</v>
      </c>
      <c r="B635" t="s">
        <v>815</v>
      </c>
      <c r="C635" t="s">
        <v>20</v>
      </c>
      <c r="D635" t="s">
        <v>21</v>
      </c>
      <c r="E635">
        <v>57702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43227</v>
      </c>
      <c r="L635" t="s">
        <v>26</v>
      </c>
      <c r="N635" t="s">
        <v>24</v>
      </c>
    </row>
    <row r="636" spans="1:14" x14ac:dyDescent="0.25">
      <c r="A636" t="s">
        <v>1168</v>
      </c>
      <c r="B636" t="s">
        <v>1169</v>
      </c>
      <c r="C636" t="s">
        <v>412</v>
      </c>
      <c r="D636" t="s">
        <v>21</v>
      </c>
      <c r="E636">
        <v>57385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43227</v>
      </c>
      <c r="L636" t="s">
        <v>26</v>
      </c>
      <c r="N636" t="s">
        <v>24</v>
      </c>
    </row>
    <row r="637" spans="1:14" x14ac:dyDescent="0.25">
      <c r="A637" t="s">
        <v>1170</v>
      </c>
      <c r="B637" t="s">
        <v>1171</v>
      </c>
      <c r="C637" t="s">
        <v>412</v>
      </c>
      <c r="D637" t="s">
        <v>21</v>
      </c>
      <c r="E637">
        <v>57385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43227</v>
      </c>
      <c r="L637" t="s">
        <v>26</v>
      </c>
      <c r="N637" t="s">
        <v>24</v>
      </c>
    </row>
    <row r="638" spans="1:14" x14ac:dyDescent="0.25">
      <c r="A638" t="s">
        <v>675</v>
      </c>
      <c r="B638" t="s">
        <v>676</v>
      </c>
      <c r="C638" t="s">
        <v>43</v>
      </c>
      <c r="D638" t="s">
        <v>21</v>
      </c>
      <c r="E638">
        <v>57103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43227</v>
      </c>
      <c r="L638" t="s">
        <v>26</v>
      </c>
      <c r="N638" t="s">
        <v>24</v>
      </c>
    </row>
    <row r="639" spans="1:14" x14ac:dyDescent="0.25">
      <c r="A639" t="s">
        <v>1172</v>
      </c>
      <c r="B639" t="s">
        <v>1173</v>
      </c>
      <c r="C639" t="s">
        <v>388</v>
      </c>
      <c r="D639" t="s">
        <v>21</v>
      </c>
      <c r="E639">
        <v>57401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43227</v>
      </c>
      <c r="L639" t="s">
        <v>26</v>
      </c>
      <c r="N639" t="s">
        <v>24</v>
      </c>
    </row>
    <row r="640" spans="1:14" x14ac:dyDescent="0.25">
      <c r="A640" t="s">
        <v>1174</v>
      </c>
      <c r="B640" t="s">
        <v>1175</v>
      </c>
      <c r="C640" t="s">
        <v>388</v>
      </c>
      <c r="D640" t="s">
        <v>21</v>
      </c>
      <c r="E640">
        <v>57401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43225</v>
      </c>
      <c r="L640" t="s">
        <v>26</v>
      </c>
      <c r="N640" t="s">
        <v>24</v>
      </c>
    </row>
    <row r="641" spans="1:14" x14ac:dyDescent="0.25">
      <c r="A641" t="s">
        <v>1048</v>
      </c>
      <c r="B641" t="s">
        <v>1176</v>
      </c>
      <c r="C641" t="s">
        <v>388</v>
      </c>
      <c r="D641" t="s">
        <v>21</v>
      </c>
      <c r="E641">
        <v>57401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43225</v>
      </c>
      <c r="L641" t="s">
        <v>26</v>
      </c>
      <c r="N641" t="s">
        <v>24</v>
      </c>
    </row>
    <row r="642" spans="1:14" x14ac:dyDescent="0.25">
      <c r="A642" t="s">
        <v>72</v>
      </c>
      <c r="B642" t="s">
        <v>1177</v>
      </c>
      <c r="C642" t="s">
        <v>388</v>
      </c>
      <c r="D642" t="s">
        <v>21</v>
      </c>
      <c r="E642">
        <v>57401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43225</v>
      </c>
      <c r="L642" t="s">
        <v>26</v>
      </c>
      <c r="N642" t="s">
        <v>24</v>
      </c>
    </row>
    <row r="643" spans="1:14" x14ac:dyDescent="0.25">
      <c r="A643" t="s">
        <v>386</v>
      </c>
      <c r="B643" t="s">
        <v>387</v>
      </c>
      <c r="C643" t="s">
        <v>388</v>
      </c>
      <c r="D643" t="s">
        <v>21</v>
      </c>
      <c r="E643">
        <v>57401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43225</v>
      </c>
      <c r="L643" t="s">
        <v>26</v>
      </c>
      <c r="N643" t="s">
        <v>24</v>
      </c>
    </row>
    <row r="644" spans="1:14" x14ac:dyDescent="0.25">
      <c r="A644" t="s">
        <v>368</v>
      </c>
      <c r="B644" t="s">
        <v>1178</v>
      </c>
      <c r="C644" t="s">
        <v>388</v>
      </c>
      <c r="D644" t="s">
        <v>21</v>
      </c>
      <c r="E644">
        <v>57401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43225</v>
      </c>
      <c r="L644" t="s">
        <v>26</v>
      </c>
      <c r="N644" t="s">
        <v>24</v>
      </c>
    </row>
    <row r="645" spans="1:14" x14ac:dyDescent="0.25">
      <c r="A645" t="s">
        <v>1179</v>
      </c>
      <c r="B645" t="s">
        <v>1180</v>
      </c>
      <c r="C645" t="s">
        <v>388</v>
      </c>
      <c r="D645" t="s">
        <v>21</v>
      </c>
      <c r="E645">
        <v>57401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43225</v>
      </c>
      <c r="L645" t="s">
        <v>26</v>
      </c>
      <c r="N645" t="s">
        <v>24</v>
      </c>
    </row>
    <row r="646" spans="1:14" x14ac:dyDescent="0.25">
      <c r="A646" t="s">
        <v>1181</v>
      </c>
      <c r="B646" t="s">
        <v>1182</v>
      </c>
      <c r="C646" t="s">
        <v>388</v>
      </c>
      <c r="D646" t="s">
        <v>21</v>
      </c>
      <c r="E646">
        <v>57401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43225</v>
      </c>
      <c r="L646" t="s">
        <v>26</v>
      </c>
      <c r="N646" t="s">
        <v>24</v>
      </c>
    </row>
    <row r="647" spans="1:14" x14ac:dyDescent="0.25">
      <c r="A647" t="s">
        <v>152</v>
      </c>
      <c r="B647" t="s">
        <v>153</v>
      </c>
      <c r="C647" t="s">
        <v>43</v>
      </c>
      <c r="D647" t="s">
        <v>21</v>
      </c>
      <c r="E647">
        <v>57106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43224</v>
      </c>
      <c r="L647" t="s">
        <v>26</v>
      </c>
      <c r="N647" t="s">
        <v>24</v>
      </c>
    </row>
    <row r="648" spans="1:14" x14ac:dyDescent="0.25">
      <c r="A648" t="s">
        <v>879</v>
      </c>
      <c r="B648" t="s">
        <v>880</v>
      </c>
      <c r="C648" t="s">
        <v>43</v>
      </c>
      <c r="D648" t="s">
        <v>21</v>
      </c>
      <c r="E648">
        <v>57105</v>
      </c>
      <c r="F648" t="s">
        <v>22</v>
      </c>
      <c r="G648" t="s">
        <v>22</v>
      </c>
      <c r="H648" t="s">
        <v>44</v>
      </c>
      <c r="I648" t="s">
        <v>45</v>
      </c>
      <c r="J648" s="1">
        <v>43169</v>
      </c>
      <c r="K648" s="1">
        <v>43223</v>
      </c>
      <c r="L648" t="s">
        <v>39</v>
      </c>
      <c r="N648" t="s">
        <v>200</v>
      </c>
    </row>
    <row r="649" spans="1:14" x14ac:dyDescent="0.25">
      <c r="A649" t="s">
        <v>888</v>
      </c>
      <c r="B649" t="s">
        <v>889</v>
      </c>
      <c r="C649" t="s">
        <v>43</v>
      </c>
      <c r="D649" t="s">
        <v>21</v>
      </c>
      <c r="E649">
        <v>57104</v>
      </c>
      <c r="F649" t="s">
        <v>22</v>
      </c>
      <c r="G649" t="s">
        <v>22</v>
      </c>
      <c r="H649" t="s">
        <v>47</v>
      </c>
      <c r="I649" t="s">
        <v>48</v>
      </c>
      <c r="J649" s="1">
        <v>43169</v>
      </c>
      <c r="K649" s="1">
        <v>43223</v>
      </c>
      <c r="L649" t="s">
        <v>39</v>
      </c>
      <c r="N649" t="s">
        <v>194</v>
      </c>
    </row>
    <row r="650" spans="1:14" x14ac:dyDescent="0.25">
      <c r="A650" t="s">
        <v>477</v>
      </c>
      <c r="B650" t="s">
        <v>1183</v>
      </c>
      <c r="C650" t="s">
        <v>20</v>
      </c>
      <c r="D650" t="s">
        <v>21</v>
      </c>
      <c r="E650">
        <v>57703</v>
      </c>
      <c r="F650" t="s">
        <v>22</v>
      </c>
      <c r="G650" t="s">
        <v>22</v>
      </c>
      <c r="H650" t="s">
        <v>629</v>
      </c>
      <c r="I650" t="s">
        <v>1080</v>
      </c>
      <c r="J650" s="1">
        <v>43147</v>
      </c>
      <c r="K650" s="1">
        <v>43216</v>
      </c>
      <c r="L650" t="s">
        <v>39</v>
      </c>
      <c r="N650" t="s">
        <v>200</v>
      </c>
    </row>
    <row r="651" spans="1:14" x14ac:dyDescent="0.25">
      <c r="A651" t="s">
        <v>1184</v>
      </c>
      <c r="B651" t="s">
        <v>1185</v>
      </c>
      <c r="C651" t="s">
        <v>696</v>
      </c>
      <c r="D651" t="s">
        <v>21</v>
      </c>
      <c r="E651">
        <v>57732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43214</v>
      </c>
      <c r="L651" t="s">
        <v>26</v>
      </c>
      <c r="N651" t="s">
        <v>24</v>
      </c>
    </row>
    <row r="652" spans="1:14" x14ac:dyDescent="0.25">
      <c r="A652" t="s">
        <v>1186</v>
      </c>
      <c r="B652" t="s">
        <v>1187</v>
      </c>
      <c r="C652" t="s">
        <v>20</v>
      </c>
      <c r="D652" t="s">
        <v>21</v>
      </c>
      <c r="E652">
        <v>57701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43214</v>
      </c>
      <c r="L652" t="s">
        <v>26</v>
      </c>
      <c r="N652" t="s">
        <v>24</v>
      </c>
    </row>
    <row r="653" spans="1:14" x14ac:dyDescent="0.25">
      <c r="A653" t="s">
        <v>256</v>
      </c>
      <c r="B653" t="s">
        <v>1188</v>
      </c>
      <c r="C653" t="s">
        <v>481</v>
      </c>
      <c r="D653" t="s">
        <v>21</v>
      </c>
      <c r="E653">
        <v>57760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43214</v>
      </c>
      <c r="L653" t="s">
        <v>26</v>
      </c>
      <c r="N653" t="s">
        <v>24</v>
      </c>
    </row>
    <row r="654" spans="1:14" x14ac:dyDescent="0.25">
      <c r="A654" t="s">
        <v>934</v>
      </c>
      <c r="B654" t="s">
        <v>935</v>
      </c>
      <c r="C654" t="s">
        <v>20</v>
      </c>
      <c r="D654" t="s">
        <v>21</v>
      </c>
      <c r="E654">
        <v>57701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43212</v>
      </c>
      <c r="L654" t="s">
        <v>26</v>
      </c>
      <c r="N654" t="s">
        <v>24</v>
      </c>
    </row>
    <row r="655" spans="1:14" x14ac:dyDescent="0.25">
      <c r="A655" t="s">
        <v>160</v>
      </c>
      <c r="B655" t="s">
        <v>161</v>
      </c>
      <c r="C655" t="s">
        <v>20</v>
      </c>
      <c r="D655" t="s">
        <v>21</v>
      </c>
      <c r="E655">
        <v>57701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43212</v>
      </c>
      <c r="L655" t="s">
        <v>26</v>
      </c>
      <c r="N655" t="s">
        <v>24</v>
      </c>
    </row>
    <row r="656" spans="1:14" x14ac:dyDescent="0.25">
      <c r="A656" t="s">
        <v>1189</v>
      </c>
      <c r="B656" t="s">
        <v>1190</v>
      </c>
      <c r="C656" t="s">
        <v>20</v>
      </c>
      <c r="D656" t="s">
        <v>21</v>
      </c>
      <c r="E656">
        <v>57701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43212</v>
      </c>
      <c r="L656" t="s">
        <v>26</v>
      </c>
      <c r="N656" t="s">
        <v>24</v>
      </c>
    </row>
    <row r="657" spans="1:14" x14ac:dyDescent="0.25">
      <c r="A657" t="s">
        <v>952</v>
      </c>
      <c r="B657" t="s">
        <v>1191</v>
      </c>
      <c r="C657" t="s">
        <v>20</v>
      </c>
      <c r="D657" t="s">
        <v>21</v>
      </c>
      <c r="E657">
        <v>57703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43212</v>
      </c>
      <c r="L657" t="s">
        <v>26</v>
      </c>
      <c r="N657" t="s">
        <v>24</v>
      </c>
    </row>
    <row r="658" spans="1:14" x14ac:dyDescent="0.25">
      <c r="A658" t="s">
        <v>166</v>
      </c>
      <c r="B658" t="s">
        <v>167</v>
      </c>
      <c r="C658" t="s">
        <v>20</v>
      </c>
      <c r="D658" t="s">
        <v>21</v>
      </c>
      <c r="E658">
        <v>57701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43212</v>
      </c>
      <c r="L658" t="s">
        <v>26</v>
      </c>
      <c r="N658" t="s">
        <v>24</v>
      </c>
    </row>
    <row r="659" spans="1:14" x14ac:dyDescent="0.25">
      <c r="A659" t="s">
        <v>168</v>
      </c>
      <c r="B659" t="s">
        <v>169</v>
      </c>
      <c r="C659" t="s">
        <v>20</v>
      </c>
      <c r="D659" t="s">
        <v>21</v>
      </c>
      <c r="E659">
        <v>57701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43212</v>
      </c>
      <c r="L659" t="s">
        <v>26</v>
      </c>
      <c r="N659" t="s">
        <v>24</v>
      </c>
    </row>
    <row r="660" spans="1:14" x14ac:dyDescent="0.25">
      <c r="A660" t="s">
        <v>1192</v>
      </c>
      <c r="B660" t="s">
        <v>600</v>
      </c>
      <c r="C660" t="s">
        <v>20</v>
      </c>
      <c r="D660" t="s">
        <v>21</v>
      </c>
      <c r="E660">
        <v>57702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43210</v>
      </c>
      <c r="L660" t="s">
        <v>26</v>
      </c>
      <c r="N660" t="s">
        <v>24</v>
      </c>
    </row>
    <row r="661" spans="1:14" x14ac:dyDescent="0.25">
      <c r="A661" t="s">
        <v>710</v>
      </c>
      <c r="B661" t="s">
        <v>711</v>
      </c>
      <c r="C661" t="s">
        <v>481</v>
      </c>
      <c r="D661" t="s">
        <v>21</v>
      </c>
      <c r="E661">
        <v>57760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43210</v>
      </c>
      <c r="L661" t="s">
        <v>26</v>
      </c>
      <c r="N661" t="s">
        <v>24</v>
      </c>
    </row>
    <row r="662" spans="1:14" x14ac:dyDescent="0.25">
      <c r="A662" t="s">
        <v>597</v>
      </c>
      <c r="B662" t="s">
        <v>598</v>
      </c>
      <c r="C662" t="s">
        <v>446</v>
      </c>
      <c r="D662" t="s">
        <v>21</v>
      </c>
      <c r="E662">
        <v>57785</v>
      </c>
      <c r="F662" t="s">
        <v>22</v>
      </c>
      <c r="G662" t="s">
        <v>22</v>
      </c>
      <c r="H662" t="s">
        <v>44</v>
      </c>
      <c r="I662" t="s">
        <v>45</v>
      </c>
      <c r="J662" s="1">
        <v>43163</v>
      </c>
      <c r="K662" s="1">
        <v>43202</v>
      </c>
      <c r="L662" t="s">
        <v>39</v>
      </c>
      <c r="N662" t="s">
        <v>200</v>
      </c>
    </row>
    <row r="663" spans="1:14" x14ac:dyDescent="0.25">
      <c r="A663" t="s">
        <v>403</v>
      </c>
      <c r="B663" t="s">
        <v>404</v>
      </c>
      <c r="C663" t="s">
        <v>405</v>
      </c>
      <c r="D663" t="s">
        <v>21</v>
      </c>
      <c r="E663">
        <v>57274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43200</v>
      </c>
      <c r="L663" t="s">
        <v>26</v>
      </c>
      <c r="N663" t="s">
        <v>24</v>
      </c>
    </row>
    <row r="664" spans="1:14" x14ac:dyDescent="0.25">
      <c r="A664" t="s">
        <v>406</v>
      </c>
      <c r="B664" t="s">
        <v>407</v>
      </c>
      <c r="C664" t="s">
        <v>405</v>
      </c>
      <c r="D664" t="s">
        <v>21</v>
      </c>
      <c r="E664">
        <v>57274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43200</v>
      </c>
      <c r="L664" t="s">
        <v>26</v>
      </c>
      <c r="N664" t="s">
        <v>24</v>
      </c>
    </row>
    <row r="665" spans="1:14" x14ac:dyDescent="0.25">
      <c r="A665" t="s">
        <v>1193</v>
      </c>
      <c r="B665" t="s">
        <v>1194</v>
      </c>
      <c r="C665" t="s">
        <v>1195</v>
      </c>
      <c r="D665" t="s">
        <v>21</v>
      </c>
      <c r="E665">
        <v>57273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43200</v>
      </c>
      <c r="L665" t="s">
        <v>26</v>
      </c>
      <c r="N665" t="s">
        <v>24</v>
      </c>
    </row>
    <row r="666" spans="1:14" x14ac:dyDescent="0.25">
      <c r="A666" t="s">
        <v>130</v>
      </c>
      <c r="B666" t="s">
        <v>131</v>
      </c>
      <c r="C666" t="s">
        <v>43</v>
      </c>
      <c r="D666" t="s">
        <v>21</v>
      </c>
      <c r="E666">
        <v>57106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43199</v>
      </c>
      <c r="L666" t="s">
        <v>26</v>
      </c>
      <c r="N666" t="s">
        <v>24</v>
      </c>
    </row>
    <row r="667" spans="1:14" x14ac:dyDescent="0.25">
      <c r="A667" t="s">
        <v>1196</v>
      </c>
      <c r="B667" t="s">
        <v>99</v>
      </c>
      <c r="C667" t="s">
        <v>100</v>
      </c>
      <c r="D667" t="s">
        <v>21</v>
      </c>
      <c r="E667">
        <v>57744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43199</v>
      </c>
      <c r="L667" t="s">
        <v>26</v>
      </c>
      <c r="N667" t="s">
        <v>24</v>
      </c>
    </row>
    <row r="668" spans="1:14" x14ac:dyDescent="0.25">
      <c r="A668" t="s">
        <v>1197</v>
      </c>
      <c r="B668" t="s">
        <v>1198</v>
      </c>
      <c r="C668" t="s">
        <v>43</v>
      </c>
      <c r="D668" t="s">
        <v>21</v>
      </c>
      <c r="E668">
        <v>57106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43199</v>
      </c>
      <c r="L668" t="s">
        <v>26</v>
      </c>
      <c r="N668" t="s">
        <v>24</v>
      </c>
    </row>
    <row r="669" spans="1:14" x14ac:dyDescent="0.25">
      <c r="A669" t="s">
        <v>74</v>
      </c>
      <c r="B669" t="s">
        <v>140</v>
      </c>
      <c r="C669" t="s">
        <v>43</v>
      </c>
      <c r="D669" t="s">
        <v>21</v>
      </c>
      <c r="E669">
        <v>57106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43196</v>
      </c>
      <c r="L669" t="s">
        <v>26</v>
      </c>
      <c r="N669" t="s">
        <v>24</v>
      </c>
    </row>
    <row r="670" spans="1:14" x14ac:dyDescent="0.25">
      <c r="A670" t="s">
        <v>142</v>
      </c>
      <c r="B670" t="s">
        <v>143</v>
      </c>
      <c r="C670" t="s">
        <v>43</v>
      </c>
      <c r="D670" t="s">
        <v>21</v>
      </c>
      <c r="E670">
        <v>57105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43196</v>
      </c>
      <c r="L670" t="s">
        <v>26</v>
      </c>
      <c r="N670" t="s">
        <v>24</v>
      </c>
    </row>
    <row r="671" spans="1:14" x14ac:dyDescent="0.25">
      <c r="A671" t="s">
        <v>1199</v>
      </c>
      <c r="B671" t="s">
        <v>1200</v>
      </c>
      <c r="C671" t="s">
        <v>783</v>
      </c>
      <c r="D671" t="s">
        <v>21</v>
      </c>
      <c r="E671">
        <v>57017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43193</v>
      </c>
      <c r="L671" t="s">
        <v>26</v>
      </c>
      <c r="N671" t="s">
        <v>24</v>
      </c>
    </row>
    <row r="672" spans="1:14" x14ac:dyDescent="0.25">
      <c r="A672" t="s">
        <v>840</v>
      </c>
      <c r="B672" t="s">
        <v>841</v>
      </c>
      <c r="C672" t="s">
        <v>828</v>
      </c>
      <c r="D672" t="s">
        <v>21</v>
      </c>
      <c r="E672">
        <v>57325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43193</v>
      </c>
      <c r="L672" t="s">
        <v>26</v>
      </c>
      <c r="N672" t="s">
        <v>24</v>
      </c>
    </row>
    <row r="673" spans="1:14" x14ac:dyDescent="0.25">
      <c r="A673" t="s">
        <v>1201</v>
      </c>
      <c r="B673" t="s">
        <v>1202</v>
      </c>
      <c r="C673" t="s">
        <v>393</v>
      </c>
      <c r="D673" t="s">
        <v>21</v>
      </c>
      <c r="E673">
        <v>57201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43193</v>
      </c>
      <c r="L673" t="s">
        <v>26</v>
      </c>
      <c r="N673" t="s">
        <v>24</v>
      </c>
    </row>
    <row r="674" spans="1:14" x14ac:dyDescent="0.25">
      <c r="A674" t="s">
        <v>1203</v>
      </c>
      <c r="B674" t="s">
        <v>1204</v>
      </c>
      <c r="C674" t="s">
        <v>393</v>
      </c>
      <c r="D674" t="s">
        <v>21</v>
      </c>
      <c r="E674">
        <v>57201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43193</v>
      </c>
      <c r="L674" t="s">
        <v>26</v>
      </c>
      <c r="N674" t="s">
        <v>24</v>
      </c>
    </row>
    <row r="675" spans="1:14" x14ac:dyDescent="0.25">
      <c r="A675" t="s">
        <v>1205</v>
      </c>
      <c r="B675" t="s">
        <v>1206</v>
      </c>
      <c r="C675" t="s">
        <v>1207</v>
      </c>
      <c r="D675" t="s">
        <v>21</v>
      </c>
      <c r="E675">
        <v>57066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43192</v>
      </c>
      <c r="L675" t="s">
        <v>26</v>
      </c>
      <c r="N675" t="s">
        <v>24</v>
      </c>
    </row>
    <row r="676" spans="1:14" x14ac:dyDescent="0.25">
      <c r="A676" t="s">
        <v>1208</v>
      </c>
      <c r="B676" t="s">
        <v>1209</v>
      </c>
      <c r="C676" t="s">
        <v>1210</v>
      </c>
      <c r="D676" t="s">
        <v>21</v>
      </c>
      <c r="E676">
        <v>57063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43192</v>
      </c>
      <c r="L676" t="s">
        <v>26</v>
      </c>
      <c r="N676" t="s">
        <v>24</v>
      </c>
    </row>
    <row r="677" spans="1:14" x14ac:dyDescent="0.25">
      <c r="A677" t="s">
        <v>1211</v>
      </c>
      <c r="B677" t="s">
        <v>1212</v>
      </c>
      <c r="C677" t="s">
        <v>1207</v>
      </c>
      <c r="D677" t="s">
        <v>21</v>
      </c>
      <c r="E677">
        <v>57066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43192</v>
      </c>
      <c r="L677" t="s">
        <v>26</v>
      </c>
      <c r="N677" t="s">
        <v>24</v>
      </c>
    </row>
    <row r="678" spans="1:14" x14ac:dyDescent="0.25">
      <c r="A678" t="s">
        <v>1213</v>
      </c>
      <c r="B678" t="s">
        <v>1214</v>
      </c>
      <c r="C678" t="s">
        <v>603</v>
      </c>
      <c r="D678" t="s">
        <v>21</v>
      </c>
      <c r="E678">
        <v>57730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43190</v>
      </c>
      <c r="L678" t="s">
        <v>26</v>
      </c>
      <c r="N678" t="s">
        <v>24</v>
      </c>
    </row>
    <row r="679" spans="1:14" x14ac:dyDescent="0.25">
      <c r="A679" t="s">
        <v>682</v>
      </c>
      <c r="B679" t="s">
        <v>683</v>
      </c>
      <c r="C679" t="s">
        <v>393</v>
      </c>
      <c r="D679" t="s">
        <v>21</v>
      </c>
      <c r="E679">
        <v>57201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43188</v>
      </c>
      <c r="L679" t="s">
        <v>26</v>
      </c>
      <c r="N679" t="s">
        <v>24</v>
      </c>
    </row>
    <row r="680" spans="1:14" x14ac:dyDescent="0.25">
      <c r="A680" t="s">
        <v>1215</v>
      </c>
      <c r="B680" t="s">
        <v>1216</v>
      </c>
      <c r="C680" t="s">
        <v>1120</v>
      </c>
      <c r="D680" t="s">
        <v>21</v>
      </c>
      <c r="E680">
        <v>57216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43188</v>
      </c>
      <c r="L680" t="s">
        <v>26</v>
      </c>
      <c r="N680" t="s">
        <v>24</v>
      </c>
    </row>
    <row r="681" spans="1:14" x14ac:dyDescent="0.25">
      <c r="A681" t="s">
        <v>589</v>
      </c>
      <c r="B681" t="s">
        <v>590</v>
      </c>
      <c r="C681" t="s">
        <v>393</v>
      </c>
      <c r="D681" t="s">
        <v>21</v>
      </c>
      <c r="E681">
        <v>57201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43188</v>
      </c>
      <c r="L681" t="s">
        <v>26</v>
      </c>
      <c r="N681" t="s">
        <v>24</v>
      </c>
    </row>
    <row r="682" spans="1:14" x14ac:dyDescent="0.25">
      <c r="A682" t="s">
        <v>158</v>
      </c>
      <c r="B682" t="s">
        <v>1217</v>
      </c>
      <c r="C682" t="s">
        <v>393</v>
      </c>
      <c r="D682" t="s">
        <v>21</v>
      </c>
      <c r="E682">
        <v>57201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43188</v>
      </c>
      <c r="L682" t="s">
        <v>26</v>
      </c>
      <c r="N682" t="s">
        <v>24</v>
      </c>
    </row>
    <row r="683" spans="1:14" x14ac:dyDescent="0.25">
      <c r="A683" t="s">
        <v>1218</v>
      </c>
      <c r="B683" t="s">
        <v>518</v>
      </c>
      <c r="C683" t="s">
        <v>517</v>
      </c>
      <c r="D683" t="s">
        <v>21</v>
      </c>
      <c r="E683">
        <v>57345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43187</v>
      </c>
      <c r="L683" t="s">
        <v>26</v>
      </c>
      <c r="N683" t="s">
        <v>24</v>
      </c>
    </row>
    <row r="684" spans="1:14" x14ac:dyDescent="0.25">
      <c r="A684" t="s">
        <v>826</v>
      </c>
      <c r="B684" t="s">
        <v>827</v>
      </c>
      <c r="C684" t="s">
        <v>828</v>
      </c>
      <c r="D684" t="s">
        <v>21</v>
      </c>
      <c r="E684">
        <v>57325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43186</v>
      </c>
      <c r="L684" t="s">
        <v>26</v>
      </c>
      <c r="N684" t="s">
        <v>24</v>
      </c>
    </row>
    <row r="685" spans="1:14" x14ac:dyDescent="0.25">
      <c r="A685" t="s">
        <v>1219</v>
      </c>
      <c r="B685" t="s">
        <v>1220</v>
      </c>
      <c r="C685" t="s">
        <v>1221</v>
      </c>
      <c r="D685" t="s">
        <v>21</v>
      </c>
      <c r="E685">
        <v>57020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43186</v>
      </c>
      <c r="L685" t="s">
        <v>26</v>
      </c>
      <c r="N685" t="s">
        <v>24</v>
      </c>
    </row>
    <row r="686" spans="1:14" x14ac:dyDescent="0.25">
      <c r="A686" t="s">
        <v>834</v>
      </c>
      <c r="B686" t="s">
        <v>835</v>
      </c>
      <c r="C686" t="s">
        <v>828</v>
      </c>
      <c r="D686" t="s">
        <v>21</v>
      </c>
      <c r="E686">
        <v>57325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43184</v>
      </c>
      <c r="L686" t="s">
        <v>26</v>
      </c>
      <c r="N686" t="s">
        <v>24</v>
      </c>
    </row>
    <row r="687" spans="1:14" x14ac:dyDescent="0.25">
      <c r="A687" t="s">
        <v>842</v>
      </c>
      <c r="B687" t="s">
        <v>843</v>
      </c>
      <c r="C687" t="s">
        <v>844</v>
      </c>
      <c r="D687" t="s">
        <v>21</v>
      </c>
      <c r="E687">
        <v>57576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43184</v>
      </c>
      <c r="L687" t="s">
        <v>26</v>
      </c>
      <c r="N687" t="s">
        <v>24</v>
      </c>
    </row>
    <row r="688" spans="1:14" x14ac:dyDescent="0.25">
      <c r="A688" t="s">
        <v>640</v>
      </c>
      <c r="B688" t="s">
        <v>641</v>
      </c>
      <c r="C688" t="s">
        <v>446</v>
      </c>
      <c r="D688" t="s">
        <v>21</v>
      </c>
      <c r="E688">
        <v>57785</v>
      </c>
      <c r="F688" t="s">
        <v>22</v>
      </c>
      <c r="G688" t="s">
        <v>22</v>
      </c>
      <c r="H688" t="s">
        <v>44</v>
      </c>
      <c r="I688" t="s">
        <v>303</v>
      </c>
      <c r="J688" t="s">
        <v>204</v>
      </c>
      <c r="K688" s="1">
        <v>43181</v>
      </c>
      <c r="L688" t="s">
        <v>205</v>
      </c>
      <c r="M688" t="str">
        <f>HYPERLINK("https://www.regulations.gov/docket?D=FDA-2018-H-1206")</f>
        <v>https://www.regulations.gov/docket?D=FDA-2018-H-1206</v>
      </c>
      <c r="N688" t="s">
        <v>204</v>
      </c>
    </row>
    <row r="689" spans="1:14" x14ac:dyDescent="0.25">
      <c r="A689" t="s">
        <v>1222</v>
      </c>
      <c r="B689" t="s">
        <v>1223</v>
      </c>
      <c r="C689" t="s">
        <v>1115</v>
      </c>
      <c r="D689" t="s">
        <v>21</v>
      </c>
      <c r="E689">
        <v>57252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43180</v>
      </c>
      <c r="L689" t="s">
        <v>26</v>
      </c>
      <c r="N689" t="s">
        <v>24</v>
      </c>
    </row>
    <row r="690" spans="1:14" x14ac:dyDescent="0.25">
      <c r="A690" t="s">
        <v>1224</v>
      </c>
      <c r="B690" t="s">
        <v>1225</v>
      </c>
      <c r="C690" t="s">
        <v>393</v>
      </c>
      <c r="D690" t="s">
        <v>21</v>
      </c>
      <c r="E690">
        <v>57201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43180</v>
      </c>
      <c r="L690" t="s">
        <v>26</v>
      </c>
      <c r="N690" t="s">
        <v>24</v>
      </c>
    </row>
    <row r="691" spans="1:14" x14ac:dyDescent="0.25">
      <c r="A691" t="s">
        <v>913</v>
      </c>
      <c r="B691" t="s">
        <v>914</v>
      </c>
      <c r="C691" t="s">
        <v>32</v>
      </c>
      <c r="D691" t="s">
        <v>21</v>
      </c>
      <c r="E691">
        <v>57745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43180</v>
      </c>
      <c r="L691" t="s">
        <v>26</v>
      </c>
      <c r="N691" t="s">
        <v>24</v>
      </c>
    </row>
    <row r="692" spans="1:14" x14ac:dyDescent="0.25">
      <c r="A692" t="s">
        <v>1226</v>
      </c>
      <c r="B692" t="s">
        <v>1227</v>
      </c>
      <c r="C692" t="s">
        <v>1228</v>
      </c>
      <c r="D692" t="s">
        <v>21</v>
      </c>
      <c r="E692">
        <v>57454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43180</v>
      </c>
      <c r="L692" t="s">
        <v>26</v>
      </c>
      <c r="N692" t="s">
        <v>24</v>
      </c>
    </row>
    <row r="693" spans="1:14" x14ac:dyDescent="0.25">
      <c r="A693" t="s">
        <v>460</v>
      </c>
      <c r="B693" t="s">
        <v>461</v>
      </c>
      <c r="C693" t="s">
        <v>462</v>
      </c>
      <c r="D693" t="s">
        <v>21</v>
      </c>
      <c r="E693">
        <v>57445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43180</v>
      </c>
      <c r="L693" t="s">
        <v>26</v>
      </c>
      <c r="N693" t="s">
        <v>24</v>
      </c>
    </row>
    <row r="694" spans="1:14" x14ac:dyDescent="0.25">
      <c r="A694" t="s">
        <v>1229</v>
      </c>
      <c r="B694" t="s">
        <v>1230</v>
      </c>
      <c r="C694" t="s">
        <v>182</v>
      </c>
      <c r="D694" t="s">
        <v>21</v>
      </c>
      <c r="E694">
        <v>57005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43179</v>
      </c>
      <c r="L694" t="s">
        <v>26</v>
      </c>
      <c r="N694" t="s">
        <v>24</v>
      </c>
    </row>
    <row r="695" spans="1:14" x14ac:dyDescent="0.25">
      <c r="A695" t="s">
        <v>254</v>
      </c>
      <c r="B695" t="s">
        <v>255</v>
      </c>
      <c r="C695" t="s">
        <v>182</v>
      </c>
      <c r="D695" t="s">
        <v>21</v>
      </c>
      <c r="E695">
        <v>57005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43179</v>
      </c>
      <c r="L695" t="s">
        <v>26</v>
      </c>
      <c r="N695" t="s">
        <v>24</v>
      </c>
    </row>
    <row r="696" spans="1:14" x14ac:dyDescent="0.25">
      <c r="A696" t="s">
        <v>1231</v>
      </c>
      <c r="B696" t="s">
        <v>1232</v>
      </c>
      <c r="C696" t="s">
        <v>1233</v>
      </c>
      <c r="D696" t="s">
        <v>21</v>
      </c>
      <c r="E696">
        <v>57334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43178</v>
      </c>
      <c r="L696" t="s">
        <v>26</v>
      </c>
      <c r="N696" t="s">
        <v>24</v>
      </c>
    </row>
    <row r="697" spans="1:14" x14ac:dyDescent="0.25">
      <c r="A697" t="s">
        <v>873</v>
      </c>
      <c r="B697" t="s">
        <v>874</v>
      </c>
      <c r="C697" t="s">
        <v>786</v>
      </c>
      <c r="D697" t="s">
        <v>21</v>
      </c>
      <c r="E697">
        <v>57543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43177</v>
      </c>
      <c r="L697" t="s">
        <v>26</v>
      </c>
      <c r="N697" t="s">
        <v>24</v>
      </c>
    </row>
    <row r="698" spans="1:14" x14ac:dyDescent="0.25">
      <c r="A698" t="s">
        <v>1234</v>
      </c>
      <c r="B698" t="s">
        <v>1235</v>
      </c>
      <c r="C698" t="s">
        <v>187</v>
      </c>
      <c r="D698" t="s">
        <v>21</v>
      </c>
      <c r="E698">
        <v>57033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43175</v>
      </c>
      <c r="L698" t="s">
        <v>26</v>
      </c>
      <c r="N698" t="s">
        <v>24</v>
      </c>
    </row>
    <row r="699" spans="1:14" x14ac:dyDescent="0.25">
      <c r="A699" t="s">
        <v>1236</v>
      </c>
      <c r="B699" t="s">
        <v>1237</v>
      </c>
      <c r="C699" t="s">
        <v>187</v>
      </c>
      <c r="D699" t="s">
        <v>21</v>
      </c>
      <c r="E699">
        <v>57033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43175</v>
      </c>
      <c r="L699" t="s">
        <v>26</v>
      </c>
      <c r="N699" t="s">
        <v>24</v>
      </c>
    </row>
    <row r="700" spans="1:14" x14ac:dyDescent="0.25">
      <c r="A700" t="s">
        <v>1186</v>
      </c>
      <c r="B700" t="s">
        <v>1238</v>
      </c>
      <c r="C700" t="s">
        <v>20</v>
      </c>
      <c r="D700" t="s">
        <v>21</v>
      </c>
      <c r="E700">
        <v>57703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43175</v>
      </c>
      <c r="L700" t="s">
        <v>26</v>
      </c>
      <c r="N700" t="s">
        <v>24</v>
      </c>
    </row>
    <row r="701" spans="1:14" x14ac:dyDescent="0.25">
      <c r="A701" t="s">
        <v>1239</v>
      </c>
      <c r="B701" t="s">
        <v>1240</v>
      </c>
      <c r="C701" t="s">
        <v>1221</v>
      </c>
      <c r="D701" t="s">
        <v>21</v>
      </c>
      <c r="E701">
        <v>57020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43175</v>
      </c>
      <c r="L701" t="s">
        <v>26</v>
      </c>
      <c r="N701" t="s">
        <v>24</v>
      </c>
    </row>
    <row r="702" spans="1:14" x14ac:dyDescent="0.25">
      <c r="A702" t="s">
        <v>183</v>
      </c>
      <c r="B702" t="s">
        <v>1241</v>
      </c>
      <c r="C702" t="s">
        <v>187</v>
      </c>
      <c r="D702" t="s">
        <v>21</v>
      </c>
      <c r="E702">
        <v>57033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43175</v>
      </c>
      <c r="L702" t="s">
        <v>26</v>
      </c>
      <c r="N702" t="s">
        <v>24</v>
      </c>
    </row>
    <row r="703" spans="1:14" x14ac:dyDescent="0.25">
      <c r="A703" t="s">
        <v>185</v>
      </c>
      <c r="B703" t="s">
        <v>186</v>
      </c>
      <c r="C703" t="s">
        <v>187</v>
      </c>
      <c r="D703" t="s">
        <v>21</v>
      </c>
      <c r="E703">
        <v>57033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43175</v>
      </c>
      <c r="L703" t="s">
        <v>26</v>
      </c>
      <c r="N703" t="s">
        <v>24</v>
      </c>
    </row>
    <row r="704" spans="1:14" x14ac:dyDescent="0.25">
      <c r="A704" t="s">
        <v>1242</v>
      </c>
      <c r="B704" t="s">
        <v>1243</v>
      </c>
      <c r="C704" t="s">
        <v>43</v>
      </c>
      <c r="D704" t="s">
        <v>21</v>
      </c>
      <c r="E704">
        <v>57103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43171</v>
      </c>
      <c r="L704" t="s">
        <v>26</v>
      </c>
      <c r="N704" t="s">
        <v>24</v>
      </c>
    </row>
    <row r="705" spans="1:14" x14ac:dyDescent="0.25">
      <c r="A705" t="s">
        <v>1244</v>
      </c>
      <c r="B705" t="s">
        <v>1245</v>
      </c>
      <c r="C705" t="s">
        <v>43</v>
      </c>
      <c r="D705" t="s">
        <v>21</v>
      </c>
      <c r="E705">
        <v>57103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43171</v>
      </c>
      <c r="L705" t="s">
        <v>26</v>
      </c>
      <c r="N705" t="s">
        <v>24</v>
      </c>
    </row>
    <row r="706" spans="1:14" x14ac:dyDescent="0.25">
      <c r="A706" t="s">
        <v>132</v>
      </c>
      <c r="B706" t="s">
        <v>133</v>
      </c>
      <c r="C706" t="s">
        <v>43</v>
      </c>
      <c r="D706" t="s">
        <v>21</v>
      </c>
      <c r="E706">
        <v>57106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43171</v>
      </c>
      <c r="L706" t="s">
        <v>26</v>
      </c>
      <c r="N706" t="s">
        <v>24</v>
      </c>
    </row>
    <row r="707" spans="1:14" x14ac:dyDescent="0.25">
      <c r="A707" t="s">
        <v>1246</v>
      </c>
      <c r="B707" t="s">
        <v>1247</v>
      </c>
      <c r="C707" t="s">
        <v>43</v>
      </c>
      <c r="D707" t="s">
        <v>21</v>
      </c>
      <c r="E707">
        <v>57104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43171</v>
      </c>
      <c r="L707" t="s">
        <v>26</v>
      </c>
      <c r="N707" t="s">
        <v>24</v>
      </c>
    </row>
    <row r="708" spans="1:14" x14ac:dyDescent="0.25">
      <c r="A708" t="s">
        <v>583</v>
      </c>
      <c r="B708" t="s">
        <v>1248</v>
      </c>
      <c r="C708" t="s">
        <v>43</v>
      </c>
      <c r="D708" t="s">
        <v>21</v>
      </c>
      <c r="E708">
        <v>57104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43171</v>
      </c>
      <c r="L708" t="s">
        <v>26</v>
      </c>
      <c r="N708" t="s">
        <v>24</v>
      </c>
    </row>
    <row r="709" spans="1:14" x14ac:dyDescent="0.25">
      <c r="A709" t="s">
        <v>1249</v>
      </c>
      <c r="B709" t="s">
        <v>1250</v>
      </c>
      <c r="C709" t="s">
        <v>43</v>
      </c>
      <c r="D709" t="s">
        <v>21</v>
      </c>
      <c r="E709">
        <v>57103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43171</v>
      </c>
      <c r="L709" t="s">
        <v>26</v>
      </c>
      <c r="N709" t="s">
        <v>24</v>
      </c>
    </row>
    <row r="710" spans="1:14" x14ac:dyDescent="0.25">
      <c r="A710" t="s">
        <v>273</v>
      </c>
      <c r="B710" t="s">
        <v>274</v>
      </c>
      <c r="C710" t="s">
        <v>43</v>
      </c>
      <c r="D710" t="s">
        <v>21</v>
      </c>
      <c r="E710">
        <v>57106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43171</v>
      </c>
      <c r="L710" t="s">
        <v>26</v>
      </c>
      <c r="N710" t="s">
        <v>24</v>
      </c>
    </row>
    <row r="711" spans="1:14" x14ac:dyDescent="0.25">
      <c r="A711" t="s">
        <v>675</v>
      </c>
      <c r="B711" t="s">
        <v>1251</v>
      </c>
      <c r="C711" t="s">
        <v>43</v>
      </c>
      <c r="D711" t="s">
        <v>21</v>
      </c>
      <c r="E711">
        <v>57105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43171</v>
      </c>
      <c r="L711" t="s">
        <v>26</v>
      </c>
      <c r="N711" t="s">
        <v>24</v>
      </c>
    </row>
    <row r="712" spans="1:14" x14ac:dyDescent="0.25">
      <c r="A712" t="s">
        <v>156</v>
      </c>
      <c r="B712" t="s">
        <v>157</v>
      </c>
      <c r="C712" t="s">
        <v>43</v>
      </c>
      <c r="D712" t="s">
        <v>21</v>
      </c>
      <c r="E712">
        <v>57106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43171</v>
      </c>
      <c r="L712" t="s">
        <v>26</v>
      </c>
      <c r="N712" t="s">
        <v>24</v>
      </c>
    </row>
    <row r="713" spans="1:14" x14ac:dyDescent="0.25">
      <c r="A713" t="s">
        <v>256</v>
      </c>
      <c r="B713" t="s">
        <v>1252</v>
      </c>
      <c r="C713" t="s">
        <v>43</v>
      </c>
      <c r="D713" t="s">
        <v>21</v>
      </c>
      <c r="E713">
        <v>57104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43171</v>
      </c>
      <c r="L713" t="s">
        <v>26</v>
      </c>
      <c r="N713" t="s">
        <v>24</v>
      </c>
    </row>
    <row r="714" spans="1:14" x14ac:dyDescent="0.25">
      <c r="A714" t="s">
        <v>836</v>
      </c>
      <c r="B714" t="s">
        <v>837</v>
      </c>
      <c r="C714" t="s">
        <v>474</v>
      </c>
      <c r="D714" t="s">
        <v>21</v>
      </c>
      <c r="E714">
        <v>57551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43170</v>
      </c>
      <c r="L714" t="s">
        <v>26</v>
      </c>
      <c r="N714" t="s">
        <v>24</v>
      </c>
    </row>
    <row r="715" spans="1:14" x14ac:dyDescent="0.25">
      <c r="A715" t="s">
        <v>1253</v>
      </c>
      <c r="B715" t="s">
        <v>1254</v>
      </c>
      <c r="C715" t="s">
        <v>43</v>
      </c>
      <c r="D715" t="s">
        <v>21</v>
      </c>
      <c r="E715">
        <v>57105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43170</v>
      </c>
      <c r="L715" t="s">
        <v>26</v>
      </c>
      <c r="N715" t="s">
        <v>24</v>
      </c>
    </row>
    <row r="716" spans="1:14" x14ac:dyDescent="0.25">
      <c r="A716" t="s">
        <v>932</v>
      </c>
      <c r="B716" t="s">
        <v>933</v>
      </c>
      <c r="C716" t="s">
        <v>20</v>
      </c>
      <c r="D716" t="s">
        <v>21</v>
      </c>
      <c r="E716">
        <v>57702</v>
      </c>
      <c r="F716" t="s">
        <v>22</v>
      </c>
      <c r="G716" t="s">
        <v>22</v>
      </c>
      <c r="H716" t="s">
        <v>629</v>
      </c>
      <c r="I716" t="s">
        <v>1080</v>
      </c>
      <c r="J716" t="s">
        <v>204</v>
      </c>
      <c r="K716" s="1">
        <v>43164</v>
      </c>
      <c r="L716" t="s">
        <v>205</v>
      </c>
      <c r="M716" t="str">
        <f>HYPERLINK("https://www.regulations.gov/docket?D=FDA-2018-H-0937")</f>
        <v>https://www.regulations.gov/docket?D=FDA-2018-H-0937</v>
      </c>
      <c r="N716" t="s">
        <v>204</v>
      </c>
    </row>
    <row r="717" spans="1:14" x14ac:dyDescent="0.25">
      <c r="A717" t="s">
        <v>1255</v>
      </c>
      <c r="B717" t="s">
        <v>284</v>
      </c>
      <c r="C717" t="s">
        <v>237</v>
      </c>
      <c r="D717" t="s">
        <v>21</v>
      </c>
      <c r="E717">
        <v>57783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43164</v>
      </c>
      <c r="L717" t="s">
        <v>26</v>
      </c>
      <c r="N717" t="s">
        <v>24</v>
      </c>
    </row>
    <row r="718" spans="1:14" x14ac:dyDescent="0.25">
      <c r="A718" t="s">
        <v>18</v>
      </c>
      <c r="B718" t="s">
        <v>445</v>
      </c>
      <c r="C718" t="s">
        <v>446</v>
      </c>
      <c r="D718" t="s">
        <v>21</v>
      </c>
      <c r="E718">
        <v>57785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43164</v>
      </c>
      <c r="L718" t="s">
        <v>26</v>
      </c>
      <c r="N718" t="s">
        <v>24</v>
      </c>
    </row>
    <row r="719" spans="1:14" x14ac:dyDescent="0.25">
      <c r="A719" t="s">
        <v>477</v>
      </c>
      <c r="B719" t="s">
        <v>716</v>
      </c>
      <c r="C719" t="s">
        <v>446</v>
      </c>
      <c r="D719" t="s">
        <v>21</v>
      </c>
      <c r="E719">
        <v>57785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43164</v>
      </c>
      <c r="L719" t="s">
        <v>26</v>
      </c>
      <c r="N719" t="s">
        <v>24</v>
      </c>
    </row>
    <row r="720" spans="1:14" x14ac:dyDescent="0.25">
      <c r="A720" t="s">
        <v>813</v>
      </c>
      <c r="B720" t="s">
        <v>814</v>
      </c>
      <c r="C720" t="s">
        <v>20</v>
      </c>
      <c r="D720" t="s">
        <v>21</v>
      </c>
      <c r="E720">
        <v>57701</v>
      </c>
      <c r="F720" t="s">
        <v>22</v>
      </c>
      <c r="G720" t="s">
        <v>22</v>
      </c>
      <c r="H720" t="s">
        <v>629</v>
      </c>
      <c r="I720" t="s">
        <v>1080</v>
      </c>
      <c r="J720" t="s">
        <v>204</v>
      </c>
      <c r="K720" s="1">
        <v>43160</v>
      </c>
      <c r="L720" t="s">
        <v>205</v>
      </c>
      <c r="M720" t="str">
        <f>HYPERLINK("https://www.regulations.gov/docket?D=FDA-2018-H-0910")</f>
        <v>https://www.regulations.gov/docket?D=FDA-2018-H-0910</v>
      </c>
      <c r="N720" t="s">
        <v>204</v>
      </c>
    </row>
    <row r="721" spans="1:14" x14ac:dyDescent="0.25">
      <c r="A721" t="s">
        <v>511</v>
      </c>
      <c r="B721" t="s">
        <v>512</v>
      </c>
      <c r="C721" t="s">
        <v>333</v>
      </c>
      <c r="D721" t="s">
        <v>21</v>
      </c>
      <c r="E721">
        <v>57501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43160</v>
      </c>
      <c r="L721" t="s">
        <v>26</v>
      </c>
      <c r="N721" t="s">
        <v>24</v>
      </c>
    </row>
    <row r="722" spans="1:14" x14ac:dyDescent="0.25">
      <c r="A722" t="s">
        <v>611</v>
      </c>
      <c r="B722" t="s">
        <v>612</v>
      </c>
      <c r="C722" t="s">
        <v>59</v>
      </c>
      <c r="D722" t="s">
        <v>21</v>
      </c>
      <c r="E722">
        <v>57719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43159</v>
      </c>
      <c r="L722" t="s">
        <v>26</v>
      </c>
      <c r="N722" t="s">
        <v>24</v>
      </c>
    </row>
    <row r="723" spans="1:14" x14ac:dyDescent="0.25">
      <c r="A723" t="s">
        <v>615</v>
      </c>
      <c r="B723" t="s">
        <v>616</v>
      </c>
      <c r="C723" t="s">
        <v>617</v>
      </c>
      <c r="D723" t="s">
        <v>21</v>
      </c>
      <c r="E723">
        <v>57579</v>
      </c>
      <c r="F723" t="s">
        <v>22</v>
      </c>
      <c r="G723" t="s">
        <v>22</v>
      </c>
      <c r="H723" t="s">
        <v>44</v>
      </c>
      <c r="I723" t="s">
        <v>45</v>
      </c>
      <c r="J723" t="s">
        <v>204</v>
      </c>
      <c r="K723" s="1">
        <v>43158</v>
      </c>
      <c r="L723" t="s">
        <v>205</v>
      </c>
      <c r="M723" t="str">
        <f>HYPERLINK("https://www.regulations.gov/docket?D=FDA-2018-H-0854")</f>
        <v>https://www.regulations.gov/docket?D=FDA-2018-H-0854</v>
      </c>
      <c r="N723" t="s">
        <v>204</v>
      </c>
    </row>
    <row r="724" spans="1:14" x14ac:dyDescent="0.25">
      <c r="A724" t="s">
        <v>441</v>
      </c>
      <c r="B724" t="s">
        <v>442</v>
      </c>
      <c r="C724" t="s">
        <v>237</v>
      </c>
      <c r="D724" t="s">
        <v>21</v>
      </c>
      <c r="E724">
        <v>57783</v>
      </c>
      <c r="F724" t="s">
        <v>22</v>
      </c>
      <c r="G724" t="s">
        <v>22</v>
      </c>
      <c r="H724" t="s">
        <v>44</v>
      </c>
      <c r="I724" t="s">
        <v>303</v>
      </c>
      <c r="J724" t="s">
        <v>204</v>
      </c>
      <c r="K724" s="1">
        <v>43154</v>
      </c>
      <c r="L724" t="s">
        <v>205</v>
      </c>
      <c r="M724" t="str">
        <f>HYPERLINK("https://www.regulations.gov/docket?D=FDA-2018-H-0818")</f>
        <v>https://www.regulations.gov/docket?D=FDA-2018-H-0818</v>
      </c>
      <c r="N724" t="s">
        <v>204</v>
      </c>
    </row>
    <row r="725" spans="1:14" x14ac:dyDescent="0.25">
      <c r="A725" t="s">
        <v>482</v>
      </c>
      <c r="B725" t="s">
        <v>483</v>
      </c>
      <c r="C725" t="s">
        <v>237</v>
      </c>
      <c r="D725" t="s">
        <v>21</v>
      </c>
      <c r="E725">
        <v>57783</v>
      </c>
      <c r="F725" t="s">
        <v>22</v>
      </c>
      <c r="G725" t="s">
        <v>22</v>
      </c>
      <c r="H725" t="s">
        <v>44</v>
      </c>
      <c r="I725" t="s">
        <v>111</v>
      </c>
      <c r="J725" t="s">
        <v>204</v>
      </c>
      <c r="K725" s="1">
        <v>43154</v>
      </c>
      <c r="L725" t="s">
        <v>205</v>
      </c>
      <c r="M725" t="str">
        <f>HYPERLINK("https://www.regulations.gov/docket?D=FDA-2018-H-0825")</f>
        <v>https://www.regulations.gov/docket?D=FDA-2018-H-0825</v>
      </c>
      <c r="N725" t="s">
        <v>204</v>
      </c>
    </row>
    <row r="726" spans="1:14" x14ac:dyDescent="0.25">
      <c r="A726" t="s">
        <v>686</v>
      </c>
      <c r="B726" t="s">
        <v>687</v>
      </c>
      <c r="C726" t="s">
        <v>393</v>
      </c>
      <c r="D726" t="s">
        <v>21</v>
      </c>
      <c r="E726">
        <v>57201</v>
      </c>
      <c r="F726" t="s">
        <v>22</v>
      </c>
      <c r="G726" t="s">
        <v>22</v>
      </c>
      <c r="H726" t="s">
        <v>44</v>
      </c>
      <c r="I726" t="s">
        <v>45</v>
      </c>
      <c r="J726" t="s">
        <v>204</v>
      </c>
      <c r="K726" s="1">
        <v>43153</v>
      </c>
      <c r="L726" t="s">
        <v>205</v>
      </c>
      <c r="M726" t="str">
        <f>HYPERLINK("https://www.regulations.gov/docket?D=FDA-2018-H-0803")</f>
        <v>https://www.regulations.gov/docket?D=FDA-2018-H-0803</v>
      </c>
      <c r="N726" t="s">
        <v>204</v>
      </c>
    </row>
    <row r="727" spans="1:14" x14ac:dyDescent="0.25">
      <c r="A727" t="s">
        <v>1256</v>
      </c>
      <c r="B727" t="s">
        <v>1257</v>
      </c>
      <c r="C727" t="s">
        <v>237</v>
      </c>
      <c r="D727" t="s">
        <v>21</v>
      </c>
      <c r="E727">
        <v>57783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43149</v>
      </c>
      <c r="L727" t="s">
        <v>26</v>
      </c>
      <c r="N727" t="s">
        <v>24</v>
      </c>
    </row>
    <row r="728" spans="1:14" x14ac:dyDescent="0.25">
      <c r="A728" t="s">
        <v>443</v>
      </c>
      <c r="B728" t="s">
        <v>444</v>
      </c>
      <c r="C728" t="s">
        <v>237</v>
      </c>
      <c r="D728" t="s">
        <v>21</v>
      </c>
      <c r="E728">
        <v>57783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43149</v>
      </c>
      <c r="L728" t="s">
        <v>26</v>
      </c>
      <c r="N728" t="s">
        <v>24</v>
      </c>
    </row>
    <row r="729" spans="1:14" x14ac:dyDescent="0.25">
      <c r="A729" t="s">
        <v>235</v>
      </c>
      <c r="B729" t="s">
        <v>1258</v>
      </c>
      <c r="C729" t="s">
        <v>237</v>
      </c>
      <c r="D729" t="s">
        <v>21</v>
      </c>
      <c r="E729">
        <v>57783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43149</v>
      </c>
      <c r="L729" t="s">
        <v>26</v>
      </c>
      <c r="N729" t="s">
        <v>24</v>
      </c>
    </row>
    <row r="730" spans="1:14" x14ac:dyDescent="0.25">
      <c r="A730" t="s">
        <v>293</v>
      </c>
      <c r="B730" t="s">
        <v>294</v>
      </c>
      <c r="C730" t="s">
        <v>237</v>
      </c>
      <c r="D730" t="s">
        <v>21</v>
      </c>
      <c r="E730">
        <v>57783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43149</v>
      </c>
      <c r="L730" t="s">
        <v>26</v>
      </c>
      <c r="N730" t="s">
        <v>24</v>
      </c>
    </row>
    <row r="731" spans="1:14" x14ac:dyDescent="0.25">
      <c r="A731" t="s">
        <v>1259</v>
      </c>
      <c r="B731" t="s">
        <v>1260</v>
      </c>
      <c r="C731" t="s">
        <v>237</v>
      </c>
      <c r="D731" t="s">
        <v>21</v>
      </c>
      <c r="E731">
        <v>57783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43149</v>
      </c>
      <c r="L731" t="s">
        <v>26</v>
      </c>
      <c r="N731" t="s">
        <v>24</v>
      </c>
    </row>
    <row r="732" spans="1:14" x14ac:dyDescent="0.25">
      <c r="A732" t="s">
        <v>105</v>
      </c>
      <c r="B732" t="s">
        <v>447</v>
      </c>
      <c r="C732" t="s">
        <v>237</v>
      </c>
      <c r="D732" t="s">
        <v>21</v>
      </c>
      <c r="E732">
        <v>57783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43149</v>
      </c>
      <c r="L732" t="s">
        <v>26</v>
      </c>
      <c r="N732" t="s">
        <v>24</v>
      </c>
    </row>
    <row r="733" spans="1:14" x14ac:dyDescent="0.25">
      <c r="A733" t="s">
        <v>175</v>
      </c>
      <c r="B733" t="s">
        <v>448</v>
      </c>
      <c r="C733" t="s">
        <v>237</v>
      </c>
      <c r="D733" t="s">
        <v>21</v>
      </c>
      <c r="E733">
        <v>57783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43149</v>
      </c>
      <c r="L733" t="s">
        <v>26</v>
      </c>
      <c r="N733" t="s">
        <v>24</v>
      </c>
    </row>
    <row r="734" spans="1:14" x14ac:dyDescent="0.25">
      <c r="A734" t="s">
        <v>1261</v>
      </c>
      <c r="B734" t="s">
        <v>636</v>
      </c>
      <c r="C734" t="s">
        <v>637</v>
      </c>
      <c r="D734" t="s">
        <v>21</v>
      </c>
      <c r="E734">
        <v>57315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43147</v>
      </c>
      <c r="L734" t="s">
        <v>26</v>
      </c>
      <c r="N734" t="s">
        <v>24</v>
      </c>
    </row>
    <row r="735" spans="1:14" x14ac:dyDescent="0.25">
      <c r="A735" t="s">
        <v>928</v>
      </c>
      <c r="B735" t="s">
        <v>929</v>
      </c>
      <c r="C735" t="s">
        <v>20</v>
      </c>
      <c r="D735" t="s">
        <v>21</v>
      </c>
      <c r="E735">
        <v>57701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43147</v>
      </c>
      <c r="L735" t="s">
        <v>26</v>
      </c>
      <c r="N735" t="s">
        <v>24</v>
      </c>
    </row>
    <row r="736" spans="1:14" x14ac:dyDescent="0.25">
      <c r="A736" t="s">
        <v>477</v>
      </c>
      <c r="B736" t="s">
        <v>1262</v>
      </c>
      <c r="C736" t="s">
        <v>20</v>
      </c>
      <c r="D736" t="s">
        <v>21</v>
      </c>
      <c r="E736">
        <v>57701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43147</v>
      </c>
      <c r="L736" t="s">
        <v>26</v>
      </c>
      <c r="N736" t="s">
        <v>24</v>
      </c>
    </row>
    <row r="737" spans="1:14" x14ac:dyDescent="0.25">
      <c r="A737" t="s">
        <v>386</v>
      </c>
      <c r="B737" t="s">
        <v>387</v>
      </c>
      <c r="C737" t="s">
        <v>388</v>
      </c>
      <c r="D737" t="s">
        <v>21</v>
      </c>
      <c r="E737">
        <v>57401</v>
      </c>
      <c r="F737" t="s">
        <v>22</v>
      </c>
      <c r="G737" t="s">
        <v>22</v>
      </c>
      <c r="H737" t="s">
        <v>47</v>
      </c>
      <c r="I737" t="s">
        <v>48</v>
      </c>
      <c r="J737" t="s">
        <v>204</v>
      </c>
      <c r="K737" s="1">
        <v>43145</v>
      </c>
      <c r="L737" t="s">
        <v>205</v>
      </c>
      <c r="M737" t="str">
        <f>HYPERLINK("https://www.regulations.gov/docket?D=FDA-2018-H-0687")</f>
        <v>https://www.regulations.gov/docket?D=FDA-2018-H-0687</v>
      </c>
      <c r="N737" t="s">
        <v>204</v>
      </c>
    </row>
    <row r="738" spans="1:14" x14ac:dyDescent="0.25">
      <c r="A738" t="s">
        <v>120</v>
      </c>
      <c r="B738" t="s">
        <v>121</v>
      </c>
      <c r="C738" t="s">
        <v>43</v>
      </c>
      <c r="D738" t="s">
        <v>21</v>
      </c>
      <c r="E738">
        <v>57106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43144</v>
      </c>
      <c r="L738" t="s">
        <v>26</v>
      </c>
      <c r="N738" t="s">
        <v>24</v>
      </c>
    </row>
    <row r="739" spans="1:14" x14ac:dyDescent="0.25">
      <c r="A739" t="s">
        <v>1263</v>
      </c>
      <c r="B739" t="s">
        <v>1264</v>
      </c>
      <c r="C739" t="s">
        <v>1265</v>
      </c>
      <c r="D739" t="s">
        <v>21</v>
      </c>
      <c r="E739">
        <v>57369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43144</v>
      </c>
      <c r="L739" t="s">
        <v>26</v>
      </c>
      <c r="N739" t="s">
        <v>24</v>
      </c>
    </row>
    <row r="740" spans="1:14" x14ac:dyDescent="0.25">
      <c r="A740" t="s">
        <v>883</v>
      </c>
      <c r="B740" t="s">
        <v>884</v>
      </c>
      <c r="C740" t="s">
        <v>340</v>
      </c>
      <c r="D740" t="s">
        <v>21</v>
      </c>
      <c r="E740">
        <v>57006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43143</v>
      </c>
      <c r="L740" t="s">
        <v>26</v>
      </c>
      <c r="N740" t="s">
        <v>24</v>
      </c>
    </row>
    <row r="741" spans="1:14" x14ac:dyDescent="0.25">
      <c r="A741" t="s">
        <v>1266</v>
      </c>
      <c r="B741" t="s">
        <v>1267</v>
      </c>
      <c r="C741" t="s">
        <v>593</v>
      </c>
      <c r="D741" t="s">
        <v>21</v>
      </c>
      <c r="E741">
        <v>57717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43143</v>
      </c>
      <c r="L741" t="s">
        <v>26</v>
      </c>
      <c r="N741" t="s">
        <v>24</v>
      </c>
    </row>
    <row r="742" spans="1:14" x14ac:dyDescent="0.25">
      <c r="A742" t="s">
        <v>642</v>
      </c>
      <c r="B742" t="s">
        <v>643</v>
      </c>
      <c r="C742" t="s">
        <v>486</v>
      </c>
      <c r="D742" t="s">
        <v>21</v>
      </c>
      <c r="E742">
        <v>57718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43143</v>
      </c>
      <c r="L742" t="s">
        <v>26</v>
      </c>
      <c r="N742" t="s">
        <v>24</v>
      </c>
    </row>
    <row r="743" spans="1:14" x14ac:dyDescent="0.25">
      <c r="A743" t="s">
        <v>684</v>
      </c>
      <c r="B743" t="s">
        <v>685</v>
      </c>
      <c r="C743" t="s">
        <v>393</v>
      </c>
      <c r="D743" t="s">
        <v>21</v>
      </c>
      <c r="E743">
        <v>57201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43143</v>
      </c>
      <c r="L743" t="s">
        <v>26</v>
      </c>
      <c r="N743" t="s">
        <v>24</v>
      </c>
    </row>
    <row r="744" spans="1:14" x14ac:dyDescent="0.25">
      <c r="A744" t="s">
        <v>263</v>
      </c>
      <c r="B744" t="s">
        <v>1268</v>
      </c>
      <c r="C744" t="s">
        <v>393</v>
      </c>
      <c r="D744" t="s">
        <v>21</v>
      </c>
      <c r="E744">
        <v>57201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43143</v>
      </c>
      <c r="L744" t="s">
        <v>26</v>
      </c>
      <c r="N744" t="s">
        <v>24</v>
      </c>
    </row>
    <row r="745" spans="1:14" x14ac:dyDescent="0.25">
      <c r="A745" t="s">
        <v>314</v>
      </c>
      <c r="B745" t="s">
        <v>1269</v>
      </c>
      <c r="C745" t="s">
        <v>393</v>
      </c>
      <c r="D745" t="s">
        <v>21</v>
      </c>
      <c r="E745">
        <v>57201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43143</v>
      </c>
      <c r="L745" t="s">
        <v>26</v>
      </c>
      <c r="N745" t="s">
        <v>24</v>
      </c>
    </row>
    <row r="746" spans="1:14" x14ac:dyDescent="0.25">
      <c r="A746" t="s">
        <v>437</v>
      </c>
      <c r="B746" t="s">
        <v>438</v>
      </c>
      <c r="C746" t="s">
        <v>287</v>
      </c>
      <c r="D746" t="s">
        <v>21</v>
      </c>
      <c r="E746">
        <v>57469</v>
      </c>
      <c r="F746" t="s">
        <v>22</v>
      </c>
      <c r="G746" t="s">
        <v>22</v>
      </c>
      <c r="H746" t="s">
        <v>47</v>
      </c>
      <c r="I746" t="s">
        <v>787</v>
      </c>
      <c r="J746" t="s">
        <v>204</v>
      </c>
      <c r="K746" s="1">
        <v>43140</v>
      </c>
      <c r="L746" t="s">
        <v>205</v>
      </c>
      <c r="M746" t="str">
        <f>HYPERLINK("https://www.regulations.gov/docket?D=FDA-2018-H-0610")</f>
        <v>https://www.regulations.gov/docket?D=FDA-2018-H-0610</v>
      </c>
      <c r="N746" t="s">
        <v>204</v>
      </c>
    </row>
    <row r="747" spans="1:14" x14ac:dyDescent="0.25">
      <c r="A747" t="s">
        <v>1192</v>
      </c>
      <c r="B747" t="s">
        <v>600</v>
      </c>
      <c r="C747" t="s">
        <v>20</v>
      </c>
      <c r="D747" t="s">
        <v>21</v>
      </c>
      <c r="E747">
        <v>57702</v>
      </c>
      <c r="F747" t="s">
        <v>22</v>
      </c>
      <c r="G747" t="s">
        <v>22</v>
      </c>
      <c r="H747" t="s">
        <v>629</v>
      </c>
      <c r="I747" t="s">
        <v>1080</v>
      </c>
      <c r="J747" s="1">
        <v>43118</v>
      </c>
      <c r="K747" s="1">
        <v>43139</v>
      </c>
      <c r="L747" t="s">
        <v>39</v>
      </c>
      <c r="N747" t="s">
        <v>200</v>
      </c>
    </row>
    <row r="748" spans="1:14" x14ac:dyDescent="0.25">
      <c r="A748" t="s">
        <v>1270</v>
      </c>
      <c r="B748" t="s">
        <v>1271</v>
      </c>
      <c r="C748" t="s">
        <v>393</v>
      </c>
      <c r="D748" t="s">
        <v>21</v>
      </c>
      <c r="E748">
        <v>57201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43138</v>
      </c>
      <c r="L748" t="s">
        <v>26</v>
      </c>
      <c r="N748" t="s">
        <v>24</v>
      </c>
    </row>
    <row r="749" spans="1:14" x14ac:dyDescent="0.25">
      <c r="A749" t="s">
        <v>18</v>
      </c>
      <c r="B749" t="s">
        <v>815</v>
      </c>
      <c r="C749" t="s">
        <v>20</v>
      </c>
      <c r="D749" t="s">
        <v>21</v>
      </c>
      <c r="E749">
        <v>57702</v>
      </c>
      <c r="F749" t="s">
        <v>22</v>
      </c>
      <c r="G749" t="s">
        <v>22</v>
      </c>
      <c r="H749" t="s">
        <v>47</v>
      </c>
      <c r="I749" t="s">
        <v>48</v>
      </c>
      <c r="J749" t="s">
        <v>204</v>
      </c>
      <c r="K749" s="1">
        <v>43137</v>
      </c>
      <c r="L749" t="s">
        <v>205</v>
      </c>
      <c r="M749" t="str">
        <f>HYPERLINK("https://www.regulations.gov/docket?D=FDA-2018-H-0549")</f>
        <v>https://www.regulations.gov/docket?D=FDA-2018-H-0549</v>
      </c>
      <c r="N749" t="s">
        <v>204</v>
      </c>
    </row>
    <row r="750" spans="1:14" x14ac:dyDescent="0.25">
      <c r="A750" t="s">
        <v>1272</v>
      </c>
      <c r="B750" t="s">
        <v>1273</v>
      </c>
      <c r="C750" t="s">
        <v>388</v>
      </c>
      <c r="D750" t="s">
        <v>21</v>
      </c>
      <c r="E750">
        <v>57401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43136</v>
      </c>
      <c r="L750" t="s">
        <v>26</v>
      </c>
      <c r="N750" t="s">
        <v>24</v>
      </c>
    </row>
    <row r="751" spans="1:14" x14ac:dyDescent="0.25">
      <c r="A751" t="s">
        <v>466</v>
      </c>
      <c r="B751" t="s">
        <v>467</v>
      </c>
      <c r="C751" t="s">
        <v>388</v>
      </c>
      <c r="D751" t="s">
        <v>21</v>
      </c>
      <c r="E751">
        <v>57401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43134</v>
      </c>
      <c r="L751" t="s">
        <v>26</v>
      </c>
      <c r="N751" t="s">
        <v>24</v>
      </c>
    </row>
    <row r="752" spans="1:14" x14ac:dyDescent="0.25">
      <c r="A752" t="s">
        <v>527</v>
      </c>
      <c r="B752" t="s">
        <v>714</v>
      </c>
      <c r="C752" t="s">
        <v>699</v>
      </c>
      <c r="D752" t="s">
        <v>21</v>
      </c>
      <c r="E752">
        <v>57626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43133</v>
      </c>
      <c r="L752" t="s">
        <v>26</v>
      </c>
      <c r="N752" t="s">
        <v>24</v>
      </c>
    </row>
    <row r="753" spans="1:14" x14ac:dyDescent="0.25">
      <c r="A753" t="s">
        <v>613</v>
      </c>
      <c r="B753" t="s">
        <v>614</v>
      </c>
      <c r="C753" t="s">
        <v>20</v>
      </c>
      <c r="D753" t="s">
        <v>21</v>
      </c>
      <c r="E753">
        <v>57702</v>
      </c>
      <c r="F753" t="s">
        <v>22</v>
      </c>
      <c r="G753" t="s">
        <v>22</v>
      </c>
      <c r="H753" t="s">
        <v>44</v>
      </c>
      <c r="I753" t="s">
        <v>45</v>
      </c>
      <c r="J753" s="1">
        <v>43118</v>
      </c>
      <c r="K753" s="1">
        <v>43132</v>
      </c>
      <c r="L753" t="s">
        <v>39</v>
      </c>
      <c r="N753" t="s">
        <v>200</v>
      </c>
    </row>
    <row r="754" spans="1:14" x14ac:dyDescent="0.25">
      <c r="A754" t="s">
        <v>907</v>
      </c>
      <c r="B754" t="s">
        <v>908</v>
      </c>
      <c r="C754" t="s">
        <v>20</v>
      </c>
      <c r="D754" t="s">
        <v>21</v>
      </c>
      <c r="E754">
        <v>57702</v>
      </c>
      <c r="F754" t="s">
        <v>22</v>
      </c>
      <c r="G754" t="s">
        <v>22</v>
      </c>
      <c r="H754" t="s">
        <v>44</v>
      </c>
      <c r="I754" t="s">
        <v>303</v>
      </c>
      <c r="J754" s="1">
        <v>43116</v>
      </c>
      <c r="K754" s="1">
        <v>43132</v>
      </c>
      <c r="L754" t="s">
        <v>39</v>
      </c>
      <c r="N754" t="s">
        <v>200</v>
      </c>
    </row>
    <row r="755" spans="1:14" x14ac:dyDescent="0.25">
      <c r="A755" t="s">
        <v>909</v>
      </c>
      <c r="B755" t="s">
        <v>910</v>
      </c>
      <c r="C755" t="s">
        <v>20</v>
      </c>
      <c r="D755" t="s">
        <v>21</v>
      </c>
      <c r="E755">
        <v>57702</v>
      </c>
      <c r="F755" t="s">
        <v>22</v>
      </c>
      <c r="G755" t="s">
        <v>22</v>
      </c>
      <c r="H755" t="s">
        <v>47</v>
      </c>
      <c r="I755" t="s">
        <v>48</v>
      </c>
      <c r="J755" s="1">
        <v>43118</v>
      </c>
      <c r="K755" s="1">
        <v>43132</v>
      </c>
      <c r="L755" t="s">
        <v>39</v>
      </c>
      <c r="N755" t="s">
        <v>208</v>
      </c>
    </row>
    <row r="756" spans="1:14" x14ac:dyDescent="0.25">
      <c r="A756" t="s">
        <v>101</v>
      </c>
      <c r="B756" t="s">
        <v>930</v>
      </c>
      <c r="C756" t="s">
        <v>20</v>
      </c>
      <c r="D756" t="s">
        <v>21</v>
      </c>
      <c r="E756">
        <v>57703</v>
      </c>
      <c r="F756" t="s">
        <v>22</v>
      </c>
      <c r="G756" t="s">
        <v>22</v>
      </c>
      <c r="H756" t="s">
        <v>47</v>
      </c>
      <c r="I756" t="s">
        <v>48</v>
      </c>
      <c r="J756" s="1">
        <v>43114</v>
      </c>
      <c r="K756" s="1">
        <v>43132</v>
      </c>
      <c r="L756" t="s">
        <v>39</v>
      </c>
      <c r="N756" t="s">
        <v>208</v>
      </c>
    </row>
    <row r="757" spans="1:14" x14ac:dyDescent="0.25">
      <c r="A757" t="s">
        <v>923</v>
      </c>
      <c r="B757" t="s">
        <v>924</v>
      </c>
      <c r="C757" t="s">
        <v>20</v>
      </c>
      <c r="D757" t="s">
        <v>21</v>
      </c>
      <c r="E757">
        <v>57702</v>
      </c>
      <c r="F757" t="s">
        <v>22</v>
      </c>
      <c r="G757" t="s">
        <v>22</v>
      </c>
      <c r="H757" t="s">
        <v>44</v>
      </c>
      <c r="I757" t="s">
        <v>303</v>
      </c>
      <c r="J757" s="1">
        <v>43116</v>
      </c>
      <c r="K757" s="1">
        <v>43132</v>
      </c>
      <c r="L757" t="s">
        <v>39</v>
      </c>
      <c r="N757" t="s">
        <v>200</v>
      </c>
    </row>
    <row r="758" spans="1:14" x14ac:dyDescent="0.25">
      <c r="A758" t="s">
        <v>817</v>
      </c>
      <c r="B758" t="s">
        <v>818</v>
      </c>
      <c r="C758" t="s">
        <v>20</v>
      </c>
      <c r="D758" t="s">
        <v>21</v>
      </c>
      <c r="E758">
        <v>57703</v>
      </c>
      <c r="F758" t="s">
        <v>22</v>
      </c>
      <c r="G758" t="s">
        <v>22</v>
      </c>
      <c r="H758" t="s">
        <v>47</v>
      </c>
      <c r="I758" t="s">
        <v>48</v>
      </c>
      <c r="J758" s="1">
        <v>43114</v>
      </c>
      <c r="K758" s="1">
        <v>43132</v>
      </c>
      <c r="L758" t="s">
        <v>39</v>
      </c>
      <c r="N758" t="s">
        <v>208</v>
      </c>
    </row>
    <row r="759" spans="1:14" x14ac:dyDescent="0.25">
      <c r="A759" t="s">
        <v>410</v>
      </c>
      <c r="B759" t="s">
        <v>411</v>
      </c>
      <c r="C759" t="s">
        <v>412</v>
      </c>
      <c r="D759" t="s">
        <v>21</v>
      </c>
      <c r="E759">
        <v>57385</v>
      </c>
      <c r="F759" t="s">
        <v>22</v>
      </c>
      <c r="G759" t="s">
        <v>22</v>
      </c>
      <c r="H759" t="s">
        <v>44</v>
      </c>
      <c r="I759" t="s">
        <v>45</v>
      </c>
      <c r="J759" t="s">
        <v>204</v>
      </c>
      <c r="K759" s="1">
        <v>43131</v>
      </c>
      <c r="L759" t="s">
        <v>205</v>
      </c>
      <c r="M759" t="str">
        <f>HYPERLINK("https://www.regulations.gov/docket?D=FDA-2018-H-0448")</f>
        <v>https://www.regulations.gov/docket?D=FDA-2018-H-0448</v>
      </c>
      <c r="N759" t="s">
        <v>204</v>
      </c>
    </row>
    <row r="760" spans="1:14" x14ac:dyDescent="0.25">
      <c r="A760" t="s">
        <v>569</v>
      </c>
      <c r="B760" t="s">
        <v>570</v>
      </c>
      <c r="C760" t="s">
        <v>379</v>
      </c>
      <c r="D760" t="s">
        <v>21</v>
      </c>
      <c r="E760">
        <v>57601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43131</v>
      </c>
      <c r="L760" t="s">
        <v>26</v>
      </c>
      <c r="N760" t="s">
        <v>24</v>
      </c>
    </row>
    <row r="761" spans="1:14" x14ac:dyDescent="0.25">
      <c r="A761" t="s">
        <v>741</v>
      </c>
      <c r="B761" t="s">
        <v>742</v>
      </c>
      <c r="C761" t="s">
        <v>451</v>
      </c>
      <c r="D761" t="s">
        <v>21</v>
      </c>
      <c r="E761">
        <v>57078</v>
      </c>
      <c r="F761" t="s">
        <v>22</v>
      </c>
      <c r="G761" t="s">
        <v>22</v>
      </c>
      <c r="H761" t="s">
        <v>47</v>
      </c>
      <c r="I761" t="s">
        <v>48</v>
      </c>
      <c r="J761" t="s">
        <v>204</v>
      </c>
      <c r="K761" s="1">
        <v>43130</v>
      </c>
      <c r="L761" t="s">
        <v>205</v>
      </c>
      <c r="M761" t="str">
        <f>HYPERLINK("https://www.regulations.gov/docket?D=FDA-2018-H-0425")</f>
        <v>https://www.regulations.gov/docket?D=FDA-2018-H-0425</v>
      </c>
      <c r="N761" t="s">
        <v>204</v>
      </c>
    </row>
    <row r="762" spans="1:14" x14ac:dyDescent="0.25">
      <c r="A762" t="s">
        <v>403</v>
      </c>
      <c r="B762" t="s">
        <v>555</v>
      </c>
      <c r="C762" t="s">
        <v>556</v>
      </c>
      <c r="D762" t="s">
        <v>21</v>
      </c>
      <c r="E762">
        <v>57381</v>
      </c>
      <c r="F762" t="s">
        <v>22</v>
      </c>
      <c r="G762" t="s">
        <v>22</v>
      </c>
      <c r="H762" t="s">
        <v>47</v>
      </c>
      <c r="I762" t="s">
        <v>48</v>
      </c>
      <c r="J762" t="s">
        <v>204</v>
      </c>
      <c r="K762" s="1">
        <v>43130</v>
      </c>
      <c r="L762" t="s">
        <v>205</v>
      </c>
      <c r="M762" t="str">
        <f>HYPERLINK("https://www.regulations.gov/docket?D=FDA-2018-H-0426")</f>
        <v>https://www.regulations.gov/docket?D=FDA-2018-H-0426</v>
      </c>
      <c r="N762" t="s">
        <v>204</v>
      </c>
    </row>
    <row r="763" spans="1:14" x14ac:dyDescent="0.25">
      <c r="A763" t="s">
        <v>710</v>
      </c>
      <c r="B763" t="s">
        <v>711</v>
      </c>
      <c r="C763" t="s">
        <v>481</v>
      </c>
      <c r="D763" t="s">
        <v>21</v>
      </c>
      <c r="E763">
        <v>57760</v>
      </c>
      <c r="F763" t="s">
        <v>22</v>
      </c>
      <c r="G763" t="s">
        <v>22</v>
      </c>
      <c r="H763" t="s">
        <v>629</v>
      </c>
      <c r="I763" t="s">
        <v>1080</v>
      </c>
      <c r="J763" t="s">
        <v>204</v>
      </c>
      <c r="K763" s="1">
        <v>43130</v>
      </c>
      <c r="L763" t="s">
        <v>205</v>
      </c>
      <c r="M763" t="str">
        <f>HYPERLINK("https://www.regulations.gov/docket?D=FDA-2018-H-0412")</f>
        <v>https://www.regulations.gov/docket?D=FDA-2018-H-0412</v>
      </c>
      <c r="N763" t="s">
        <v>204</v>
      </c>
    </row>
    <row r="764" spans="1:14" x14ac:dyDescent="0.25">
      <c r="A764" t="s">
        <v>831</v>
      </c>
      <c r="B764" t="s">
        <v>832</v>
      </c>
      <c r="C764" t="s">
        <v>833</v>
      </c>
      <c r="D764" t="s">
        <v>21</v>
      </c>
      <c r="E764">
        <v>57365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43129</v>
      </c>
      <c r="L764" t="s">
        <v>26</v>
      </c>
      <c r="N764" t="s">
        <v>24</v>
      </c>
    </row>
    <row r="765" spans="1:14" x14ac:dyDescent="0.25">
      <c r="A765" t="s">
        <v>601</v>
      </c>
      <c r="B765" t="s">
        <v>602</v>
      </c>
      <c r="C765" t="s">
        <v>603</v>
      </c>
      <c r="D765" t="s">
        <v>21</v>
      </c>
      <c r="E765">
        <v>57730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43128</v>
      </c>
      <c r="L765" t="s">
        <v>26</v>
      </c>
      <c r="N765" t="s">
        <v>24</v>
      </c>
    </row>
    <row r="766" spans="1:14" x14ac:dyDescent="0.25">
      <c r="A766" t="s">
        <v>101</v>
      </c>
      <c r="B766" t="s">
        <v>1274</v>
      </c>
      <c r="C766" t="s">
        <v>603</v>
      </c>
      <c r="D766" t="s">
        <v>21</v>
      </c>
      <c r="E766">
        <v>57730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43128</v>
      </c>
      <c r="L766" t="s">
        <v>26</v>
      </c>
      <c r="N766" t="s">
        <v>24</v>
      </c>
    </row>
    <row r="767" spans="1:14" x14ac:dyDescent="0.25">
      <c r="A767" t="s">
        <v>18</v>
      </c>
      <c r="B767" t="s">
        <v>606</v>
      </c>
      <c r="C767" t="s">
        <v>603</v>
      </c>
      <c r="D767" t="s">
        <v>21</v>
      </c>
      <c r="E767">
        <v>57730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43128</v>
      </c>
      <c r="L767" t="s">
        <v>26</v>
      </c>
      <c r="N767" t="s">
        <v>24</v>
      </c>
    </row>
    <row r="768" spans="1:14" x14ac:dyDescent="0.25">
      <c r="A768" t="s">
        <v>527</v>
      </c>
      <c r="B768" t="s">
        <v>607</v>
      </c>
      <c r="C768" t="s">
        <v>603</v>
      </c>
      <c r="D768" t="s">
        <v>21</v>
      </c>
      <c r="E768">
        <v>57730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43128</v>
      </c>
      <c r="L768" t="s">
        <v>26</v>
      </c>
      <c r="N768" t="s">
        <v>24</v>
      </c>
    </row>
    <row r="769" spans="1:14" x14ac:dyDescent="0.25">
      <c r="A769" t="s">
        <v>477</v>
      </c>
      <c r="B769" t="s">
        <v>608</v>
      </c>
      <c r="C769" t="s">
        <v>603</v>
      </c>
      <c r="D769" t="s">
        <v>21</v>
      </c>
      <c r="E769">
        <v>57730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43128</v>
      </c>
      <c r="L769" t="s">
        <v>26</v>
      </c>
      <c r="N769" t="s">
        <v>24</v>
      </c>
    </row>
    <row r="770" spans="1:14" x14ac:dyDescent="0.25">
      <c r="A770" t="s">
        <v>850</v>
      </c>
      <c r="B770" t="s">
        <v>851</v>
      </c>
      <c r="C770" t="s">
        <v>474</v>
      </c>
      <c r="D770" t="s">
        <v>21</v>
      </c>
      <c r="E770">
        <v>57551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43128</v>
      </c>
      <c r="L770" t="s">
        <v>26</v>
      </c>
      <c r="N770" t="s">
        <v>24</v>
      </c>
    </row>
    <row r="771" spans="1:14" x14ac:dyDescent="0.25">
      <c r="A771" t="s">
        <v>477</v>
      </c>
      <c r="B771" t="s">
        <v>816</v>
      </c>
      <c r="C771" t="s">
        <v>20</v>
      </c>
      <c r="D771" t="s">
        <v>21</v>
      </c>
      <c r="E771">
        <v>57701</v>
      </c>
      <c r="F771" t="s">
        <v>22</v>
      </c>
      <c r="G771" t="s">
        <v>22</v>
      </c>
      <c r="H771" t="s">
        <v>629</v>
      </c>
      <c r="I771" t="s">
        <v>1080</v>
      </c>
      <c r="J771" s="1">
        <v>43114</v>
      </c>
      <c r="K771" s="1">
        <v>43125</v>
      </c>
      <c r="L771" t="s">
        <v>39</v>
      </c>
      <c r="N771" t="s">
        <v>200</v>
      </c>
    </row>
    <row r="772" spans="1:14" x14ac:dyDescent="0.25">
      <c r="A772" t="s">
        <v>285</v>
      </c>
      <c r="B772" t="s">
        <v>1275</v>
      </c>
      <c r="C772" t="s">
        <v>287</v>
      </c>
      <c r="D772" t="s">
        <v>21</v>
      </c>
      <c r="E772">
        <v>57469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43119</v>
      </c>
      <c r="L772" t="s">
        <v>26</v>
      </c>
      <c r="N772" t="s">
        <v>24</v>
      </c>
    </row>
    <row r="773" spans="1:14" x14ac:dyDescent="0.25">
      <c r="A773" t="s">
        <v>620</v>
      </c>
      <c r="B773" t="s">
        <v>621</v>
      </c>
      <c r="C773" t="s">
        <v>20</v>
      </c>
      <c r="D773" t="s">
        <v>21</v>
      </c>
      <c r="E773">
        <v>57702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43118</v>
      </c>
      <c r="L773" t="s">
        <v>26</v>
      </c>
      <c r="N773" t="s">
        <v>24</v>
      </c>
    </row>
    <row r="774" spans="1:14" x14ac:dyDescent="0.25">
      <c r="A774" t="s">
        <v>1276</v>
      </c>
      <c r="B774" t="s">
        <v>436</v>
      </c>
      <c r="C774" t="s">
        <v>20</v>
      </c>
      <c r="D774" t="s">
        <v>21</v>
      </c>
      <c r="E774">
        <v>57701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43118</v>
      </c>
      <c r="L774" t="s">
        <v>26</v>
      </c>
      <c r="N774" t="s">
        <v>24</v>
      </c>
    </row>
    <row r="775" spans="1:14" x14ac:dyDescent="0.25">
      <c r="A775" t="s">
        <v>943</v>
      </c>
      <c r="B775" t="s">
        <v>944</v>
      </c>
      <c r="C775" t="s">
        <v>446</v>
      </c>
      <c r="D775" t="s">
        <v>21</v>
      </c>
      <c r="E775">
        <v>57785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43118</v>
      </c>
      <c r="L775" t="s">
        <v>26</v>
      </c>
      <c r="N775" t="s">
        <v>24</v>
      </c>
    </row>
    <row r="776" spans="1:14" x14ac:dyDescent="0.25">
      <c r="A776" t="s">
        <v>911</v>
      </c>
      <c r="B776" t="s">
        <v>945</v>
      </c>
      <c r="C776" t="s">
        <v>20</v>
      </c>
      <c r="D776" t="s">
        <v>21</v>
      </c>
      <c r="E776">
        <v>57702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43118</v>
      </c>
      <c r="L776" t="s">
        <v>26</v>
      </c>
      <c r="N776" t="s">
        <v>24</v>
      </c>
    </row>
    <row r="777" spans="1:14" x14ac:dyDescent="0.25">
      <c r="A777" t="s">
        <v>519</v>
      </c>
      <c r="B777" t="s">
        <v>520</v>
      </c>
      <c r="C777" t="s">
        <v>493</v>
      </c>
      <c r="D777" t="s">
        <v>21</v>
      </c>
      <c r="E777">
        <v>57249</v>
      </c>
      <c r="F777" t="s">
        <v>22</v>
      </c>
      <c r="G777" t="s">
        <v>22</v>
      </c>
      <c r="H777" t="s">
        <v>44</v>
      </c>
      <c r="I777" t="s">
        <v>45</v>
      </c>
      <c r="J777" t="s">
        <v>204</v>
      </c>
      <c r="K777" s="1">
        <v>43118</v>
      </c>
      <c r="L777" t="s">
        <v>205</v>
      </c>
      <c r="M777" t="str">
        <f>HYPERLINK("https://www.regulations.gov/docket?D=FDA-2018-H-0219")</f>
        <v>https://www.regulations.gov/docket?D=FDA-2018-H-0219</v>
      </c>
      <c r="N777" t="s">
        <v>204</v>
      </c>
    </row>
    <row r="778" spans="1:14" x14ac:dyDescent="0.25">
      <c r="A778" t="s">
        <v>1277</v>
      </c>
      <c r="B778" t="s">
        <v>1278</v>
      </c>
      <c r="C778" t="s">
        <v>20</v>
      </c>
      <c r="D778" t="s">
        <v>21</v>
      </c>
      <c r="E778">
        <v>57702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43118</v>
      </c>
      <c r="L778" t="s">
        <v>26</v>
      </c>
      <c r="N778" t="s">
        <v>24</v>
      </c>
    </row>
    <row r="779" spans="1:14" x14ac:dyDescent="0.25">
      <c r="A779" t="s">
        <v>420</v>
      </c>
      <c r="B779" t="s">
        <v>421</v>
      </c>
      <c r="C779" t="s">
        <v>417</v>
      </c>
      <c r="D779" t="s">
        <v>21</v>
      </c>
      <c r="E779">
        <v>57725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43118</v>
      </c>
      <c r="L779" t="s">
        <v>26</v>
      </c>
      <c r="N779" t="s">
        <v>24</v>
      </c>
    </row>
    <row r="780" spans="1:14" x14ac:dyDescent="0.25">
      <c r="A780" t="s">
        <v>72</v>
      </c>
      <c r="B780" t="s">
        <v>655</v>
      </c>
      <c r="C780" t="s">
        <v>92</v>
      </c>
      <c r="D780" t="s">
        <v>21</v>
      </c>
      <c r="E780">
        <v>57747</v>
      </c>
      <c r="F780" t="s">
        <v>22</v>
      </c>
      <c r="G780" t="s">
        <v>22</v>
      </c>
      <c r="H780" t="s">
        <v>44</v>
      </c>
      <c r="I780" t="s">
        <v>303</v>
      </c>
      <c r="J780" s="1">
        <v>43102</v>
      </c>
      <c r="K780" s="1">
        <v>43118</v>
      </c>
      <c r="L780" t="s">
        <v>39</v>
      </c>
      <c r="N780" t="s">
        <v>200</v>
      </c>
    </row>
    <row r="781" spans="1:14" x14ac:dyDescent="0.25">
      <c r="A781" t="s">
        <v>175</v>
      </c>
      <c r="B781" t="s">
        <v>622</v>
      </c>
      <c r="C781" t="s">
        <v>20</v>
      </c>
      <c r="D781" t="s">
        <v>21</v>
      </c>
      <c r="E781">
        <v>57702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43118</v>
      </c>
      <c r="L781" t="s">
        <v>26</v>
      </c>
      <c r="N781" t="s">
        <v>24</v>
      </c>
    </row>
    <row r="782" spans="1:14" x14ac:dyDescent="0.25">
      <c r="A782" t="s">
        <v>170</v>
      </c>
      <c r="B782" t="s">
        <v>171</v>
      </c>
      <c r="C782" t="s">
        <v>20</v>
      </c>
      <c r="D782" t="s">
        <v>21</v>
      </c>
      <c r="E782">
        <v>57701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43117</v>
      </c>
      <c r="L782" t="s">
        <v>26</v>
      </c>
      <c r="N782" t="s">
        <v>24</v>
      </c>
    </row>
    <row r="783" spans="1:14" x14ac:dyDescent="0.25">
      <c r="A783" t="s">
        <v>1279</v>
      </c>
      <c r="B783" t="s">
        <v>228</v>
      </c>
      <c r="C783" t="s">
        <v>20</v>
      </c>
      <c r="D783" t="s">
        <v>21</v>
      </c>
      <c r="E783">
        <v>57701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43117</v>
      </c>
      <c r="L783" t="s">
        <v>26</v>
      </c>
      <c r="N783" t="s">
        <v>24</v>
      </c>
    </row>
    <row r="784" spans="1:14" x14ac:dyDescent="0.25">
      <c r="A784" t="s">
        <v>936</v>
      </c>
      <c r="B784" t="s">
        <v>937</v>
      </c>
      <c r="C784" t="s">
        <v>20</v>
      </c>
      <c r="D784" t="s">
        <v>21</v>
      </c>
      <c r="E784">
        <v>57703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43117</v>
      </c>
      <c r="L784" t="s">
        <v>26</v>
      </c>
      <c r="N784" t="s">
        <v>24</v>
      </c>
    </row>
    <row r="785" spans="1:14" x14ac:dyDescent="0.25">
      <c r="A785" t="s">
        <v>1280</v>
      </c>
      <c r="B785" t="s">
        <v>653</v>
      </c>
      <c r="C785" t="s">
        <v>20</v>
      </c>
      <c r="D785" t="s">
        <v>21</v>
      </c>
      <c r="E785">
        <v>57701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43117</v>
      </c>
      <c r="L785" t="s">
        <v>26</v>
      </c>
      <c r="N785" t="s">
        <v>24</v>
      </c>
    </row>
    <row r="786" spans="1:14" x14ac:dyDescent="0.25">
      <c r="A786" t="s">
        <v>175</v>
      </c>
      <c r="B786" t="s">
        <v>1281</v>
      </c>
      <c r="C786" t="s">
        <v>20</v>
      </c>
      <c r="D786" t="s">
        <v>21</v>
      </c>
      <c r="E786">
        <v>57701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43117</v>
      </c>
      <c r="L786" t="s">
        <v>26</v>
      </c>
      <c r="N786" t="s">
        <v>24</v>
      </c>
    </row>
    <row r="787" spans="1:14" x14ac:dyDescent="0.25">
      <c r="A787" t="s">
        <v>66</v>
      </c>
      <c r="B787" t="s">
        <v>67</v>
      </c>
      <c r="C787" t="s">
        <v>43</v>
      </c>
      <c r="D787" t="s">
        <v>21</v>
      </c>
      <c r="E787">
        <v>57106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43116</v>
      </c>
      <c r="L787" t="s">
        <v>26</v>
      </c>
      <c r="N787" t="s">
        <v>24</v>
      </c>
    </row>
    <row r="788" spans="1:14" x14ac:dyDescent="0.25">
      <c r="A788" t="s">
        <v>1282</v>
      </c>
      <c r="B788" t="s">
        <v>1283</v>
      </c>
      <c r="C788" t="s">
        <v>43</v>
      </c>
      <c r="D788" t="s">
        <v>21</v>
      </c>
      <c r="E788">
        <v>57108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43116</v>
      </c>
      <c r="L788" t="s">
        <v>26</v>
      </c>
      <c r="N788" t="s">
        <v>24</v>
      </c>
    </row>
    <row r="789" spans="1:14" x14ac:dyDescent="0.25">
      <c r="A789" t="s">
        <v>894</v>
      </c>
      <c r="B789" t="s">
        <v>895</v>
      </c>
      <c r="C789" t="s">
        <v>43</v>
      </c>
      <c r="D789" t="s">
        <v>21</v>
      </c>
      <c r="E789">
        <v>57104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43116</v>
      </c>
      <c r="L789" t="s">
        <v>26</v>
      </c>
      <c r="N789" t="s">
        <v>24</v>
      </c>
    </row>
    <row r="790" spans="1:14" x14ac:dyDescent="0.25">
      <c r="A790" t="s">
        <v>1284</v>
      </c>
      <c r="B790" t="s">
        <v>1285</v>
      </c>
      <c r="C790" t="s">
        <v>20</v>
      </c>
      <c r="D790" t="s">
        <v>21</v>
      </c>
      <c r="E790">
        <v>57703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43114</v>
      </c>
      <c r="L790" t="s">
        <v>26</v>
      </c>
      <c r="N790" t="s">
        <v>24</v>
      </c>
    </row>
    <row r="791" spans="1:14" x14ac:dyDescent="0.25">
      <c r="A791" t="s">
        <v>758</v>
      </c>
      <c r="B791" t="s">
        <v>759</v>
      </c>
      <c r="C791" t="s">
        <v>674</v>
      </c>
      <c r="D791" t="s">
        <v>21</v>
      </c>
      <c r="E791">
        <v>57028</v>
      </c>
      <c r="F791" t="s">
        <v>22</v>
      </c>
      <c r="G791" t="s">
        <v>22</v>
      </c>
      <c r="H791" t="s">
        <v>44</v>
      </c>
      <c r="I791" t="s">
        <v>45</v>
      </c>
      <c r="J791" s="1">
        <v>43096</v>
      </c>
      <c r="K791" s="1">
        <v>43111</v>
      </c>
      <c r="L791" t="s">
        <v>39</v>
      </c>
      <c r="N791" t="s">
        <v>200</v>
      </c>
    </row>
    <row r="792" spans="1:14" x14ac:dyDescent="0.25">
      <c r="A792" t="s">
        <v>885</v>
      </c>
      <c r="B792" t="s">
        <v>886</v>
      </c>
      <c r="C792" t="s">
        <v>43</v>
      </c>
      <c r="D792" t="s">
        <v>21</v>
      </c>
      <c r="E792">
        <v>57103</v>
      </c>
      <c r="F792" t="s">
        <v>22</v>
      </c>
      <c r="G792" t="s">
        <v>22</v>
      </c>
      <c r="H792" t="s">
        <v>47</v>
      </c>
      <c r="I792" t="s">
        <v>48</v>
      </c>
      <c r="J792" s="1">
        <v>43088</v>
      </c>
      <c r="K792" s="1">
        <v>43111</v>
      </c>
      <c r="L792" t="s">
        <v>39</v>
      </c>
      <c r="N792" t="s">
        <v>194</v>
      </c>
    </row>
    <row r="793" spans="1:14" x14ac:dyDescent="0.25">
      <c r="A793" t="s">
        <v>583</v>
      </c>
      <c r="B793" t="s">
        <v>887</v>
      </c>
      <c r="C793" t="s">
        <v>43</v>
      </c>
      <c r="D793" t="s">
        <v>21</v>
      </c>
      <c r="E793">
        <v>57103</v>
      </c>
      <c r="F793" t="s">
        <v>22</v>
      </c>
      <c r="G793" t="s">
        <v>22</v>
      </c>
      <c r="H793" t="s">
        <v>47</v>
      </c>
      <c r="I793" t="s">
        <v>48</v>
      </c>
      <c r="J793" s="1">
        <v>43088</v>
      </c>
      <c r="K793" s="1">
        <v>43111</v>
      </c>
      <c r="L793" t="s">
        <v>39</v>
      </c>
      <c r="N793" t="s">
        <v>208</v>
      </c>
    </row>
    <row r="794" spans="1:14" x14ac:dyDescent="0.25">
      <c r="A794" t="s">
        <v>18</v>
      </c>
      <c r="B794" t="s">
        <v>931</v>
      </c>
      <c r="C794" t="s">
        <v>20</v>
      </c>
      <c r="D794" t="s">
        <v>21</v>
      </c>
      <c r="E794">
        <v>57701</v>
      </c>
      <c r="F794" t="s">
        <v>22</v>
      </c>
      <c r="G794" t="s">
        <v>22</v>
      </c>
      <c r="H794" t="s">
        <v>629</v>
      </c>
      <c r="I794" t="s">
        <v>1080</v>
      </c>
      <c r="J794" t="s">
        <v>204</v>
      </c>
      <c r="K794" s="1">
        <v>43111</v>
      </c>
      <c r="L794" t="s">
        <v>205</v>
      </c>
      <c r="M794" t="str">
        <f>HYPERLINK("https://www.regulations.gov/docket?D=FDA-2018-H-0143")</f>
        <v>https://www.regulations.gov/docket?D=FDA-2018-H-0143</v>
      </c>
      <c r="N794" t="s">
        <v>204</v>
      </c>
    </row>
    <row r="795" spans="1:14" x14ac:dyDescent="0.25">
      <c r="A795" t="s">
        <v>1286</v>
      </c>
      <c r="B795" t="s">
        <v>1287</v>
      </c>
      <c r="C795" t="s">
        <v>1288</v>
      </c>
      <c r="D795" t="s">
        <v>21</v>
      </c>
      <c r="E795">
        <v>57580</v>
      </c>
      <c r="F795" t="s">
        <v>22</v>
      </c>
      <c r="G795" t="s">
        <v>22</v>
      </c>
      <c r="H795" t="s">
        <v>44</v>
      </c>
      <c r="I795" t="s">
        <v>45</v>
      </c>
      <c r="J795" s="1">
        <v>42983</v>
      </c>
      <c r="K795" s="1">
        <v>43111</v>
      </c>
      <c r="L795" t="s">
        <v>39</v>
      </c>
      <c r="N795" t="s">
        <v>394</v>
      </c>
    </row>
    <row r="796" spans="1:14" x14ac:dyDescent="0.25">
      <c r="A796" t="s">
        <v>675</v>
      </c>
      <c r="B796" t="s">
        <v>676</v>
      </c>
      <c r="C796" t="s">
        <v>43</v>
      </c>
      <c r="D796" t="s">
        <v>21</v>
      </c>
      <c r="E796">
        <v>57103</v>
      </c>
      <c r="F796" t="s">
        <v>22</v>
      </c>
      <c r="G796" t="s">
        <v>22</v>
      </c>
      <c r="H796" t="s">
        <v>47</v>
      </c>
      <c r="I796" t="s">
        <v>48</v>
      </c>
      <c r="J796" t="s">
        <v>204</v>
      </c>
      <c r="K796" s="1">
        <v>43105</v>
      </c>
      <c r="L796" t="s">
        <v>205</v>
      </c>
      <c r="M796" t="str">
        <f>HYPERLINK("https://www.regulations.gov/docket?D=FDA-2018-H-0054")</f>
        <v>https://www.regulations.gov/docket?D=FDA-2018-H-0054</v>
      </c>
      <c r="N796" t="s">
        <v>204</v>
      </c>
    </row>
    <row r="797" spans="1:14" x14ac:dyDescent="0.25">
      <c r="A797" t="s">
        <v>263</v>
      </c>
      <c r="B797" t="s">
        <v>670</v>
      </c>
      <c r="C797" t="s">
        <v>43</v>
      </c>
      <c r="D797" t="s">
        <v>21</v>
      </c>
      <c r="E797">
        <v>57104</v>
      </c>
      <c r="F797" t="s">
        <v>22</v>
      </c>
      <c r="G797" t="s">
        <v>22</v>
      </c>
      <c r="H797" t="s">
        <v>47</v>
      </c>
      <c r="I797" t="s">
        <v>111</v>
      </c>
      <c r="J797" s="1">
        <v>43084</v>
      </c>
      <c r="K797" s="1">
        <v>43104</v>
      </c>
      <c r="L797" t="s">
        <v>39</v>
      </c>
      <c r="N797" t="s">
        <v>208</v>
      </c>
    </row>
    <row r="798" spans="1:14" x14ac:dyDescent="0.25">
      <c r="A798" t="s">
        <v>158</v>
      </c>
      <c r="B798" t="s">
        <v>898</v>
      </c>
      <c r="C798" t="s">
        <v>43</v>
      </c>
      <c r="D798" t="s">
        <v>21</v>
      </c>
      <c r="E798">
        <v>57104</v>
      </c>
      <c r="F798" t="s">
        <v>22</v>
      </c>
      <c r="G798" t="s">
        <v>22</v>
      </c>
      <c r="H798" t="s">
        <v>47</v>
      </c>
      <c r="I798" t="s">
        <v>111</v>
      </c>
      <c r="J798" s="1">
        <v>43084</v>
      </c>
      <c r="K798" s="1">
        <v>43104</v>
      </c>
      <c r="L798" t="s">
        <v>39</v>
      </c>
      <c r="N798" t="s">
        <v>208</v>
      </c>
    </row>
    <row r="799" spans="1:14" x14ac:dyDescent="0.25">
      <c r="A799" t="s">
        <v>430</v>
      </c>
      <c r="B799" t="s">
        <v>1289</v>
      </c>
      <c r="C799" t="s">
        <v>92</v>
      </c>
      <c r="D799" t="s">
        <v>21</v>
      </c>
      <c r="E799">
        <v>57747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43102</v>
      </c>
      <c r="L799" t="s">
        <v>26</v>
      </c>
      <c r="N79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6914-8417-4A68-8C31-A8D3DA3CF133}">
  <dimension ref="A1:N793"/>
  <sheetViews>
    <sheetView topLeftCell="A606" workbookViewId="0">
      <selection activeCell="A793" sqref="A621:XFD79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57703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43730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57751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43730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32</v>
      </c>
      <c r="D4" t="s">
        <v>21</v>
      </c>
      <c r="E4">
        <v>57445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43730</v>
      </c>
      <c r="L4" t="s">
        <v>26</v>
      </c>
      <c r="N4" t="s">
        <v>24</v>
      </c>
    </row>
    <row r="5" spans="1:14" x14ac:dyDescent="0.25">
      <c r="A5" t="s">
        <v>33</v>
      </c>
      <c r="B5" t="s">
        <v>34</v>
      </c>
      <c r="C5" t="s">
        <v>20</v>
      </c>
      <c r="D5" t="s">
        <v>21</v>
      </c>
      <c r="E5">
        <v>57701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43730</v>
      </c>
      <c r="L5" t="s">
        <v>26</v>
      </c>
      <c r="N5" t="s">
        <v>24</v>
      </c>
    </row>
    <row r="6" spans="1:14" x14ac:dyDescent="0.25">
      <c r="A6" t="s">
        <v>60</v>
      </c>
      <c r="B6" t="s">
        <v>61</v>
      </c>
      <c r="C6" t="s">
        <v>43</v>
      </c>
      <c r="D6" t="s">
        <v>21</v>
      </c>
      <c r="E6">
        <v>57104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43701</v>
      </c>
      <c r="L6" t="s">
        <v>26</v>
      </c>
      <c r="N6" t="s">
        <v>24</v>
      </c>
    </row>
    <row r="7" spans="1:14" x14ac:dyDescent="0.25">
      <c r="A7" t="s">
        <v>62</v>
      </c>
      <c r="B7" t="s">
        <v>63</v>
      </c>
      <c r="C7" t="s">
        <v>43</v>
      </c>
      <c r="D7" t="s">
        <v>21</v>
      </c>
      <c r="E7">
        <v>57104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43701</v>
      </c>
      <c r="L7" t="s">
        <v>26</v>
      </c>
      <c r="N7" t="s">
        <v>24</v>
      </c>
    </row>
    <row r="8" spans="1:14" x14ac:dyDescent="0.25">
      <c r="A8" t="s">
        <v>64</v>
      </c>
      <c r="B8" t="s">
        <v>65</v>
      </c>
      <c r="C8" t="s">
        <v>43</v>
      </c>
      <c r="D8" t="s">
        <v>21</v>
      </c>
      <c r="E8">
        <v>57104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43701</v>
      </c>
      <c r="L8" t="s">
        <v>26</v>
      </c>
      <c r="N8" t="s">
        <v>24</v>
      </c>
    </row>
    <row r="9" spans="1:14" x14ac:dyDescent="0.25">
      <c r="A9" t="s">
        <v>66</v>
      </c>
      <c r="B9" t="s">
        <v>67</v>
      </c>
      <c r="C9" t="s">
        <v>43</v>
      </c>
      <c r="D9" t="s">
        <v>21</v>
      </c>
      <c r="E9">
        <v>57106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43701</v>
      </c>
      <c r="L9" t="s">
        <v>26</v>
      </c>
      <c r="N9" t="s">
        <v>24</v>
      </c>
    </row>
    <row r="10" spans="1:14" x14ac:dyDescent="0.25">
      <c r="A10" t="s">
        <v>68</v>
      </c>
      <c r="B10" t="s">
        <v>69</v>
      </c>
      <c r="C10" t="s">
        <v>43</v>
      </c>
      <c r="D10" t="s">
        <v>21</v>
      </c>
      <c r="E10">
        <v>57107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43701</v>
      </c>
      <c r="L10" t="s">
        <v>26</v>
      </c>
      <c r="N10" t="s">
        <v>24</v>
      </c>
    </row>
    <row r="11" spans="1:14" x14ac:dyDescent="0.25">
      <c r="A11" t="s">
        <v>70</v>
      </c>
      <c r="B11" t="s">
        <v>71</v>
      </c>
      <c r="C11" t="s">
        <v>43</v>
      </c>
      <c r="D11" t="s">
        <v>21</v>
      </c>
      <c r="E11">
        <v>57106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43701</v>
      </c>
      <c r="L11" t="s">
        <v>26</v>
      </c>
      <c r="N11" t="s">
        <v>24</v>
      </c>
    </row>
    <row r="12" spans="1:14" x14ac:dyDescent="0.25">
      <c r="A12" t="s">
        <v>72</v>
      </c>
      <c r="B12" t="s">
        <v>73</v>
      </c>
      <c r="C12" t="s">
        <v>43</v>
      </c>
      <c r="D12" t="s">
        <v>21</v>
      </c>
      <c r="E12">
        <v>57104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43701</v>
      </c>
      <c r="L12" t="s">
        <v>26</v>
      </c>
      <c r="N12" t="s">
        <v>24</v>
      </c>
    </row>
    <row r="13" spans="1:14" x14ac:dyDescent="0.25">
      <c r="A13" t="s">
        <v>74</v>
      </c>
      <c r="B13" t="s">
        <v>75</v>
      </c>
      <c r="C13" t="s">
        <v>43</v>
      </c>
      <c r="D13" t="s">
        <v>21</v>
      </c>
      <c r="E13">
        <v>57104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43701</v>
      </c>
      <c r="L13" t="s">
        <v>26</v>
      </c>
      <c r="N13" t="s">
        <v>24</v>
      </c>
    </row>
    <row r="14" spans="1:14" x14ac:dyDescent="0.25">
      <c r="A14" t="s">
        <v>76</v>
      </c>
      <c r="B14" t="s">
        <v>77</v>
      </c>
      <c r="C14" t="s">
        <v>43</v>
      </c>
      <c r="D14" t="s">
        <v>21</v>
      </c>
      <c r="E14">
        <v>57104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43701</v>
      </c>
      <c r="L14" t="s">
        <v>26</v>
      </c>
      <c r="N14" t="s">
        <v>24</v>
      </c>
    </row>
    <row r="15" spans="1:14" x14ac:dyDescent="0.25">
      <c r="A15" t="s">
        <v>78</v>
      </c>
      <c r="B15" t="s">
        <v>79</v>
      </c>
      <c r="C15" t="s">
        <v>43</v>
      </c>
      <c r="D15" t="s">
        <v>21</v>
      </c>
      <c r="E15">
        <v>57104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43701</v>
      </c>
      <c r="L15" t="s">
        <v>26</v>
      </c>
      <c r="N15" t="s">
        <v>24</v>
      </c>
    </row>
    <row r="16" spans="1:14" x14ac:dyDescent="0.25">
      <c r="A16" t="s">
        <v>80</v>
      </c>
      <c r="B16" t="s">
        <v>81</v>
      </c>
      <c r="C16" t="s">
        <v>43</v>
      </c>
      <c r="D16" t="s">
        <v>21</v>
      </c>
      <c r="E16">
        <v>57104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43701</v>
      </c>
      <c r="L16" t="s">
        <v>26</v>
      </c>
      <c r="N16" t="s">
        <v>24</v>
      </c>
    </row>
    <row r="17" spans="1:14" x14ac:dyDescent="0.25">
      <c r="A17" t="s">
        <v>82</v>
      </c>
      <c r="B17" t="s">
        <v>83</v>
      </c>
      <c r="C17" t="s">
        <v>43</v>
      </c>
      <c r="D17" t="s">
        <v>21</v>
      </c>
      <c r="E17">
        <v>57104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43701</v>
      </c>
      <c r="L17" t="s">
        <v>26</v>
      </c>
      <c r="N17" t="s">
        <v>24</v>
      </c>
    </row>
    <row r="18" spans="1:14" x14ac:dyDescent="0.25">
      <c r="A18" t="s">
        <v>84</v>
      </c>
      <c r="B18" t="s">
        <v>85</v>
      </c>
      <c r="C18" t="s">
        <v>43</v>
      </c>
      <c r="D18" t="s">
        <v>21</v>
      </c>
      <c r="E18">
        <v>57103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43701</v>
      </c>
      <c r="L18" t="s">
        <v>26</v>
      </c>
      <c r="N18" t="s">
        <v>24</v>
      </c>
    </row>
    <row r="19" spans="1:14" x14ac:dyDescent="0.25">
      <c r="A19" t="s">
        <v>90</v>
      </c>
      <c r="B19" t="s">
        <v>91</v>
      </c>
      <c r="C19" t="s">
        <v>92</v>
      </c>
      <c r="D19" t="s">
        <v>21</v>
      </c>
      <c r="E19">
        <v>57747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43697</v>
      </c>
      <c r="L19" t="s">
        <v>26</v>
      </c>
      <c r="N19" t="s">
        <v>24</v>
      </c>
    </row>
    <row r="20" spans="1:14" x14ac:dyDescent="0.25">
      <c r="A20" t="s">
        <v>93</v>
      </c>
      <c r="B20" t="s">
        <v>94</v>
      </c>
      <c r="C20" t="s">
        <v>20</v>
      </c>
      <c r="D20" t="s">
        <v>21</v>
      </c>
      <c r="E20">
        <v>57701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43697</v>
      </c>
      <c r="L20" t="s">
        <v>26</v>
      </c>
      <c r="N20" t="s">
        <v>24</v>
      </c>
    </row>
    <row r="21" spans="1:14" x14ac:dyDescent="0.25">
      <c r="A21" t="s">
        <v>95</v>
      </c>
      <c r="B21" t="s">
        <v>96</v>
      </c>
      <c r="C21" t="s">
        <v>20</v>
      </c>
      <c r="D21" t="s">
        <v>21</v>
      </c>
      <c r="E21">
        <v>57701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43693</v>
      </c>
      <c r="L21" t="s">
        <v>26</v>
      </c>
      <c r="N21" t="s">
        <v>24</v>
      </c>
    </row>
    <row r="22" spans="1:14" x14ac:dyDescent="0.25">
      <c r="A22" t="s">
        <v>72</v>
      </c>
      <c r="B22" t="s">
        <v>97</v>
      </c>
      <c r="C22" t="s">
        <v>20</v>
      </c>
      <c r="D22" t="s">
        <v>21</v>
      </c>
      <c r="E22">
        <v>57701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43693</v>
      </c>
      <c r="L22" t="s">
        <v>26</v>
      </c>
      <c r="N22" t="s">
        <v>24</v>
      </c>
    </row>
    <row r="23" spans="1:14" x14ac:dyDescent="0.25">
      <c r="A23" t="s">
        <v>98</v>
      </c>
      <c r="B23" t="s">
        <v>99</v>
      </c>
      <c r="C23" t="s">
        <v>100</v>
      </c>
      <c r="D23" t="s">
        <v>21</v>
      </c>
      <c r="E23">
        <v>57744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43688</v>
      </c>
      <c r="L23" t="s">
        <v>26</v>
      </c>
      <c r="N23" t="s">
        <v>24</v>
      </c>
    </row>
    <row r="24" spans="1:14" x14ac:dyDescent="0.25">
      <c r="A24" t="s">
        <v>101</v>
      </c>
      <c r="B24" t="s">
        <v>102</v>
      </c>
      <c r="C24" t="s">
        <v>20</v>
      </c>
      <c r="D24" t="s">
        <v>21</v>
      </c>
      <c r="E24">
        <v>57701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43688</v>
      </c>
      <c r="L24" t="s">
        <v>26</v>
      </c>
      <c r="N24" t="s">
        <v>24</v>
      </c>
    </row>
    <row r="25" spans="1:14" x14ac:dyDescent="0.25">
      <c r="A25" t="s">
        <v>103</v>
      </c>
      <c r="B25" t="s">
        <v>104</v>
      </c>
      <c r="C25" t="s">
        <v>20</v>
      </c>
      <c r="D25" t="s">
        <v>21</v>
      </c>
      <c r="E25">
        <v>57701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43688</v>
      </c>
      <c r="L25" t="s">
        <v>26</v>
      </c>
      <c r="N25" t="s">
        <v>24</v>
      </c>
    </row>
    <row r="26" spans="1:14" x14ac:dyDescent="0.25">
      <c r="A26" t="s">
        <v>105</v>
      </c>
      <c r="B26" t="s">
        <v>106</v>
      </c>
      <c r="C26" t="s">
        <v>20</v>
      </c>
      <c r="D26" t="s">
        <v>21</v>
      </c>
      <c r="E26">
        <v>57701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43688</v>
      </c>
      <c r="L26" t="s">
        <v>26</v>
      </c>
      <c r="N26" t="s">
        <v>24</v>
      </c>
    </row>
    <row r="27" spans="1:14" x14ac:dyDescent="0.25">
      <c r="A27" t="s">
        <v>107</v>
      </c>
      <c r="B27" t="s">
        <v>108</v>
      </c>
      <c r="C27" t="s">
        <v>20</v>
      </c>
      <c r="D27" t="s">
        <v>21</v>
      </c>
      <c r="E27">
        <v>57701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43688</v>
      </c>
      <c r="L27" t="s">
        <v>26</v>
      </c>
      <c r="N27" t="s">
        <v>24</v>
      </c>
    </row>
    <row r="28" spans="1:14" x14ac:dyDescent="0.25">
      <c r="A28" t="s">
        <v>118</v>
      </c>
      <c r="B28" t="s">
        <v>119</v>
      </c>
      <c r="C28" t="s">
        <v>43</v>
      </c>
      <c r="D28" t="s">
        <v>21</v>
      </c>
      <c r="E28">
        <v>57105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43677</v>
      </c>
      <c r="L28" t="s">
        <v>26</v>
      </c>
      <c r="N28" t="s">
        <v>24</v>
      </c>
    </row>
    <row r="29" spans="1:14" x14ac:dyDescent="0.25">
      <c r="A29" t="s">
        <v>120</v>
      </c>
      <c r="B29" t="s">
        <v>121</v>
      </c>
      <c r="C29" t="s">
        <v>43</v>
      </c>
      <c r="D29" t="s">
        <v>21</v>
      </c>
      <c r="E29">
        <v>57106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43673</v>
      </c>
      <c r="L29" t="s">
        <v>26</v>
      </c>
      <c r="N29" t="s">
        <v>24</v>
      </c>
    </row>
    <row r="30" spans="1:14" x14ac:dyDescent="0.25">
      <c r="A30" t="s">
        <v>122</v>
      </c>
      <c r="B30" t="s">
        <v>123</v>
      </c>
      <c r="C30" t="s">
        <v>43</v>
      </c>
      <c r="D30" t="s">
        <v>21</v>
      </c>
      <c r="E30">
        <v>57108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43673</v>
      </c>
      <c r="L30" t="s">
        <v>26</v>
      </c>
      <c r="N30" t="s">
        <v>24</v>
      </c>
    </row>
    <row r="31" spans="1:14" x14ac:dyDescent="0.25">
      <c r="A31" t="s">
        <v>124</v>
      </c>
      <c r="B31" t="s">
        <v>125</v>
      </c>
      <c r="C31" t="s">
        <v>43</v>
      </c>
      <c r="D31" t="s">
        <v>21</v>
      </c>
      <c r="E31">
        <v>57106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43673</v>
      </c>
      <c r="L31" t="s">
        <v>26</v>
      </c>
      <c r="N31" t="s">
        <v>24</v>
      </c>
    </row>
    <row r="32" spans="1:14" x14ac:dyDescent="0.25">
      <c r="A32" t="s">
        <v>126</v>
      </c>
      <c r="B32" t="s">
        <v>127</v>
      </c>
      <c r="C32" t="s">
        <v>43</v>
      </c>
      <c r="D32" t="s">
        <v>21</v>
      </c>
      <c r="E32">
        <v>57106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43673</v>
      </c>
      <c r="L32" t="s">
        <v>26</v>
      </c>
      <c r="N32" t="s">
        <v>24</v>
      </c>
    </row>
    <row r="33" spans="1:14" x14ac:dyDescent="0.25">
      <c r="A33" t="s">
        <v>128</v>
      </c>
      <c r="B33" t="s">
        <v>129</v>
      </c>
      <c r="C33" t="s">
        <v>43</v>
      </c>
      <c r="D33" t="s">
        <v>21</v>
      </c>
      <c r="E33">
        <v>57105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43673</v>
      </c>
      <c r="L33" t="s">
        <v>26</v>
      </c>
      <c r="N33" t="s">
        <v>24</v>
      </c>
    </row>
    <row r="34" spans="1:14" x14ac:dyDescent="0.25">
      <c r="A34" t="s">
        <v>130</v>
      </c>
      <c r="B34" t="s">
        <v>131</v>
      </c>
      <c r="C34" t="s">
        <v>43</v>
      </c>
      <c r="D34" t="s">
        <v>21</v>
      </c>
      <c r="E34">
        <v>57106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43673</v>
      </c>
      <c r="L34" t="s">
        <v>26</v>
      </c>
      <c r="N34" t="s">
        <v>24</v>
      </c>
    </row>
    <row r="35" spans="1:14" x14ac:dyDescent="0.25">
      <c r="A35" t="s">
        <v>132</v>
      </c>
      <c r="B35" t="s">
        <v>133</v>
      </c>
      <c r="C35" t="s">
        <v>43</v>
      </c>
      <c r="D35" t="s">
        <v>21</v>
      </c>
      <c r="E35">
        <v>57106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43673</v>
      </c>
      <c r="L35" t="s">
        <v>26</v>
      </c>
      <c r="N35" t="s">
        <v>24</v>
      </c>
    </row>
    <row r="36" spans="1:14" x14ac:dyDescent="0.25">
      <c r="A36" t="s">
        <v>134</v>
      </c>
      <c r="B36" t="s">
        <v>135</v>
      </c>
      <c r="C36" t="s">
        <v>43</v>
      </c>
      <c r="D36" t="s">
        <v>21</v>
      </c>
      <c r="E36">
        <v>57106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43673</v>
      </c>
      <c r="L36" t="s">
        <v>26</v>
      </c>
      <c r="N36" t="s">
        <v>24</v>
      </c>
    </row>
    <row r="37" spans="1:14" x14ac:dyDescent="0.25">
      <c r="A37" t="s">
        <v>136</v>
      </c>
      <c r="B37" t="s">
        <v>137</v>
      </c>
      <c r="C37" t="s">
        <v>43</v>
      </c>
      <c r="D37" t="s">
        <v>21</v>
      </c>
      <c r="E37">
        <v>57105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43673</v>
      </c>
      <c r="L37" t="s">
        <v>26</v>
      </c>
      <c r="N37" t="s">
        <v>24</v>
      </c>
    </row>
    <row r="38" spans="1:14" x14ac:dyDescent="0.25">
      <c r="A38" t="s">
        <v>138</v>
      </c>
      <c r="B38" t="s">
        <v>139</v>
      </c>
      <c r="C38" t="s">
        <v>43</v>
      </c>
      <c r="D38" t="s">
        <v>21</v>
      </c>
      <c r="E38">
        <v>57105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43673</v>
      </c>
      <c r="L38" t="s">
        <v>26</v>
      </c>
      <c r="N38" t="s">
        <v>24</v>
      </c>
    </row>
    <row r="39" spans="1:14" x14ac:dyDescent="0.25">
      <c r="A39" t="s">
        <v>74</v>
      </c>
      <c r="B39" t="s">
        <v>140</v>
      </c>
      <c r="C39" t="s">
        <v>43</v>
      </c>
      <c r="D39" t="s">
        <v>21</v>
      </c>
      <c r="E39">
        <v>57106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43673</v>
      </c>
      <c r="L39" t="s">
        <v>26</v>
      </c>
      <c r="N39" t="s">
        <v>24</v>
      </c>
    </row>
    <row r="40" spans="1:14" x14ac:dyDescent="0.25">
      <c r="A40" t="s">
        <v>51</v>
      </c>
      <c r="B40" t="s">
        <v>141</v>
      </c>
      <c r="C40" t="s">
        <v>43</v>
      </c>
      <c r="D40" t="s">
        <v>21</v>
      </c>
      <c r="E40">
        <v>57108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43673</v>
      </c>
      <c r="L40" t="s">
        <v>26</v>
      </c>
      <c r="N40" t="s">
        <v>24</v>
      </c>
    </row>
    <row r="41" spans="1:14" x14ac:dyDescent="0.25">
      <c r="A41" t="s">
        <v>142</v>
      </c>
      <c r="B41" t="s">
        <v>143</v>
      </c>
      <c r="C41" t="s">
        <v>43</v>
      </c>
      <c r="D41" t="s">
        <v>21</v>
      </c>
      <c r="E41">
        <v>57105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43673</v>
      </c>
      <c r="L41" t="s">
        <v>26</v>
      </c>
      <c r="N41" t="s">
        <v>24</v>
      </c>
    </row>
    <row r="42" spans="1:14" x14ac:dyDescent="0.25">
      <c r="A42" t="s">
        <v>144</v>
      </c>
      <c r="B42" t="s">
        <v>145</v>
      </c>
      <c r="C42" t="s">
        <v>43</v>
      </c>
      <c r="D42" t="s">
        <v>21</v>
      </c>
      <c r="E42">
        <v>57106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43673</v>
      </c>
      <c r="L42" t="s">
        <v>26</v>
      </c>
      <c r="N42" t="s">
        <v>24</v>
      </c>
    </row>
    <row r="43" spans="1:14" x14ac:dyDescent="0.25">
      <c r="A43" t="s">
        <v>146</v>
      </c>
      <c r="B43" t="s">
        <v>147</v>
      </c>
      <c r="C43" t="s">
        <v>43</v>
      </c>
      <c r="D43" t="s">
        <v>21</v>
      </c>
      <c r="E43">
        <v>57108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43673</v>
      </c>
      <c r="L43" t="s">
        <v>26</v>
      </c>
      <c r="N43" t="s">
        <v>24</v>
      </c>
    </row>
    <row r="44" spans="1:14" x14ac:dyDescent="0.25">
      <c r="A44" t="s">
        <v>148</v>
      </c>
      <c r="B44" t="s">
        <v>149</v>
      </c>
      <c r="C44" t="s">
        <v>43</v>
      </c>
      <c r="D44" t="s">
        <v>21</v>
      </c>
      <c r="E44">
        <v>57106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43673</v>
      </c>
      <c r="L44" t="s">
        <v>26</v>
      </c>
      <c r="N44" t="s">
        <v>24</v>
      </c>
    </row>
    <row r="45" spans="1:14" x14ac:dyDescent="0.25">
      <c r="A45" t="s">
        <v>150</v>
      </c>
      <c r="B45" t="s">
        <v>151</v>
      </c>
      <c r="C45" t="s">
        <v>43</v>
      </c>
      <c r="D45" t="s">
        <v>21</v>
      </c>
      <c r="E45">
        <v>57105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43673</v>
      </c>
      <c r="L45" t="s">
        <v>26</v>
      </c>
      <c r="N45" t="s">
        <v>24</v>
      </c>
    </row>
    <row r="46" spans="1:14" x14ac:dyDescent="0.25">
      <c r="A46" t="s">
        <v>152</v>
      </c>
      <c r="B46" t="s">
        <v>153</v>
      </c>
      <c r="C46" t="s">
        <v>43</v>
      </c>
      <c r="D46" t="s">
        <v>21</v>
      </c>
      <c r="E46">
        <v>57106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43673</v>
      </c>
      <c r="L46" t="s">
        <v>26</v>
      </c>
      <c r="N46" t="s">
        <v>24</v>
      </c>
    </row>
    <row r="47" spans="1:14" x14ac:dyDescent="0.25">
      <c r="A47" t="s">
        <v>154</v>
      </c>
      <c r="B47" t="s">
        <v>155</v>
      </c>
      <c r="C47" t="s">
        <v>43</v>
      </c>
      <c r="D47" t="s">
        <v>21</v>
      </c>
      <c r="E47">
        <v>57108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43673</v>
      </c>
      <c r="L47" t="s">
        <v>26</v>
      </c>
      <c r="N47" t="s">
        <v>24</v>
      </c>
    </row>
    <row r="48" spans="1:14" x14ac:dyDescent="0.25">
      <c r="A48" t="s">
        <v>156</v>
      </c>
      <c r="B48" t="s">
        <v>157</v>
      </c>
      <c r="C48" t="s">
        <v>43</v>
      </c>
      <c r="D48" t="s">
        <v>21</v>
      </c>
      <c r="E48">
        <v>57106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43673</v>
      </c>
      <c r="L48" t="s">
        <v>26</v>
      </c>
      <c r="N48" t="s">
        <v>24</v>
      </c>
    </row>
    <row r="49" spans="1:14" x14ac:dyDescent="0.25">
      <c r="A49" t="s">
        <v>158</v>
      </c>
      <c r="B49" t="s">
        <v>159</v>
      </c>
      <c r="C49" t="s">
        <v>43</v>
      </c>
      <c r="D49" t="s">
        <v>21</v>
      </c>
      <c r="E49">
        <v>57106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43673</v>
      </c>
      <c r="L49" t="s">
        <v>26</v>
      </c>
      <c r="N49" t="s">
        <v>24</v>
      </c>
    </row>
    <row r="50" spans="1:14" x14ac:dyDescent="0.25">
      <c r="A50" t="s">
        <v>160</v>
      </c>
      <c r="B50" t="s">
        <v>161</v>
      </c>
      <c r="C50" t="s">
        <v>20</v>
      </c>
      <c r="D50" t="s">
        <v>21</v>
      </c>
      <c r="E50">
        <v>57701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43663</v>
      </c>
      <c r="L50" t="s">
        <v>26</v>
      </c>
      <c r="N50" t="s">
        <v>24</v>
      </c>
    </row>
    <row r="51" spans="1:14" x14ac:dyDescent="0.25">
      <c r="A51" t="s">
        <v>162</v>
      </c>
      <c r="B51" t="s">
        <v>163</v>
      </c>
      <c r="C51" t="s">
        <v>20</v>
      </c>
      <c r="D51" t="s">
        <v>21</v>
      </c>
      <c r="E51">
        <v>57702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43663</v>
      </c>
      <c r="L51" t="s">
        <v>26</v>
      </c>
      <c r="N51" t="s">
        <v>24</v>
      </c>
    </row>
    <row r="52" spans="1:14" x14ac:dyDescent="0.25">
      <c r="A52" t="s">
        <v>164</v>
      </c>
      <c r="B52" t="s">
        <v>165</v>
      </c>
      <c r="C52" t="s">
        <v>20</v>
      </c>
      <c r="D52" t="s">
        <v>21</v>
      </c>
      <c r="E52">
        <v>57702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43661</v>
      </c>
      <c r="L52" t="s">
        <v>26</v>
      </c>
      <c r="N52" t="s">
        <v>24</v>
      </c>
    </row>
    <row r="53" spans="1:14" x14ac:dyDescent="0.25">
      <c r="A53" t="s">
        <v>166</v>
      </c>
      <c r="B53" t="s">
        <v>167</v>
      </c>
      <c r="C53" t="s">
        <v>20</v>
      </c>
      <c r="D53" t="s">
        <v>21</v>
      </c>
      <c r="E53">
        <v>57701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43661</v>
      </c>
      <c r="L53" t="s">
        <v>26</v>
      </c>
      <c r="N53" t="s">
        <v>24</v>
      </c>
    </row>
    <row r="54" spans="1:14" x14ac:dyDescent="0.25">
      <c r="A54" t="s">
        <v>168</v>
      </c>
      <c r="B54" t="s">
        <v>169</v>
      </c>
      <c r="C54" t="s">
        <v>20</v>
      </c>
      <c r="D54" t="s">
        <v>21</v>
      </c>
      <c r="E54">
        <v>57701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43661</v>
      </c>
      <c r="L54" t="s">
        <v>26</v>
      </c>
      <c r="N54" t="s">
        <v>24</v>
      </c>
    </row>
    <row r="55" spans="1:14" x14ac:dyDescent="0.25">
      <c r="A55" t="s">
        <v>170</v>
      </c>
      <c r="B55" t="s">
        <v>171</v>
      </c>
      <c r="C55" t="s">
        <v>20</v>
      </c>
      <c r="D55" t="s">
        <v>21</v>
      </c>
      <c r="E55">
        <v>57701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43659</v>
      </c>
      <c r="L55" t="s">
        <v>26</v>
      </c>
      <c r="N55" t="s">
        <v>24</v>
      </c>
    </row>
    <row r="56" spans="1:14" x14ac:dyDescent="0.25">
      <c r="A56" t="s">
        <v>105</v>
      </c>
      <c r="B56" t="s">
        <v>172</v>
      </c>
      <c r="C56" t="s">
        <v>20</v>
      </c>
      <c r="D56" t="s">
        <v>21</v>
      </c>
      <c r="E56">
        <v>57702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43659</v>
      </c>
      <c r="L56" t="s">
        <v>26</v>
      </c>
      <c r="N56" t="s">
        <v>24</v>
      </c>
    </row>
    <row r="57" spans="1:14" x14ac:dyDescent="0.25">
      <c r="A57" t="s">
        <v>173</v>
      </c>
      <c r="B57" t="s">
        <v>174</v>
      </c>
      <c r="C57" t="s">
        <v>20</v>
      </c>
      <c r="D57" t="s">
        <v>21</v>
      </c>
      <c r="E57">
        <v>57701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43659</v>
      </c>
      <c r="L57" t="s">
        <v>26</v>
      </c>
      <c r="N57" t="s">
        <v>24</v>
      </c>
    </row>
    <row r="58" spans="1:14" x14ac:dyDescent="0.25">
      <c r="A58" t="s">
        <v>175</v>
      </c>
      <c r="B58" t="s">
        <v>176</v>
      </c>
      <c r="C58" t="s">
        <v>20</v>
      </c>
      <c r="D58" t="s">
        <v>21</v>
      </c>
      <c r="E58">
        <v>57701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43659</v>
      </c>
      <c r="L58" t="s">
        <v>26</v>
      </c>
      <c r="N58" t="s">
        <v>24</v>
      </c>
    </row>
    <row r="59" spans="1:14" x14ac:dyDescent="0.25">
      <c r="A59" t="s">
        <v>212</v>
      </c>
      <c r="B59" t="s">
        <v>213</v>
      </c>
      <c r="C59" t="s">
        <v>214</v>
      </c>
      <c r="D59" t="s">
        <v>21</v>
      </c>
      <c r="E59">
        <v>57036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43621</v>
      </c>
      <c r="L59" t="s">
        <v>26</v>
      </c>
      <c r="N59" t="s">
        <v>24</v>
      </c>
    </row>
    <row r="60" spans="1:14" x14ac:dyDescent="0.25">
      <c r="A60" t="s">
        <v>215</v>
      </c>
      <c r="B60" t="s">
        <v>216</v>
      </c>
      <c r="C60" t="s">
        <v>217</v>
      </c>
      <c r="D60" t="s">
        <v>21</v>
      </c>
      <c r="E60">
        <v>57037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43621</v>
      </c>
      <c r="L60" t="s">
        <v>26</v>
      </c>
      <c r="N60" t="s">
        <v>24</v>
      </c>
    </row>
    <row r="61" spans="1:14" x14ac:dyDescent="0.25">
      <c r="A61" t="s">
        <v>218</v>
      </c>
      <c r="B61" t="s">
        <v>219</v>
      </c>
      <c r="C61" t="s">
        <v>220</v>
      </c>
      <c r="D61" t="s">
        <v>21</v>
      </c>
      <c r="E61">
        <v>57029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43621</v>
      </c>
      <c r="L61" t="s">
        <v>26</v>
      </c>
      <c r="N61" t="s">
        <v>24</v>
      </c>
    </row>
    <row r="62" spans="1:14" x14ac:dyDescent="0.25">
      <c r="A62" t="s">
        <v>221</v>
      </c>
      <c r="B62" t="s">
        <v>222</v>
      </c>
      <c r="C62" t="s">
        <v>223</v>
      </c>
      <c r="D62" t="s">
        <v>21</v>
      </c>
      <c r="E62">
        <v>57070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43621</v>
      </c>
      <c r="L62" t="s">
        <v>26</v>
      </c>
      <c r="N62" t="s">
        <v>24</v>
      </c>
    </row>
    <row r="63" spans="1:14" x14ac:dyDescent="0.25">
      <c r="A63" t="s">
        <v>240</v>
      </c>
      <c r="B63" t="s">
        <v>241</v>
      </c>
      <c r="C63" t="s">
        <v>242</v>
      </c>
      <c r="D63" t="s">
        <v>21</v>
      </c>
      <c r="E63">
        <v>57055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43615</v>
      </c>
      <c r="L63" t="s">
        <v>26</v>
      </c>
      <c r="N63" t="s">
        <v>24</v>
      </c>
    </row>
    <row r="64" spans="1:14" x14ac:dyDescent="0.25">
      <c r="A64" t="s">
        <v>243</v>
      </c>
      <c r="B64" t="s">
        <v>244</v>
      </c>
      <c r="C64" t="s">
        <v>245</v>
      </c>
      <c r="D64" t="s">
        <v>21</v>
      </c>
      <c r="E64">
        <v>57003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43615</v>
      </c>
      <c r="L64" t="s">
        <v>26</v>
      </c>
      <c r="N64" t="s">
        <v>24</v>
      </c>
    </row>
    <row r="65" spans="1:14" x14ac:dyDescent="0.25">
      <c r="A65" t="s">
        <v>246</v>
      </c>
      <c r="B65" t="s">
        <v>247</v>
      </c>
      <c r="C65" t="s">
        <v>43</v>
      </c>
      <c r="D65" t="s">
        <v>21</v>
      </c>
      <c r="E65">
        <v>57104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43614</v>
      </c>
      <c r="L65" t="s">
        <v>26</v>
      </c>
      <c r="N65" t="s">
        <v>24</v>
      </c>
    </row>
    <row r="66" spans="1:14" x14ac:dyDescent="0.25">
      <c r="A66" t="s">
        <v>248</v>
      </c>
      <c r="B66" t="s">
        <v>249</v>
      </c>
      <c r="C66" t="s">
        <v>190</v>
      </c>
      <c r="D66" t="s">
        <v>21</v>
      </c>
      <c r="E66">
        <v>57030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43614</v>
      </c>
      <c r="L66" t="s">
        <v>26</v>
      </c>
      <c r="N66" t="s">
        <v>24</v>
      </c>
    </row>
    <row r="67" spans="1:14" x14ac:dyDescent="0.25">
      <c r="A67" t="s">
        <v>250</v>
      </c>
      <c r="B67" t="s">
        <v>251</v>
      </c>
      <c r="C67" t="s">
        <v>182</v>
      </c>
      <c r="D67" t="s">
        <v>21</v>
      </c>
      <c r="E67">
        <v>57005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43614</v>
      </c>
      <c r="L67" t="s">
        <v>26</v>
      </c>
      <c r="N67" t="s">
        <v>24</v>
      </c>
    </row>
    <row r="68" spans="1:14" x14ac:dyDescent="0.25">
      <c r="A68" t="s">
        <v>252</v>
      </c>
      <c r="B68" t="s">
        <v>253</v>
      </c>
      <c r="C68" t="s">
        <v>190</v>
      </c>
      <c r="D68" t="s">
        <v>21</v>
      </c>
      <c r="E68">
        <v>57030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43614</v>
      </c>
      <c r="L68" t="s">
        <v>26</v>
      </c>
      <c r="N68" t="s">
        <v>24</v>
      </c>
    </row>
    <row r="69" spans="1:14" x14ac:dyDescent="0.25">
      <c r="A69" t="s">
        <v>254</v>
      </c>
      <c r="B69" t="s">
        <v>255</v>
      </c>
      <c r="C69" t="s">
        <v>182</v>
      </c>
      <c r="D69" t="s">
        <v>21</v>
      </c>
      <c r="E69">
        <v>57005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43614</v>
      </c>
      <c r="L69" t="s">
        <v>26</v>
      </c>
      <c r="N69" t="s">
        <v>24</v>
      </c>
    </row>
    <row r="70" spans="1:14" x14ac:dyDescent="0.25">
      <c r="A70" t="s">
        <v>256</v>
      </c>
      <c r="B70" t="s">
        <v>257</v>
      </c>
      <c r="C70" t="s">
        <v>43</v>
      </c>
      <c r="D70" t="s">
        <v>21</v>
      </c>
      <c r="E70">
        <v>57104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43614</v>
      </c>
      <c r="L70" t="s">
        <v>26</v>
      </c>
      <c r="N70" t="s">
        <v>24</v>
      </c>
    </row>
    <row r="71" spans="1:14" x14ac:dyDescent="0.25">
      <c r="A71" t="s">
        <v>258</v>
      </c>
      <c r="B71" t="s">
        <v>259</v>
      </c>
      <c r="C71" t="s">
        <v>43</v>
      </c>
      <c r="D71" t="s">
        <v>21</v>
      </c>
      <c r="E71">
        <v>57106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43613</v>
      </c>
      <c r="L71" t="s">
        <v>26</v>
      </c>
      <c r="N71" t="s">
        <v>24</v>
      </c>
    </row>
    <row r="72" spans="1:14" x14ac:dyDescent="0.25">
      <c r="A72" t="s">
        <v>260</v>
      </c>
      <c r="B72" t="s">
        <v>261</v>
      </c>
      <c r="C72" t="s">
        <v>262</v>
      </c>
      <c r="D72" t="s">
        <v>21</v>
      </c>
      <c r="E72">
        <v>57053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43613</v>
      </c>
      <c r="L72" t="s">
        <v>26</v>
      </c>
      <c r="N72" t="s">
        <v>24</v>
      </c>
    </row>
    <row r="73" spans="1:14" x14ac:dyDescent="0.25">
      <c r="A73" t="s">
        <v>263</v>
      </c>
      <c r="B73" t="s">
        <v>264</v>
      </c>
      <c r="C73" t="s">
        <v>220</v>
      </c>
      <c r="D73" t="s">
        <v>21</v>
      </c>
      <c r="E73">
        <v>57029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43613</v>
      </c>
      <c r="L73" t="s">
        <v>26</v>
      </c>
      <c r="N73" t="s">
        <v>24</v>
      </c>
    </row>
    <row r="74" spans="1:14" x14ac:dyDescent="0.25">
      <c r="A74" t="s">
        <v>265</v>
      </c>
      <c r="B74" t="s">
        <v>266</v>
      </c>
      <c r="C74" t="s">
        <v>220</v>
      </c>
      <c r="D74" t="s">
        <v>21</v>
      </c>
      <c r="E74">
        <v>57029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43613</v>
      </c>
      <c r="L74" t="s">
        <v>26</v>
      </c>
      <c r="N74" t="s">
        <v>24</v>
      </c>
    </row>
    <row r="75" spans="1:14" x14ac:dyDescent="0.25">
      <c r="A75" t="s">
        <v>267</v>
      </c>
      <c r="B75" t="s">
        <v>268</v>
      </c>
      <c r="C75" t="s">
        <v>217</v>
      </c>
      <c r="D75" t="s">
        <v>21</v>
      </c>
      <c r="E75">
        <v>57037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43613</v>
      </c>
      <c r="L75" t="s">
        <v>26</v>
      </c>
      <c r="N75" t="s">
        <v>24</v>
      </c>
    </row>
    <row r="76" spans="1:14" x14ac:dyDescent="0.25">
      <c r="A76" t="s">
        <v>74</v>
      </c>
      <c r="B76" t="s">
        <v>269</v>
      </c>
      <c r="C76" t="s">
        <v>220</v>
      </c>
      <c r="D76" t="s">
        <v>21</v>
      </c>
      <c r="E76">
        <v>57029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43613</v>
      </c>
      <c r="L76" t="s">
        <v>26</v>
      </c>
      <c r="N76" t="s">
        <v>24</v>
      </c>
    </row>
    <row r="77" spans="1:14" x14ac:dyDescent="0.25">
      <c r="A77" t="s">
        <v>74</v>
      </c>
      <c r="B77" t="s">
        <v>270</v>
      </c>
      <c r="C77" t="s">
        <v>43</v>
      </c>
      <c r="D77" t="s">
        <v>21</v>
      </c>
      <c r="E77">
        <v>57106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43613</v>
      </c>
      <c r="L77" t="s">
        <v>26</v>
      </c>
      <c r="N77" t="s">
        <v>24</v>
      </c>
    </row>
    <row r="78" spans="1:14" x14ac:dyDescent="0.25">
      <c r="A78" t="s">
        <v>218</v>
      </c>
      <c r="B78" t="s">
        <v>271</v>
      </c>
      <c r="C78" t="s">
        <v>272</v>
      </c>
      <c r="D78" t="s">
        <v>21</v>
      </c>
      <c r="E78">
        <v>57014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43613</v>
      </c>
      <c r="L78" t="s">
        <v>26</v>
      </c>
      <c r="N78" t="s">
        <v>24</v>
      </c>
    </row>
    <row r="79" spans="1:14" x14ac:dyDescent="0.25">
      <c r="A79" t="s">
        <v>273</v>
      </c>
      <c r="B79" t="s">
        <v>274</v>
      </c>
      <c r="C79" t="s">
        <v>43</v>
      </c>
      <c r="D79" t="s">
        <v>21</v>
      </c>
      <c r="E79">
        <v>57106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43613</v>
      </c>
      <c r="L79" t="s">
        <v>26</v>
      </c>
      <c r="N79" t="s">
        <v>24</v>
      </c>
    </row>
    <row r="80" spans="1:14" x14ac:dyDescent="0.25">
      <c r="A80" t="s">
        <v>277</v>
      </c>
      <c r="B80" t="s">
        <v>278</v>
      </c>
      <c r="C80" t="s">
        <v>279</v>
      </c>
      <c r="D80" t="s">
        <v>21</v>
      </c>
      <c r="E80">
        <v>57442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43608</v>
      </c>
      <c r="L80" t="s">
        <v>26</v>
      </c>
      <c r="N80" t="s">
        <v>24</v>
      </c>
    </row>
    <row r="81" spans="1:14" x14ac:dyDescent="0.25">
      <c r="A81" t="s">
        <v>280</v>
      </c>
      <c r="B81" t="s">
        <v>281</v>
      </c>
      <c r="C81" t="s">
        <v>282</v>
      </c>
      <c r="D81" t="s">
        <v>21</v>
      </c>
      <c r="E81">
        <v>57450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43608</v>
      </c>
      <c r="L81" t="s">
        <v>26</v>
      </c>
      <c r="N81" t="s">
        <v>24</v>
      </c>
    </row>
    <row r="82" spans="1:14" x14ac:dyDescent="0.25">
      <c r="A82" t="s">
        <v>288</v>
      </c>
      <c r="B82" t="s">
        <v>289</v>
      </c>
      <c r="C82" t="s">
        <v>290</v>
      </c>
      <c r="D82" t="s">
        <v>21</v>
      </c>
      <c r="E82">
        <v>57564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43608</v>
      </c>
      <c r="L82" t="s">
        <v>26</v>
      </c>
      <c r="N82" t="s">
        <v>24</v>
      </c>
    </row>
    <row r="83" spans="1:14" x14ac:dyDescent="0.25">
      <c r="A83" t="s">
        <v>291</v>
      </c>
      <c r="B83" t="s">
        <v>292</v>
      </c>
      <c r="C83" t="s">
        <v>279</v>
      </c>
      <c r="D83" t="s">
        <v>21</v>
      </c>
      <c r="E83">
        <v>57442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43608</v>
      </c>
      <c r="L83" t="s">
        <v>26</v>
      </c>
      <c r="N83" t="s">
        <v>24</v>
      </c>
    </row>
    <row r="84" spans="1:14" x14ac:dyDescent="0.25">
      <c r="A84" t="s">
        <v>295</v>
      </c>
      <c r="B84" t="s">
        <v>296</v>
      </c>
      <c r="C84" t="s">
        <v>297</v>
      </c>
      <c r="D84" t="s">
        <v>21</v>
      </c>
      <c r="E84">
        <v>57455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43608</v>
      </c>
      <c r="L84" t="s">
        <v>26</v>
      </c>
      <c r="N84" t="s">
        <v>24</v>
      </c>
    </row>
    <row r="85" spans="1:14" x14ac:dyDescent="0.25">
      <c r="A85" t="s">
        <v>298</v>
      </c>
      <c r="B85" t="s">
        <v>299</v>
      </c>
      <c r="C85" t="s">
        <v>282</v>
      </c>
      <c r="D85" t="s">
        <v>21</v>
      </c>
      <c r="E85">
        <v>57450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43608</v>
      </c>
      <c r="L85" t="s">
        <v>26</v>
      </c>
      <c r="N85" t="s">
        <v>24</v>
      </c>
    </row>
    <row r="86" spans="1:14" x14ac:dyDescent="0.25">
      <c r="A86" t="s">
        <v>307</v>
      </c>
      <c r="B86" t="s">
        <v>308</v>
      </c>
      <c r="C86" t="s">
        <v>290</v>
      </c>
      <c r="D86" t="s">
        <v>21</v>
      </c>
      <c r="E86">
        <v>57564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43607</v>
      </c>
      <c r="L86" t="s">
        <v>26</v>
      </c>
      <c r="N86" t="s">
        <v>24</v>
      </c>
    </row>
    <row r="87" spans="1:14" x14ac:dyDescent="0.25">
      <c r="A87" t="s">
        <v>309</v>
      </c>
      <c r="B87" t="s">
        <v>310</v>
      </c>
      <c r="C87" t="s">
        <v>311</v>
      </c>
      <c r="D87" t="s">
        <v>21</v>
      </c>
      <c r="E87">
        <v>57520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43607</v>
      </c>
      <c r="L87" t="s">
        <v>26</v>
      </c>
      <c r="N87" t="s">
        <v>24</v>
      </c>
    </row>
    <row r="88" spans="1:14" x14ac:dyDescent="0.25">
      <c r="A88" t="s">
        <v>312</v>
      </c>
      <c r="B88" t="s">
        <v>313</v>
      </c>
      <c r="C88" t="s">
        <v>282</v>
      </c>
      <c r="D88" t="s">
        <v>21</v>
      </c>
      <c r="E88">
        <v>57450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43607</v>
      </c>
      <c r="L88" t="s">
        <v>26</v>
      </c>
      <c r="N88" t="s">
        <v>24</v>
      </c>
    </row>
    <row r="89" spans="1:14" x14ac:dyDescent="0.25">
      <c r="A89" t="s">
        <v>314</v>
      </c>
      <c r="B89" t="s">
        <v>315</v>
      </c>
      <c r="C89" t="s">
        <v>279</v>
      </c>
      <c r="D89" t="s">
        <v>21</v>
      </c>
      <c r="E89">
        <v>57442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43607</v>
      </c>
      <c r="L89" t="s">
        <v>26</v>
      </c>
      <c r="N89" t="s">
        <v>24</v>
      </c>
    </row>
    <row r="90" spans="1:14" x14ac:dyDescent="0.25">
      <c r="A90" t="s">
        <v>316</v>
      </c>
      <c r="B90" t="s">
        <v>317</v>
      </c>
      <c r="C90" t="s">
        <v>193</v>
      </c>
      <c r="D90" t="s">
        <v>21</v>
      </c>
      <c r="E90">
        <v>57301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43594</v>
      </c>
      <c r="L90" t="s">
        <v>26</v>
      </c>
      <c r="N90" t="s">
        <v>24</v>
      </c>
    </row>
    <row r="91" spans="1:14" x14ac:dyDescent="0.25">
      <c r="A91" t="s">
        <v>318</v>
      </c>
      <c r="B91" t="s">
        <v>319</v>
      </c>
      <c r="C91" t="s">
        <v>193</v>
      </c>
      <c r="D91" t="s">
        <v>21</v>
      </c>
      <c r="E91">
        <v>57301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43594</v>
      </c>
      <c r="L91" t="s">
        <v>26</v>
      </c>
      <c r="N91" t="s">
        <v>24</v>
      </c>
    </row>
    <row r="92" spans="1:14" x14ac:dyDescent="0.25">
      <c r="A92" t="s">
        <v>263</v>
      </c>
      <c r="B92" t="s">
        <v>323</v>
      </c>
      <c r="C92" t="s">
        <v>193</v>
      </c>
      <c r="D92" t="s">
        <v>21</v>
      </c>
      <c r="E92">
        <v>57301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43594</v>
      </c>
      <c r="L92" t="s">
        <v>26</v>
      </c>
      <c r="N92" t="s">
        <v>24</v>
      </c>
    </row>
    <row r="93" spans="1:14" x14ac:dyDescent="0.25">
      <c r="A93" t="s">
        <v>324</v>
      </c>
      <c r="B93" t="s">
        <v>325</v>
      </c>
      <c r="C93" t="s">
        <v>193</v>
      </c>
      <c r="D93" t="s">
        <v>21</v>
      </c>
      <c r="E93">
        <v>57301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43594</v>
      </c>
      <c r="L93" t="s">
        <v>26</v>
      </c>
      <c r="N93" t="s">
        <v>24</v>
      </c>
    </row>
    <row r="94" spans="1:14" x14ac:dyDescent="0.25">
      <c r="A94" t="s">
        <v>326</v>
      </c>
      <c r="B94" t="s">
        <v>327</v>
      </c>
      <c r="C94" t="s">
        <v>193</v>
      </c>
      <c r="D94" t="s">
        <v>21</v>
      </c>
      <c r="E94">
        <v>57301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43594</v>
      </c>
      <c r="L94" t="s">
        <v>26</v>
      </c>
      <c r="N94" t="s">
        <v>24</v>
      </c>
    </row>
    <row r="95" spans="1:14" x14ac:dyDescent="0.25">
      <c r="A95" t="s">
        <v>328</v>
      </c>
      <c r="B95" t="s">
        <v>329</v>
      </c>
      <c r="C95" t="s">
        <v>330</v>
      </c>
      <c r="D95" t="s">
        <v>21</v>
      </c>
      <c r="E95">
        <v>57314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43594</v>
      </c>
      <c r="L95" t="s">
        <v>26</v>
      </c>
      <c r="N95" t="s">
        <v>24</v>
      </c>
    </row>
    <row r="96" spans="1:14" x14ac:dyDescent="0.25">
      <c r="A96" t="s">
        <v>334</v>
      </c>
      <c r="B96" t="s">
        <v>335</v>
      </c>
      <c r="C96" t="s">
        <v>193</v>
      </c>
      <c r="D96" t="s">
        <v>21</v>
      </c>
      <c r="E96">
        <v>57301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43594</v>
      </c>
      <c r="L96" t="s">
        <v>26</v>
      </c>
      <c r="N96" t="s">
        <v>24</v>
      </c>
    </row>
    <row r="97" spans="1:14" x14ac:dyDescent="0.25">
      <c r="A97" t="s">
        <v>341</v>
      </c>
      <c r="B97" t="s">
        <v>342</v>
      </c>
      <c r="C97" t="s">
        <v>343</v>
      </c>
      <c r="D97" t="s">
        <v>21</v>
      </c>
      <c r="E97">
        <v>57580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43593</v>
      </c>
      <c r="L97" t="s">
        <v>26</v>
      </c>
      <c r="N97" t="s">
        <v>24</v>
      </c>
    </row>
    <row r="98" spans="1:14" x14ac:dyDescent="0.25">
      <c r="A98" t="s">
        <v>344</v>
      </c>
      <c r="B98" t="s">
        <v>345</v>
      </c>
      <c r="C98" t="s">
        <v>343</v>
      </c>
      <c r="D98" t="s">
        <v>21</v>
      </c>
      <c r="E98">
        <v>57580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43592</v>
      </c>
      <c r="L98" t="s">
        <v>26</v>
      </c>
      <c r="N98" t="s">
        <v>24</v>
      </c>
    </row>
    <row r="99" spans="1:14" x14ac:dyDescent="0.25">
      <c r="A99" t="s">
        <v>346</v>
      </c>
      <c r="B99" t="s">
        <v>347</v>
      </c>
      <c r="C99" t="s">
        <v>199</v>
      </c>
      <c r="D99" t="s">
        <v>21</v>
      </c>
      <c r="E99">
        <v>57383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43591</v>
      </c>
      <c r="L99" t="s">
        <v>26</v>
      </c>
      <c r="N99" t="s">
        <v>24</v>
      </c>
    </row>
    <row r="100" spans="1:14" x14ac:dyDescent="0.25">
      <c r="A100" t="s">
        <v>348</v>
      </c>
      <c r="B100" t="s">
        <v>349</v>
      </c>
      <c r="C100" t="s">
        <v>350</v>
      </c>
      <c r="D100" t="s">
        <v>21</v>
      </c>
      <c r="E100">
        <v>57368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43591</v>
      </c>
      <c r="L100" t="s">
        <v>26</v>
      </c>
      <c r="N100" t="s">
        <v>24</v>
      </c>
    </row>
    <row r="101" spans="1:14" x14ac:dyDescent="0.25">
      <c r="A101" t="s">
        <v>351</v>
      </c>
      <c r="B101" t="s">
        <v>352</v>
      </c>
      <c r="C101" t="s">
        <v>350</v>
      </c>
      <c r="D101" t="s">
        <v>21</v>
      </c>
      <c r="E101">
        <v>57368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43591</v>
      </c>
      <c r="L101" t="s">
        <v>26</v>
      </c>
      <c r="N101" t="s">
        <v>24</v>
      </c>
    </row>
    <row r="102" spans="1:14" x14ac:dyDescent="0.25">
      <c r="A102" t="s">
        <v>256</v>
      </c>
      <c r="B102" t="s">
        <v>353</v>
      </c>
      <c r="C102" t="s">
        <v>193</v>
      </c>
      <c r="D102" t="s">
        <v>21</v>
      </c>
      <c r="E102">
        <v>57301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43591</v>
      </c>
      <c r="L102" t="s">
        <v>26</v>
      </c>
      <c r="N102" t="s">
        <v>24</v>
      </c>
    </row>
    <row r="103" spans="1:14" x14ac:dyDescent="0.25">
      <c r="A103" t="s">
        <v>354</v>
      </c>
      <c r="B103" t="s">
        <v>355</v>
      </c>
      <c r="C103" t="s">
        <v>193</v>
      </c>
      <c r="D103" t="s">
        <v>21</v>
      </c>
      <c r="E103">
        <v>57301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43589</v>
      </c>
      <c r="L103" t="s">
        <v>26</v>
      </c>
      <c r="N103" t="s">
        <v>24</v>
      </c>
    </row>
    <row r="104" spans="1:14" x14ac:dyDescent="0.25">
      <c r="A104" t="s">
        <v>356</v>
      </c>
      <c r="B104" t="s">
        <v>357</v>
      </c>
      <c r="C104" t="s">
        <v>193</v>
      </c>
      <c r="D104" t="s">
        <v>21</v>
      </c>
      <c r="E104">
        <v>57301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43589</v>
      </c>
      <c r="L104" t="s">
        <v>26</v>
      </c>
      <c r="N104" t="s">
        <v>24</v>
      </c>
    </row>
    <row r="105" spans="1:14" x14ac:dyDescent="0.25">
      <c r="A105" t="s">
        <v>358</v>
      </c>
      <c r="B105" t="s">
        <v>359</v>
      </c>
      <c r="C105" t="s">
        <v>360</v>
      </c>
      <c r="D105" t="s">
        <v>21</v>
      </c>
      <c r="E105">
        <v>57374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43589</v>
      </c>
      <c r="L105" t="s">
        <v>26</v>
      </c>
      <c r="N105" t="s">
        <v>24</v>
      </c>
    </row>
    <row r="106" spans="1:14" x14ac:dyDescent="0.25">
      <c r="A106" t="s">
        <v>361</v>
      </c>
      <c r="B106" t="s">
        <v>362</v>
      </c>
      <c r="C106" t="s">
        <v>193</v>
      </c>
      <c r="D106" t="s">
        <v>21</v>
      </c>
      <c r="E106">
        <v>57301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43589</v>
      </c>
      <c r="L106" t="s">
        <v>26</v>
      </c>
      <c r="N106" t="s">
        <v>24</v>
      </c>
    </row>
    <row r="107" spans="1:14" x14ac:dyDescent="0.25">
      <c r="A107" t="s">
        <v>363</v>
      </c>
      <c r="B107" t="s">
        <v>364</v>
      </c>
      <c r="C107" t="s">
        <v>365</v>
      </c>
      <c r="D107" t="s">
        <v>21</v>
      </c>
      <c r="E107">
        <v>57355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43589</v>
      </c>
      <c r="L107" t="s">
        <v>26</v>
      </c>
      <c r="N107" t="s">
        <v>24</v>
      </c>
    </row>
    <row r="108" spans="1:14" x14ac:dyDescent="0.25">
      <c r="A108" t="s">
        <v>366</v>
      </c>
      <c r="B108" t="s">
        <v>367</v>
      </c>
      <c r="C108" t="s">
        <v>343</v>
      </c>
      <c r="D108" t="s">
        <v>21</v>
      </c>
      <c r="E108">
        <v>57580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43589</v>
      </c>
      <c r="L108" t="s">
        <v>26</v>
      </c>
      <c r="N108" t="s">
        <v>24</v>
      </c>
    </row>
    <row r="109" spans="1:14" x14ac:dyDescent="0.25">
      <c r="A109" t="s">
        <v>368</v>
      </c>
      <c r="B109" t="s">
        <v>369</v>
      </c>
      <c r="C109" t="s">
        <v>193</v>
      </c>
      <c r="D109" t="s">
        <v>21</v>
      </c>
      <c r="E109">
        <v>57301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43589</v>
      </c>
      <c r="L109" t="s">
        <v>26</v>
      </c>
      <c r="N109" t="s">
        <v>24</v>
      </c>
    </row>
    <row r="110" spans="1:14" x14ac:dyDescent="0.25">
      <c r="A110" t="s">
        <v>370</v>
      </c>
      <c r="B110" t="s">
        <v>371</v>
      </c>
      <c r="C110" t="s">
        <v>193</v>
      </c>
      <c r="D110" t="s">
        <v>21</v>
      </c>
      <c r="E110">
        <v>57301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43589</v>
      </c>
      <c r="L110" t="s">
        <v>26</v>
      </c>
      <c r="N110" t="s">
        <v>24</v>
      </c>
    </row>
    <row r="111" spans="1:14" x14ac:dyDescent="0.25">
      <c r="A111" t="s">
        <v>372</v>
      </c>
      <c r="B111" t="s">
        <v>373</v>
      </c>
      <c r="C111" t="s">
        <v>343</v>
      </c>
      <c r="D111" t="s">
        <v>21</v>
      </c>
      <c r="E111">
        <v>57580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43589</v>
      </c>
      <c r="L111" t="s">
        <v>26</v>
      </c>
      <c r="N111" t="s">
        <v>24</v>
      </c>
    </row>
    <row r="112" spans="1:14" x14ac:dyDescent="0.25">
      <c r="A112" t="s">
        <v>374</v>
      </c>
      <c r="B112" t="s">
        <v>375</v>
      </c>
      <c r="C112" t="s">
        <v>350</v>
      </c>
      <c r="D112" t="s">
        <v>21</v>
      </c>
      <c r="E112">
        <v>57368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43589</v>
      </c>
      <c r="L112" t="s">
        <v>26</v>
      </c>
      <c r="N112" t="s">
        <v>24</v>
      </c>
    </row>
    <row r="113" spans="1:14" x14ac:dyDescent="0.25">
      <c r="A113" t="s">
        <v>158</v>
      </c>
      <c r="B113" t="s">
        <v>376</v>
      </c>
      <c r="C113" t="s">
        <v>193</v>
      </c>
      <c r="D113" t="s">
        <v>21</v>
      </c>
      <c r="E113">
        <v>57301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43589</v>
      </c>
      <c r="L113" t="s">
        <v>26</v>
      </c>
      <c r="N113" t="s">
        <v>24</v>
      </c>
    </row>
    <row r="114" spans="1:14" x14ac:dyDescent="0.25">
      <c r="A114" t="s">
        <v>377</v>
      </c>
      <c r="B114" t="s">
        <v>378</v>
      </c>
      <c r="C114" t="s">
        <v>379</v>
      </c>
      <c r="D114" t="s">
        <v>21</v>
      </c>
      <c r="E114">
        <v>57601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43588</v>
      </c>
      <c r="L114" t="s">
        <v>26</v>
      </c>
      <c r="N114" t="s">
        <v>24</v>
      </c>
    </row>
    <row r="115" spans="1:14" x14ac:dyDescent="0.25">
      <c r="A115" t="s">
        <v>380</v>
      </c>
      <c r="B115" t="s">
        <v>381</v>
      </c>
      <c r="C115" t="s">
        <v>382</v>
      </c>
      <c r="D115" t="s">
        <v>21</v>
      </c>
      <c r="E115">
        <v>57386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43588</v>
      </c>
      <c r="L115" t="s">
        <v>26</v>
      </c>
      <c r="N115" t="s">
        <v>24</v>
      </c>
    </row>
    <row r="116" spans="1:14" x14ac:dyDescent="0.25">
      <c r="A116" t="s">
        <v>386</v>
      </c>
      <c r="B116" t="s">
        <v>387</v>
      </c>
      <c r="C116" t="s">
        <v>388</v>
      </c>
      <c r="D116" t="s">
        <v>21</v>
      </c>
      <c r="E116">
        <v>57401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43585</v>
      </c>
      <c r="L116" t="s">
        <v>26</v>
      </c>
      <c r="N116" t="s">
        <v>24</v>
      </c>
    </row>
    <row r="117" spans="1:14" x14ac:dyDescent="0.25">
      <c r="A117" t="s">
        <v>403</v>
      </c>
      <c r="B117" t="s">
        <v>404</v>
      </c>
      <c r="C117" t="s">
        <v>405</v>
      </c>
      <c r="D117" t="s">
        <v>21</v>
      </c>
      <c r="E117">
        <v>57274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43578</v>
      </c>
      <c r="L117" t="s">
        <v>26</v>
      </c>
      <c r="N117" t="s">
        <v>24</v>
      </c>
    </row>
    <row r="118" spans="1:14" x14ac:dyDescent="0.25">
      <c r="A118" t="s">
        <v>406</v>
      </c>
      <c r="B118" t="s">
        <v>407</v>
      </c>
      <c r="C118" t="s">
        <v>405</v>
      </c>
      <c r="D118" t="s">
        <v>21</v>
      </c>
      <c r="E118">
        <v>57274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43578</v>
      </c>
      <c r="L118" t="s">
        <v>26</v>
      </c>
      <c r="N118" t="s">
        <v>24</v>
      </c>
    </row>
    <row r="119" spans="1:14" x14ac:dyDescent="0.25">
      <c r="A119" t="s">
        <v>408</v>
      </c>
      <c r="B119" t="s">
        <v>409</v>
      </c>
      <c r="C119" t="s">
        <v>20</v>
      </c>
      <c r="D119" t="s">
        <v>21</v>
      </c>
      <c r="E119">
        <v>57701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43577</v>
      </c>
      <c r="L119" t="s">
        <v>26</v>
      </c>
      <c r="N119" t="s">
        <v>24</v>
      </c>
    </row>
    <row r="120" spans="1:14" x14ac:dyDescent="0.25">
      <c r="A120" t="s">
        <v>413</v>
      </c>
      <c r="B120" t="s">
        <v>414</v>
      </c>
      <c r="C120" t="s">
        <v>20</v>
      </c>
      <c r="D120" t="s">
        <v>21</v>
      </c>
      <c r="E120">
        <v>57701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43577</v>
      </c>
      <c r="L120" t="s">
        <v>26</v>
      </c>
      <c r="N120" t="s">
        <v>24</v>
      </c>
    </row>
    <row r="121" spans="1:14" x14ac:dyDescent="0.25">
      <c r="A121" t="s">
        <v>415</v>
      </c>
      <c r="B121" t="s">
        <v>416</v>
      </c>
      <c r="C121" t="s">
        <v>417</v>
      </c>
      <c r="D121" t="s">
        <v>21</v>
      </c>
      <c r="E121">
        <v>57725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43577</v>
      </c>
      <c r="L121" t="s">
        <v>26</v>
      </c>
      <c r="N121" t="s">
        <v>24</v>
      </c>
    </row>
    <row r="122" spans="1:14" x14ac:dyDescent="0.25">
      <c r="A122" t="s">
        <v>418</v>
      </c>
      <c r="B122" t="s">
        <v>419</v>
      </c>
      <c r="C122" t="s">
        <v>226</v>
      </c>
      <c r="D122" t="s">
        <v>21</v>
      </c>
      <c r="E122">
        <v>57790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43575</v>
      </c>
      <c r="L122" t="s">
        <v>26</v>
      </c>
      <c r="N122" t="s">
        <v>24</v>
      </c>
    </row>
    <row r="123" spans="1:14" x14ac:dyDescent="0.25">
      <c r="A123" t="s">
        <v>420</v>
      </c>
      <c r="B123" t="s">
        <v>421</v>
      </c>
      <c r="C123" t="s">
        <v>417</v>
      </c>
      <c r="D123" t="s">
        <v>21</v>
      </c>
      <c r="E123">
        <v>57725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43575</v>
      </c>
      <c r="L123" t="s">
        <v>26</v>
      </c>
      <c r="N123" t="s">
        <v>24</v>
      </c>
    </row>
    <row r="124" spans="1:14" x14ac:dyDescent="0.25">
      <c r="A124" t="s">
        <v>441</v>
      </c>
      <c r="B124" t="s">
        <v>442</v>
      </c>
      <c r="C124" t="s">
        <v>237</v>
      </c>
      <c r="D124" t="s">
        <v>21</v>
      </c>
      <c r="E124">
        <v>57783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43572</v>
      </c>
      <c r="L124" t="s">
        <v>26</v>
      </c>
      <c r="N124" t="s">
        <v>24</v>
      </c>
    </row>
    <row r="125" spans="1:14" x14ac:dyDescent="0.25">
      <c r="A125" t="s">
        <v>443</v>
      </c>
      <c r="B125" t="s">
        <v>444</v>
      </c>
      <c r="C125" t="s">
        <v>237</v>
      </c>
      <c r="D125" t="s">
        <v>21</v>
      </c>
      <c r="E125">
        <v>57783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43572</v>
      </c>
      <c r="L125" t="s">
        <v>26</v>
      </c>
      <c r="N125" t="s">
        <v>24</v>
      </c>
    </row>
    <row r="126" spans="1:14" x14ac:dyDescent="0.25">
      <c r="A126" t="s">
        <v>18</v>
      </c>
      <c r="B126" t="s">
        <v>445</v>
      </c>
      <c r="C126" t="s">
        <v>446</v>
      </c>
      <c r="D126" t="s">
        <v>21</v>
      </c>
      <c r="E126">
        <v>57785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43572</v>
      </c>
      <c r="L126" t="s">
        <v>26</v>
      </c>
      <c r="N126" t="s">
        <v>24</v>
      </c>
    </row>
    <row r="127" spans="1:14" x14ac:dyDescent="0.25">
      <c r="A127" t="s">
        <v>105</v>
      </c>
      <c r="B127" t="s">
        <v>447</v>
      </c>
      <c r="C127" t="s">
        <v>237</v>
      </c>
      <c r="D127" t="s">
        <v>21</v>
      </c>
      <c r="E127">
        <v>57783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43572</v>
      </c>
      <c r="L127" t="s">
        <v>26</v>
      </c>
      <c r="N127" t="s">
        <v>24</v>
      </c>
    </row>
    <row r="128" spans="1:14" x14ac:dyDescent="0.25">
      <c r="A128" t="s">
        <v>175</v>
      </c>
      <c r="B128" t="s">
        <v>448</v>
      </c>
      <c r="C128" t="s">
        <v>237</v>
      </c>
      <c r="D128" t="s">
        <v>21</v>
      </c>
      <c r="E128">
        <v>57783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43572</v>
      </c>
      <c r="L128" t="s">
        <v>26</v>
      </c>
      <c r="N128" t="s">
        <v>24</v>
      </c>
    </row>
    <row r="129" spans="1:14" x14ac:dyDescent="0.25">
      <c r="A129" t="s">
        <v>455</v>
      </c>
      <c r="B129" t="s">
        <v>456</v>
      </c>
      <c r="C129" t="s">
        <v>457</v>
      </c>
      <c r="D129" t="s">
        <v>21</v>
      </c>
      <c r="E129">
        <v>57427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43569</v>
      </c>
      <c r="L129" t="s">
        <v>26</v>
      </c>
      <c r="N129" t="s">
        <v>24</v>
      </c>
    </row>
    <row r="130" spans="1:14" x14ac:dyDescent="0.25">
      <c r="A130" t="s">
        <v>263</v>
      </c>
      <c r="B130" t="s">
        <v>458</v>
      </c>
      <c r="C130" t="s">
        <v>405</v>
      </c>
      <c r="D130" t="s">
        <v>21</v>
      </c>
      <c r="E130">
        <v>57274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43569</v>
      </c>
      <c r="L130" t="s">
        <v>26</v>
      </c>
      <c r="N130" t="s">
        <v>24</v>
      </c>
    </row>
    <row r="131" spans="1:14" x14ac:dyDescent="0.25">
      <c r="A131" t="s">
        <v>74</v>
      </c>
      <c r="B131" t="s">
        <v>459</v>
      </c>
      <c r="C131" t="s">
        <v>405</v>
      </c>
      <c r="D131" t="s">
        <v>21</v>
      </c>
      <c r="E131">
        <v>57274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43569</v>
      </c>
      <c r="L131" t="s">
        <v>26</v>
      </c>
      <c r="N131" t="s">
        <v>24</v>
      </c>
    </row>
    <row r="132" spans="1:14" x14ac:dyDescent="0.25">
      <c r="A132" t="s">
        <v>460</v>
      </c>
      <c r="B132" t="s">
        <v>461</v>
      </c>
      <c r="C132" t="s">
        <v>462</v>
      </c>
      <c r="D132" t="s">
        <v>21</v>
      </c>
      <c r="E132">
        <v>57445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43569</v>
      </c>
      <c r="L132" t="s">
        <v>26</v>
      </c>
      <c r="N132" t="s">
        <v>24</v>
      </c>
    </row>
    <row r="133" spans="1:14" x14ac:dyDescent="0.25">
      <c r="A133" t="s">
        <v>463</v>
      </c>
      <c r="B133" t="s">
        <v>464</v>
      </c>
      <c r="C133" t="s">
        <v>465</v>
      </c>
      <c r="D133" t="s">
        <v>21</v>
      </c>
      <c r="E133">
        <v>57225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43569</v>
      </c>
      <c r="L133" t="s">
        <v>26</v>
      </c>
      <c r="N133" t="s">
        <v>24</v>
      </c>
    </row>
    <row r="134" spans="1:14" x14ac:dyDescent="0.25">
      <c r="A134" t="s">
        <v>466</v>
      </c>
      <c r="B134" t="s">
        <v>467</v>
      </c>
      <c r="C134" t="s">
        <v>388</v>
      </c>
      <c r="D134" t="s">
        <v>21</v>
      </c>
      <c r="E134">
        <v>57401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43569</v>
      </c>
      <c r="L134" t="s">
        <v>26</v>
      </c>
      <c r="N134" t="s">
        <v>24</v>
      </c>
    </row>
    <row r="135" spans="1:14" x14ac:dyDescent="0.25">
      <c r="A135" t="s">
        <v>468</v>
      </c>
      <c r="B135" t="s">
        <v>469</v>
      </c>
      <c r="C135" t="s">
        <v>388</v>
      </c>
      <c r="D135" t="s">
        <v>21</v>
      </c>
      <c r="E135">
        <v>57401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43569</v>
      </c>
      <c r="L135" t="s">
        <v>26</v>
      </c>
      <c r="N135" t="s">
        <v>24</v>
      </c>
    </row>
    <row r="136" spans="1:14" x14ac:dyDescent="0.25">
      <c r="A136" t="s">
        <v>470</v>
      </c>
      <c r="B136" t="s">
        <v>471</v>
      </c>
      <c r="C136" t="s">
        <v>462</v>
      </c>
      <c r="D136" t="s">
        <v>21</v>
      </c>
      <c r="E136">
        <v>57445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43569</v>
      </c>
      <c r="L136" t="s">
        <v>26</v>
      </c>
      <c r="N136" t="s">
        <v>24</v>
      </c>
    </row>
    <row r="137" spans="1:14" x14ac:dyDescent="0.25">
      <c r="A137" t="s">
        <v>472</v>
      </c>
      <c r="B137" t="s">
        <v>473</v>
      </c>
      <c r="C137" t="s">
        <v>474</v>
      </c>
      <c r="D137" t="s">
        <v>21</v>
      </c>
      <c r="E137">
        <v>57551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43564</v>
      </c>
      <c r="L137" t="s">
        <v>26</v>
      </c>
      <c r="N137" t="s">
        <v>24</v>
      </c>
    </row>
    <row r="138" spans="1:14" x14ac:dyDescent="0.25">
      <c r="A138" t="s">
        <v>475</v>
      </c>
      <c r="B138" t="s">
        <v>476</v>
      </c>
      <c r="C138" t="s">
        <v>92</v>
      </c>
      <c r="D138" t="s">
        <v>21</v>
      </c>
      <c r="E138">
        <v>57747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43564</v>
      </c>
      <c r="L138" t="s">
        <v>26</v>
      </c>
      <c r="N138" t="s">
        <v>24</v>
      </c>
    </row>
    <row r="139" spans="1:14" x14ac:dyDescent="0.25">
      <c r="A139" t="s">
        <v>477</v>
      </c>
      <c r="B139" t="s">
        <v>478</v>
      </c>
      <c r="C139" t="s">
        <v>474</v>
      </c>
      <c r="D139" t="s">
        <v>21</v>
      </c>
      <c r="E139">
        <v>57551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43564</v>
      </c>
      <c r="L139" t="s">
        <v>26</v>
      </c>
      <c r="N139" t="s">
        <v>24</v>
      </c>
    </row>
    <row r="140" spans="1:14" x14ac:dyDescent="0.25">
      <c r="A140" t="s">
        <v>479</v>
      </c>
      <c r="B140" t="s">
        <v>480</v>
      </c>
      <c r="C140" t="s">
        <v>481</v>
      </c>
      <c r="D140" t="s">
        <v>21</v>
      </c>
      <c r="E140">
        <v>57760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43551</v>
      </c>
      <c r="L140" t="s">
        <v>26</v>
      </c>
      <c r="N140" t="s">
        <v>24</v>
      </c>
    </row>
    <row r="141" spans="1:14" x14ac:dyDescent="0.25">
      <c r="A141" t="s">
        <v>482</v>
      </c>
      <c r="B141" t="s">
        <v>483</v>
      </c>
      <c r="C141" t="s">
        <v>237</v>
      </c>
      <c r="D141" t="s">
        <v>21</v>
      </c>
      <c r="E141">
        <v>57783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43551</v>
      </c>
      <c r="L141" t="s">
        <v>26</v>
      </c>
      <c r="N141" t="s">
        <v>24</v>
      </c>
    </row>
    <row r="142" spans="1:14" x14ac:dyDescent="0.25">
      <c r="A142" t="s">
        <v>484</v>
      </c>
      <c r="B142" t="s">
        <v>485</v>
      </c>
      <c r="C142" t="s">
        <v>486</v>
      </c>
      <c r="D142" t="s">
        <v>21</v>
      </c>
      <c r="E142">
        <v>57718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43550</v>
      </c>
      <c r="L142" t="s">
        <v>26</v>
      </c>
      <c r="N142" t="s">
        <v>24</v>
      </c>
    </row>
    <row r="143" spans="1:14" x14ac:dyDescent="0.25">
      <c r="A143" t="s">
        <v>487</v>
      </c>
      <c r="B143" t="s">
        <v>488</v>
      </c>
      <c r="C143" t="s">
        <v>333</v>
      </c>
      <c r="D143" t="s">
        <v>21</v>
      </c>
      <c r="E143">
        <v>57501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43549</v>
      </c>
      <c r="L143" t="s">
        <v>26</v>
      </c>
      <c r="N143" t="s">
        <v>24</v>
      </c>
    </row>
    <row r="144" spans="1:14" x14ac:dyDescent="0.25">
      <c r="A144" t="s">
        <v>489</v>
      </c>
      <c r="B144" t="s">
        <v>490</v>
      </c>
      <c r="C144" t="s">
        <v>340</v>
      </c>
      <c r="D144" t="s">
        <v>21</v>
      </c>
      <c r="E144">
        <v>57006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43549</v>
      </c>
      <c r="L144" t="s">
        <v>26</v>
      </c>
      <c r="N144" t="s">
        <v>24</v>
      </c>
    </row>
    <row r="145" spans="1:14" x14ac:dyDescent="0.25">
      <c r="A145" t="s">
        <v>491</v>
      </c>
      <c r="B145" t="s">
        <v>492</v>
      </c>
      <c r="C145" t="s">
        <v>493</v>
      </c>
      <c r="D145" t="s">
        <v>21</v>
      </c>
      <c r="E145">
        <v>57249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43549</v>
      </c>
      <c r="L145" t="s">
        <v>26</v>
      </c>
      <c r="N145" t="s">
        <v>24</v>
      </c>
    </row>
    <row r="146" spans="1:14" x14ac:dyDescent="0.25">
      <c r="A146" t="s">
        <v>494</v>
      </c>
      <c r="B146" t="s">
        <v>495</v>
      </c>
      <c r="C146" t="s">
        <v>496</v>
      </c>
      <c r="D146" t="s">
        <v>21</v>
      </c>
      <c r="E146">
        <v>57324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43549</v>
      </c>
      <c r="L146" t="s">
        <v>26</v>
      </c>
      <c r="N146" t="s">
        <v>24</v>
      </c>
    </row>
    <row r="147" spans="1:14" x14ac:dyDescent="0.25">
      <c r="A147" t="s">
        <v>497</v>
      </c>
      <c r="B147" t="s">
        <v>498</v>
      </c>
      <c r="C147" t="s">
        <v>333</v>
      </c>
      <c r="D147" t="s">
        <v>21</v>
      </c>
      <c r="E147">
        <v>57501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43549</v>
      </c>
      <c r="L147" t="s">
        <v>26</v>
      </c>
      <c r="N147" t="s">
        <v>24</v>
      </c>
    </row>
    <row r="148" spans="1:14" x14ac:dyDescent="0.25">
      <c r="A148" t="s">
        <v>499</v>
      </c>
      <c r="B148" t="s">
        <v>500</v>
      </c>
      <c r="C148" t="s">
        <v>501</v>
      </c>
      <c r="D148" t="s">
        <v>21</v>
      </c>
      <c r="E148">
        <v>57231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43549</v>
      </c>
      <c r="L148" t="s">
        <v>26</v>
      </c>
      <c r="N148" t="s">
        <v>24</v>
      </c>
    </row>
    <row r="149" spans="1:14" x14ac:dyDescent="0.25">
      <c r="A149" t="s">
        <v>502</v>
      </c>
      <c r="B149" t="s">
        <v>503</v>
      </c>
      <c r="C149" t="s">
        <v>501</v>
      </c>
      <c r="D149" t="s">
        <v>21</v>
      </c>
      <c r="E149">
        <v>57231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43549</v>
      </c>
      <c r="L149" t="s">
        <v>26</v>
      </c>
      <c r="N149" t="s">
        <v>24</v>
      </c>
    </row>
    <row r="150" spans="1:14" x14ac:dyDescent="0.25">
      <c r="A150" t="s">
        <v>504</v>
      </c>
      <c r="B150" t="s">
        <v>505</v>
      </c>
      <c r="C150" t="s">
        <v>333</v>
      </c>
      <c r="D150" t="s">
        <v>21</v>
      </c>
      <c r="E150">
        <v>57501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43548</v>
      </c>
      <c r="L150" t="s">
        <v>26</v>
      </c>
      <c r="N150" t="s">
        <v>24</v>
      </c>
    </row>
    <row r="151" spans="1:14" x14ac:dyDescent="0.25">
      <c r="A151" t="s">
        <v>506</v>
      </c>
      <c r="B151" t="s">
        <v>507</v>
      </c>
      <c r="C151" t="s">
        <v>508</v>
      </c>
      <c r="D151" t="s">
        <v>21</v>
      </c>
      <c r="E151">
        <v>57532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43548</v>
      </c>
      <c r="L151" t="s">
        <v>26</v>
      </c>
      <c r="N151" t="s">
        <v>24</v>
      </c>
    </row>
    <row r="152" spans="1:14" x14ac:dyDescent="0.25">
      <c r="A152" t="s">
        <v>509</v>
      </c>
      <c r="B152" t="s">
        <v>510</v>
      </c>
      <c r="C152" t="s">
        <v>333</v>
      </c>
      <c r="D152" t="s">
        <v>21</v>
      </c>
      <c r="E152">
        <v>57501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43548</v>
      </c>
      <c r="L152" t="s">
        <v>26</v>
      </c>
      <c r="N152" t="s">
        <v>24</v>
      </c>
    </row>
    <row r="153" spans="1:14" x14ac:dyDescent="0.25">
      <c r="A153" t="s">
        <v>511</v>
      </c>
      <c r="B153" t="s">
        <v>512</v>
      </c>
      <c r="C153" t="s">
        <v>333</v>
      </c>
      <c r="D153" t="s">
        <v>21</v>
      </c>
      <c r="E153">
        <v>57501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43548</v>
      </c>
      <c r="L153" t="s">
        <v>26</v>
      </c>
      <c r="N153" t="s">
        <v>24</v>
      </c>
    </row>
    <row r="154" spans="1:14" x14ac:dyDescent="0.25">
      <c r="A154" t="s">
        <v>513</v>
      </c>
      <c r="B154" t="s">
        <v>514</v>
      </c>
      <c r="C154" t="s">
        <v>508</v>
      </c>
      <c r="D154" t="s">
        <v>21</v>
      </c>
      <c r="E154">
        <v>57532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43548</v>
      </c>
      <c r="L154" t="s">
        <v>26</v>
      </c>
      <c r="N154" t="s">
        <v>24</v>
      </c>
    </row>
    <row r="155" spans="1:14" x14ac:dyDescent="0.25">
      <c r="A155" t="s">
        <v>515</v>
      </c>
      <c r="B155" t="s">
        <v>516</v>
      </c>
      <c r="C155" t="s">
        <v>517</v>
      </c>
      <c r="D155" t="s">
        <v>21</v>
      </c>
      <c r="E155">
        <v>57345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43548</v>
      </c>
      <c r="L155" t="s">
        <v>26</v>
      </c>
      <c r="N155" t="s">
        <v>24</v>
      </c>
    </row>
    <row r="156" spans="1:14" x14ac:dyDescent="0.25">
      <c r="A156" t="s">
        <v>338</v>
      </c>
      <c r="B156" t="s">
        <v>518</v>
      </c>
      <c r="C156" t="s">
        <v>517</v>
      </c>
      <c r="D156" t="s">
        <v>21</v>
      </c>
      <c r="E156">
        <v>57345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43548</v>
      </c>
      <c r="L156" t="s">
        <v>26</v>
      </c>
      <c r="N156" t="s">
        <v>24</v>
      </c>
    </row>
    <row r="157" spans="1:14" x14ac:dyDescent="0.25">
      <c r="A157" t="s">
        <v>519</v>
      </c>
      <c r="B157" t="s">
        <v>520</v>
      </c>
      <c r="C157" t="s">
        <v>493</v>
      </c>
      <c r="D157" t="s">
        <v>21</v>
      </c>
      <c r="E157">
        <v>57249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43547</v>
      </c>
      <c r="L157" t="s">
        <v>26</v>
      </c>
      <c r="N157" t="s">
        <v>24</v>
      </c>
    </row>
    <row r="158" spans="1:14" x14ac:dyDescent="0.25">
      <c r="A158" t="s">
        <v>521</v>
      </c>
      <c r="B158" t="s">
        <v>522</v>
      </c>
      <c r="C158" t="s">
        <v>523</v>
      </c>
      <c r="D158" t="s">
        <v>21</v>
      </c>
      <c r="E158">
        <v>57382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43547</v>
      </c>
      <c r="L158" t="s">
        <v>26</v>
      </c>
      <c r="N158" t="s">
        <v>24</v>
      </c>
    </row>
    <row r="159" spans="1:14" x14ac:dyDescent="0.25">
      <c r="A159" t="s">
        <v>524</v>
      </c>
      <c r="B159" t="s">
        <v>525</v>
      </c>
      <c r="C159" t="s">
        <v>203</v>
      </c>
      <c r="D159" t="s">
        <v>21</v>
      </c>
      <c r="E159">
        <v>57350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43547</v>
      </c>
      <c r="L159" t="s">
        <v>26</v>
      </c>
      <c r="N159" t="s">
        <v>24</v>
      </c>
    </row>
    <row r="160" spans="1:14" x14ac:dyDescent="0.25">
      <c r="A160" t="s">
        <v>18</v>
      </c>
      <c r="B160" t="s">
        <v>526</v>
      </c>
      <c r="C160" t="s">
        <v>203</v>
      </c>
      <c r="D160" t="s">
        <v>21</v>
      </c>
      <c r="E160">
        <v>57350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43547</v>
      </c>
      <c r="L160" t="s">
        <v>26</v>
      </c>
      <c r="N160" t="s">
        <v>24</v>
      </c>
    </row>
    <row r="161" spans="1:14" x14ac:dyDescent="0.25">
      <c r="A161" t="s">
        <v>527</v>
      </c>
      <c r="B161" t="s">
        <v>528</v>
      </c>
      <c r="C161" t="s">
        <v>474</v>
      </c>
      <c r="D161" t="s">
        <v>21</v>
      </c>
      <c r="E161">
        <v>57551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43547</v>
      </c>
      <c r="L161" t="s">
        <v>26</v>
      </c>
      <c r="N161" t="s">
        <v>24</v>
      </c>
    </row>
    <row r="162" spans="1:14" x14ac:dyDescent="0.25">
      <c r="A162" t="s">
        <v>529</v>
      </c>
      <c r="B162" t="s">
        <v>530</v>
      </c>
      <c r="C162" t="s">
        <v>531</v>
      </c>
      <c r="D162" t="s">
        <v>21</v>
      </c>
      <c r="E162">
        <v>57763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43547</v>
      </c>
      <c r="L162" t="s">
        <v>26</v>
      </c>
      <c r="N162" t="s">
        <v>24</v>
      </c>
    </row>
    <row r="163" spans="1:14" x14ac:dyDescent="0.25">
      <c r="A163" t="s">
        <v>532</v>
      </c>
      <c r="B163" t="s">
        <v>533</v>
      </c>
      <c r="C163" t="s">
        <v>203</v>
      </c>
      <c r="D163" t="s">
        <v>21</v>
      </c>
      <c r="E163">
        <v>57350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43547</v>
      </c>
      <c r="L163" t="s">
        <v>26</v>
      </c>
      <c r="N163" t="s">
        <v>24</v>
      </c>
    </row>
    <row r="164" spans="1:14" x14ac:dyDescent="0.25">
      <c r="A164" t="s">
        <v>534</v>
      </c>
      <c r="B164" t="s">
        <v>535</v>
      </c>
      <c r="C164" t="s">
        <v>531</v>
      </c>
      <c r="D164" t="s">
        <v>21</v>
      </c>
      <c r="E164">
        <v>57763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43547</v>
      </c>
      <c r="L164" t="s">
        <v>26</v>
      </c>
      <c r="N164" t="s">
        <v>24</v>
      </c>
    </row>
    <row r="165" spans="1:14" x14ac:dyDescent="0.25">
      <c r="A165" t="s">
        <v>559</v>
      </c>
      <c r="B165" t="s">
        <v>560</v>
      </c>
      <c r="C165" t="s">
        <v>379</v>
      </c>
      <c r="D165" t="s">
        <v>21</v>
      </c>
      <c r="E165">
        <v>57601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43529</v>
      </c>
      <c r="L165" t="s">
        <v>26</v>
      </c>
      <c r="N165" t="s">
        <v>24</v>
      </c>
    </row>
    <row r="166" spans="1:14" x14ac:dyDescent="0.25">
      <c r="A166" t="s">
        <v>561</v>
      </c>
      <c r="B166" t="s">
        <v>562</v>
      </c>
      <c r="C166" t="s">
        <v>379</v>
      </c>
      <c r="D166" t="s">
        <v>21</v>
      </c>
      <c r="E166">
        <v>57601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43528</v>
      </c>
      <c r="L166" t="s">
        <v>26</v>
      </c>
      <c r="N166" t="s">
        <v>24</v>
      </c>
    </row>
    <row r="167" spans="1:14" x14ac:dyDescent="0.25">
      <c r="A167" t="s">
        <v>563</v>
      </c>
      <c r="B167" t="s">
        <v>564</v>
      </c>
      <c r="C167" t="s">
        <v>379</v>
      </c>
      <c r="D167" t="s">
        <v>21</v>
      </c>
      <c r="E167">
        <v>57601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43528</v>
      </c>
      <c r="L167" t="s">
        <v>26</v>
      </c>
      <c r="N167" t="s">
        <v>24</v>
      </c>
    </row>
    <row r="168" spans="1:14" x14ac:dyDescent="0.25">
      <c r="A168" t="s">
        <v>565</v>
      </c>
      <c r="B168" t="s">
        <v>566</v>
      </c>
      <c r="C168" t="s">
        <v>379</v>
      </c>
      <c r="D168" t="s">
        <v>21</v>
      </c>
      <c r="E168">
        <v>57601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43528</v>
      </c>
      <c r="L168" t="s">
        <v>26</v>
      </c>
      <c r="N168" t="s">
        <v>24</v>
      </c>
    </row>
    <row r="169" spans="1:14" x14ac:dyDescent="0.25">
      <c r="A169" t="s">
        <v>567</v>
      </c>
      <c r="B169" t="s">
        <v>568</v>
      </c>
      <c r="C169" t="s">
        <v>379</v>
      </c>
      <c r="D169" t="s">
        <v>21</v>
      </c>
      <c r="E169">
        <v>57601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43528</v>
      </c>
      <c r="L169" t="s">
        <v>26</v>
      </c>
      <c r="N169" t="s">
        <v>24</v>
      </c>
    </row>
    <row r="170" spans="1:14" x14ac:dyDescent="0.25">
      <c r="A170" t="s">
        <v>569</v>
      </c>
      <c r="B170" t="s">
        <v>570</v>
      </c>
      <c r="C170" t="s">
        <v>379</v>
      </c>
      <c r="D170" t="s">
        <v>21</v>
      </c>
      <c r="E170">
        <v>57601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43528</v>
      </c>
      <c r="L170" t="s">
        <v>26</v>
      </c>
      <c r="N170" t="s">
        <v>24</v>
      </c>
    </row>
    <row r="171" spans="1:14" x14ac:dyDescent="0.25">
      <c r="A171" t="s">
        <v>571</v>
      </c>
      <c r="B171" t="s">
        <v>572</v>
      </c>
      <c r="C171" t="s">
        <v>379</v>
      </c>
      <c r="D171" t="s">
        <v>21</v>
      </c>
      <c r="E171">
        <v>57601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43528</v>
      </c>
      <c r="L171" t="s">
        <v>26</v>
      </c>
      <c r="N171" t="s">
        <v>24</v>
      </c>
    </row>
    <row r="172" spans="1:14" x14ac:dyDescent="0.25">
      <c r="A172" t="s">
        <v>573</v>
      </c>
      <c r="B172" t="s">
        <v>574</v>
      </c>
      <c r="C172" t="s">
        <v>379</v>
      </c>
      <c r="D172" t="s">
        <v>21</v>
      </c>
      <c r="E172">
        <v>57601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43528</v>
      </c>
      <c r="L172" t="s">
        <v>26</v>
      </c>
      <c r="N172" t="s">
        <v>24</v>
      </c>
    </row>
    <row r="173" spans="1:14" x14ac:dyDescent="0.25">
      <c r="A173" t="s">
        <v>575</v>
      </c>
      <c r="B173" t="s">
        <v>576</v>
      </c>
      <c r="C173" t="s">
        <v>393</v>
      </c>
      <c r="D173" t="s">
        <v>21</v>
      </c>
      <c r="E173">
        <v>57201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43528</v>
      </c>
      <c r="L173" t="s">
        <v>26</v>
      </c>
      <c r="N173" t="s">
        <v>24</v>
      </c>
    </row>
    <row r="174" spans="1:14" x14ac:dyDescent="0.25">
      <c r="A174" t="s">
        <v>577</v>
      </c>
      <c r="B174" t="s">
        <v>578</v>
      </c>
      <c r="C174" t="s">
        <v>340</v>
      </c>
      <c r="D174" t="s">
        <v>21</v>
      </c>
      <c r="E174">
        <v>57006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43524</v>
      </c>
      <c r="L174" t="s">
        <v>26</v>
      </c>
      <c r="N174" t="s">
        <v>24</v>
      </c>
    </row>
    <row r="175" spans="1:14" x14ac:dyDescent="0.25">
      <c r="A175" t="s">
        <v>579</v>
      </c>
      <c r="B175" t="s">
        <v>580</v>
      </c>
      <c r="C175" t="s">
        <v>340</v>
      </c>
      <c r="D175" t="s">
        <v>21</v>
      </c>
      <c r="E175">
        <v>57006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43524</v>
      </c>
      <c r="L175" t="s">
        <v>26</v>
      </c>
      <c r="N175" t="s">
        <v>24</v>
      </c>
    </row>
    <row r="176" spans="1:14" x14ac:dyDescent="0.25">
      <c r="A176" t="s">
        <v>581</v>
      </c>
      <c r="B176" t="s">
        <v>582</v>
      </c>
      <c r="C176" t="s">
        <v>340</v>
      </c>
      <c r="D176" t="s">
        <v>21</v>
      </c>
      <c r="E176">
        <v>57006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43524</v>
      </c>
      <c r="L176" t="s">
        <v>26</v>
      </c>
      <c r="N176" t="s">
        <v>24</v>
      </c>
    </row>
    <row r="177" spans="1:14" x14ac:dyDescent="0.25">
      <c r="A177" t="s">
        <v>583</v>
      </c>
      <c r="B177" t="s">
        <v>584</v>
      </c>
      <c r="C177" t="s">
        <v>393</v>
      </c>
      <c r="D177" t="s">
        <v>21</v>
      </c>
      <c r="E177">
        <v>57201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43524</v>
      </c>
      <c r="L177" t="s">
        <v>26</v>
      </c>
      <c r="N177" t="s">
        <v>24</v>
      </c>
    </row>
    <row r="178" spans="1:14" x14ac:dyDescent="0.25">
      <c r="A178" t="s">
        <v>585</v>
      </c>
      <c r="B178" t="s">
        <v>586</v>
      </c>
      <c r="C178" t="s">
        <v>393</v>
      </c>
      <c r="D178" t="s">
        <v>21</v>
      </c>
      <c r="E178">
        <v>57201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43524</v>
      </c>
      <c r="L178" t="s">
        <v>26</v>
      </c>
      <c r="N178" t="s">
        <v>24</v>
      </c>
    </row>
    <row r="179" spans="1:14" x14ac:dyDescent="0.25">
      <c r="A179" t="s">
        <v>587</v>
      </c>
      <c r="B179" t="s">
        <v>588</v>
      </c>
      <c r="C179" t="s">
        <v>393</v>
      </c>
      <c r="D179" t="s">
        <v>21</v>
      </c>
      <c r="E179">
        <v>57201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43524</v>
      </c>
      <c r="L179" t="s">
        <v>26</v>
      </c>
      <c r="N179" t="s">
        <v>24</v>
      </c>
    </row>
    <row r="180" spans="1:14" x14ac:dyDescent="0.25">
      <c r="A180" t="s">
        <v>589</v>
      </c>
      <c r="B180" t="s">
        <v>590</v>
      </c>
      <c r="C180" t="s">
        <v>393</v>
      </c>
      <c r="D180" t="s">
        <v>21</v>
      </c>
      <c r="E180">
        <v>57201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43524</v>
      </c>
      <c r="L180" t="s">
        <v>26</v>
      </c>
      <c r="N180" t="s">
        <v>24</v>
      </c>
    </row>
    <row r="181" spans="1:14" x14ac:dyDescent="0.25">
      <c r="A181" t="s">
        <v>591</v>
      </c>
      <c r="B181" t="s">
        <v>592</v>
      </c>
      <c r="C181" t="s">
        <v>593</v>
      </c>
      <c r="D181" t="s">
        <v>21</v>
      </c>
      <c r="E181">
        <v>57717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43518</v>
      </c>
      <c r="L181" t="s">
        <v>26</v>
      </c>
      <c r="N181" t="s">
        <v>24</v>
      </c>
    </row>
    <row r="182" spans="1:14" x14ac:dyDescent="0.25">
      <c r="A182" t="s">
        <v>594</v>
      </c>
      <c r="B182" t="s">
        <v>595</v>
      </c>
      <c r="C182" t="s">
        <v>593</v>
      </c>
      <c r="D182" t="s">
        <v>21</v>
      </c>
      <c r="E182">
        <v>57717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43518</v>
      </c>
      <c r="L182" t="s">
        <v>26</v>
      </c>
      <c r="N182" t="s">
        <v>24</v>
      </c>
    </row>
    <row r="183" spans="1:14" x14ac:dyDescent="0.25">
      <c r="A183" t="s">
        <v>527</v>
      </c>
      <c r="B183" t="s">
        <v>596</v>
      </c>
      <c r="C183" t="s">
        <v>593</v>
      </c>
      <c r="D183" t="s">
        <v>21</v>
      </c>
      <c r="E183">
        <v>57717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43518</v>
      </c>
      <c r="L183" t="s">
        <v>26</v>
      </c>
      <c r="N183" t="s">
        <v>24</v>
      </c>
    </row>
    <row r="184" spans="1:14" x14ac:dyDescent="0.25">
      <c r="A184" t="s">
        <v>597</v>
      </c>
      <c r="B184" t="s">
        <v>598</v>
      </c>
      <c r="C184" t="s">
        <v>446</v>
      </c>
      <c r="D184" t="s">
        <v>21</v>
      </c>
      <c r="E184">
        <v>57785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43518</v>
      </c>
      <c r="L184" t="s">
        <v>26</v>
      </c>
      <c r="N184" t="s">
        <v>24</v>
      </c>
    </row>
    <row r="185" spans="1:14" x14ac:dyDescent="0.25">
      <c r="A185" t="s">
        <v>601</v>
      </c>
      <c r="B185" t="s">
        <v>602</v>
      </c>
      <c r="C185" t="s">
        <v>603</v>
      </c>
      <c r="D185" t="s">
        <v>21</v>
      </c>
      <c r="E185">
        <v>57730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43511</v>
      </c>
      <c r="L185" t="s">
        <v>26</v>
      </c>
      <c r="N185" t="s">
        <v>24</v>
      </c>
    </row>
    <row r="186" spans="1:14" x14ac:dyDescent="0.25">
      <c r="A186" t="s">
        <v>604</v>
      </c>
      <c r="B186" t="s">
        <v>605</v>
      </c>
      <c r="C186" t="s">
        <v>203</v>
      </c>
      <c r="D186" t="s">
        <v>21</v>
      </c>
      <c r="E186">
        <v>57350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43511</v>
      </c>
      <c r="L186" t="s">
        <v>26</v>
      </c>
      <c r="N186" t="s">
        <v>24</v>
      </c>
    </row>
    <row r="187" spans="1:14" x14ac:dyDescent="0.25">
      <c r="A187" t="s">
        <v>18</v>
      </c>
      <c r="B187" t="s">
        <v>606</v>
      </c>
      <c r="C187" t="s">
        <v>603</v>
      </c>
      <c r="D187" t="s">
        <v>21</v>
      </c>
      <c r="E187">
        <v>57730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43511</v>
      </c>
      <c r="L187" t="s">
        <v>26</v>
      </c>
      <c r="N187" t="s">
        <v>24</v>
      </c>
    </row>
    <row r="188" spans="1:14" x14ac:dyDescent="0.25">
      <c r="A188" t="s">
        <v>527</v>
      </c>
      <c r="B188" t="s">
        <v>607</v>
      </c>
      <c r="C188" t="s">
        <v>603</v>
      </c>
      <c r="D188" t="s">
        <v>21</v>
      </c>
      <c r="E188">
        <v>57730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43511</v>
      </c>
      <c r="L188" t="s">
        <v>26</v>
      </c>
      <c r="N188" t="s">
        <v>24</v>
      </c>
    </row>
    <row r="189" spans="1:14" x14ac:dyDescent="0.25">
      <c r="A189" t="s">
        <v>477</v>
      </c>
      <c r="B189" t="s">
        <v>608</v>
      </c>
      <c r="C189" t="s">
        <v>603</v>
      </c>
      <c r="D189" t="s">
        <v>21</v>
      </c>
      <c r="E189">
        <v>57730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43511</v>
      </c>
      <c r="L189" t="s">
        <v>26</v>
      </c>
      <c r="N189" t="s">
        <v>24</v>
      </c>
    </row>
    <row r="190" spans="1:14" x14ac:dyDescent="0.25">
      <c r="A190" t="s">
        <v>611</v>
      </c>
      <c r="B190" t="s">
        <v>612</v>
      </c>
      <c r="C190" t="s">
        <v>59</v>
      </c>
      <c r="D190" t="s">
        <v>21</v>
      </c>
      <c r="E190">
        <v>57719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43510</v>
      </c>
      <c r="L190" t="s">
        <v>26</v>
      </c>
      <c r="N190" t="s">
        <v>24</v>
      </c>
    </row>
    <row r="191" spans="1:14" x14ac:dyDescent="0.25">
      <c r="A191" t="s">
        <v>613</v>
      </c>
      <c r="B191" t="s">
        <v>614</v>
      </c>
      <c r="C191" t="s">
        <v>20</v>
      </c>
      <c r="D191" t="s">
        <v>21</v>
      </c>
      <c r="E191">
        <v>57702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43509</v>
      </c>
      <c r="L191" t="s">
        <v>26</v>
      </c>
      <c r="N191" t="s">
        <v>24</v>
      </c>
    </row>
    <row r="192" spans="1:14" x14ac:dyDescent="0.25">
      <c r="A192" t="s">
        <v>615</v>
      </c>
      <c r="B192" t="s">
        <v>616</v>
      </c>
      <c r="C192" t="s">
        <v>617</v>
      </c>
      <c r="D192" t="s">
        <v>21</v>
      </c>
      <c r="E192">
        <v>57579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43508</v>
      </c>
      <c r="L192" t="s">
        <v>26</v>
      </c>
      <c r="N192" t="s">
        <v>24</v>
      </c>
    </row>
    <row r="193" spans="1:14" x14ac:dyDescent="0.25">
      <c r="A193" t="s">
        <v>618</v>
      </c>
      <c r="B193" t="s">
        <v>619</v>
      </c>
      <c r="C193" t="s">
        <v>100</v>
      </c>
      <c r="D193" t="s">
        <v>21</v>
      </c>
      <c r="E193">
        <v>57744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43507</v>
      </c>
      <c r="L193" t="s">
        <v>26</v>
      </c>
      <c r="N193" t="s">
        <v>24</v>
      </c>
    </row>
    <row r="194" spans="1:14" x14ac:dyDescent="0.25">
      <c r="A194" t="s">
        <v>620</v>
      </c>
      <c r="B194" t="s">
        <v>621</v>
      </c>
      <c r="C194" t="s">
        <v>20</v>
      </c>
      <c r="D194" t="s">
        <v>21</v>
      </c>
      <c r="E194">
        <v>57702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43505</v>
      </c>
      <c r="L194" t="s">
        <v>26</v>
      </c>
      <c r="N194" t="s">
        <v>24</v>
      </c>
    </row>
    <row r="195" spans="1:14" x14ac:dyDescent="0.25">
      <c r="A195" t="s">
        <v>175</v>
      </c>
      <c r="B195" t="s">
        <v>622</v>
      </c>
      <c r="C195" t="s">
        <v>20</v>
      </c>
      <c r="D195" t="s">
        <v>21</v>
      </c>
      <c r="E195">
        <v>57702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43505</v>
      </c>
      <c r="L195" t="s">
        <v>26</v>
      </c>
      <c r="N195" t="s">
        <v>24</v>
      </c>
    </row>
    <row r="196" spans="1:14" x14ac:dyDescent="0.25">
      <c r="A196" t="s">
        <v>623</v>
      </c>
      <c r="B196" t="s">
        <v>624</v>
      </c>
      <c r="C196" t="s">
        <v>20</v>
      </c>
      <c r="D196" t="s">
        <v>21</v>
      </c>
      <c r="E196">
        <v>57701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43504</v>
      </c>
      <c r="L196" t="s">
        <v>26</v>
      </c>
      <c r="N196" t="s">
        <v>24</v>
      </c>
    </row>
    <row r="197" spans="1:14" x14ac:dyDescent="0.25">
      <c r="A197" t="s">
        <v>625</v>
      </c>
      <c r="B197" t="s">
        <v>626</v>
      </c>
      <c r="C197" t="s">
        <v>20</v>
      </c>
      <c r="D197" t="s">
        <v>21</v>
      </c>
      <c r="E197">
        <v>57701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43504</v>
      </c>
      <c r="L197" t="s">
        <v>26</v>
      </c>
      <c r="N197" t="s">
        <v>24</v>
      </c>
    </row>
    <row r="198" spans="1:14" x14ac:dyDescent="0.25">
      <c r="A198" t="s">
        <v>631</v>
      </c>
      <c r="B198" t="s">
        <v>632</v>
      </c>
      <c r="C198" t="s">
        <v>446</v>
      </c>
      <c r="D198" t="s">
        <v>21</v>
      </c>
      <c r="E198">
        <v>57785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43496</v>
      </c>
      <c r="L198" t="s">
        <v>26</v>
      </c>
      <c r="N198" t="s">
        <v>24</v>
      </c>
    </row>
    <row r="199" spans="1:14" x14ac:dyDescent="0.25">
      <c r="A199" t="s">
        <v>633</v>
      </c>
      <c r="B199" t="s">
        <v>634</v>
      </c>
      <c r="C199" t="s">
        <v>237</v>
      </c>
      <c r="D199" t="s">
        <v>21</v>
      </c>
      <c r="E199">
        <v>57783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43496</v>
      </c>
      <c r="L199" t="s">
        <v>26</v>
      </c>
      <c r="N199" t="s">
        <v>24</v>
      </c>
    </row>
    <row r="200" spans="1:14" x14ac:dyDescent="0.25">
      <c r="A200" t="s">
        <v>635</v>
      </c>
      <c r="B200" t="s">
        <v>636</v>
      </c>
      <c r="C200" t="s">
        <v>637</v>
      </c>
      <c r="D200" t="s">
        <v>21</v>
      </c>
      <c r="E200">
        <v>57315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43495</v>
      </c>
      <c r="L200" t="s">
        <v>26</v>
      </c>
      <c r="N200" t="s">
        <v>24</v>
      </c>
    </row>
    <row r="201" spans="1:14" x14ac:dyDescent="0.25">
      <c r="A201" t="s">
        <v>638</v>
      </c>
      <c r="B201" t="s">
        <v>639</v>
      </c>
      <c r="C201" t="s">
        <v>237</v>
      </c>
      <c r="D201" t="s">
        <v>21</v>
      </c>
      <c r="E201">
        <v>57783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43495</v>
      </c>
      <c r="L201" t="s">
        <v>26</v>
      </c>
      <c r="N201" t="s">
        <v>24</v>
      </c>
    </row>
    <row r="202" spans="1:14" x14ac:dyDescent="0.25">
      <c r="A202" t="s">
        <v>640</v>
      </c>
      <c r="B202" t="s">
        <v>641</v>
      </c>
      <c r="C202" t="s">
        <v>446</v>
      </c>
      <c r="D202" t="s">
        <v>21</v>
      </c>
      <c r="E202">
        <v>57785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43495</v>
      </c>
      <c r="L202" t="s">
        <v>26</v>
      </c>
      <c r="N202" t="s">
        <v>24</v>
      </c>
    </row>
    <row r="203" spans="1:14" x14ac:dyDescent="0.25">
      <c r="A203" t="s">
        <v>642</v>
      </c>
      <c r="B203" t="s">
        <v>643</v>
      </c>
      <c r="C203" t="s">
        <v>486</v>
      </c>
      <c r="D203" t="s">
        <v>21</v>
      </c>
      <c r="E203">
        <v>57718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43495</v>
      </c>
      <c r="L203" t="s">
        <v>26</v>
      </c>
      <c r="N203" t="s">
        <v>24</v>
      </c>
    </row>
    <row r="204" spans="1:14" x14ac:dyDescent="0.25">
      <c r="A204" t="s">
        <v>644</v>
      </c>
      <c r="B204" t="s">
        <v>645</v>
      </c>
      <c r="C204" t="s">
        <v>237</v>
      </c>
      <c r="D204" t="s">
        <v>21</v>
      </c>
      <c r="E204">
        <v>57783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43495</v>
      </c>
      <c r="L204" t="s">
        <v>26</v>
      </c>
      <c r="N204" t="s">
        <v>24</v>
      </c>
    </row>
    <row r="205" spans="1:14" x14ac:dyDescent="0.25">
      <c r="A205" t="s">
        <v>646</v>
      </c>
      <c r="B205" t="s">
        <v>647</v>
      </c>
      <c r="C205" t="s">
        <v>648</v>
      </c>
      <c r="D205" t="s">
        <v>21</v>
      </c>
      <c r="E205">
        <v>57237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43493</v>
      </c>
      <c r="L205" t="s">
        <v>26</v>
      </c>
      <c r="N205" t="s">
        <v>24</v>
      </c>
    </row>
    <row r="206" spans="1:14" x14ac:dyDescent="0.25">
      <c r="A206" t="s">
        <v>649</v>
      </c>
      <c r="B206" t="s">
        <v>650</v>
      </c>
      <c r="C206" t="s">
        <v>651</v>
      </c>
      <c r="D206" t="s">
        <v>21</v>
      </c>
      <c r="E206">
        <v>57212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43493</v>
      </c>
      <c r="L206" t="s">
        <v>26</v>
      </c>
      <c r="N206" t="s">
        <v>24</v>
      </c>
    </row>
    <row r="207" spans="1:14" x14ac:dyDescent="0.25">
      <c r="A207" t="s">
        <v>656</v>
      </c>
      <c r="B207" t="s">
        <v>657</v>
      </c>
      <c r="C207" t="s">
        <v>59</v>
      </c>
      <c r="D207" t="s">
        <v>21</v>
      </c>
      <c r="E207">
        <v>57719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43486</v>
      </c>
      <c r="L207" t="s">
        <v>26</v>
      </c>
      <c r="N207" t="s">
        <v>24</v>
      </c>
    </row>
    <row r="208" spans="1:14" x14ac:dyDescent="0.25">
      <c r="A208" t="s">
        <v>658</v>
      </c>
      <c r="B208" t="s">
        <v>659</v>
      </c>
      <c r="C208" t="s">
        <v>660</v>
      </c>
      <c r="D208" t="s">
        <v>21</v>
      </c>
      <c r="E208">
        <v>57384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43484</v>
      </c>
      <c r="L208" t="s">
        <v>26</v>
      </c>
      <c r="N208" t="s">
        <v>24</v>
      </c>
    </row>
    <row r="209" spans="1:14" x14ac:dyDescent="0.25">
      <c r="A209" t="s">
        <v>661</v>
      </c>
      <c r="B209" t="s">
        <v>662</v>
      </c>
      <c r="C209" t="s">
        <v>203</v>
      </c>
      <c r="D209" t="s">
        <v>21</v>
      </c>
      <c r="E209">
        <v>57350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43484</v>
      </c>
      <c r="L209" t="s">
        <v>26</v>
      </c>
      <c r="N209" t="s">
        <v>24</v>
      </c>
    </row>
    <row r="210" spans="1:14" x14ac:dyDescent="0.25">
      <c r="A210" t="s">
        <v>663</v>
      </c>
      <c r="B210" t="s">
        <v>664</v>
      </c>
      <c r="C210" t="s">
        <v>203</v>
      </c>
      <c r="D210" t="s">
        <v>21</v>
      </c>
      <c r="E210">
        <v>57350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43484</v>
      </c>
      <c r="L210" t="s">
        <v>26</v>
      </c>
      <c r="N210" t="s">
        <v>24</v>
      </c>
    </row>
    <row r="211" spans="1:14" x14ac:dyDescent="0.25">
      <c r="A211" t="s">
        <v>84</v>
      </c>
      <c r="B211" t="s">
        <v>665</v>
      </c>
      <c r="C211" t="s">
        <v>203</v>
      </c>
      <c r="D211" t="s">
        <v>21</v>
      </c>
      <c r="E211">
        <v>57350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43484</v>
      </c>
      <c r="L211" t="s">
        <v>26</v>
      </c>
      <c r="N211" t="s">
        <v>24</v>
      </c>
    </row>
    <row r="212" spans="1:14" x14ac:dyDescent="0.25">
      <c r="A212" t="s">
        <v>666</v>
      </c>
      <c r="B212" t="s">
        <v>667</v>
      </c>
      <c r="C212" t="s">
        <v>203</v>
      </c>
      <c r="D212" t="s">
        <v>21</v>
      </c>
      <c r="E212">
        <v>57350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43484</v>
      </c>
      <c r="L212" t="s">
        <v>26</v>
      </c>
      <c r="N212" t="s">
        <v>24</v>
      </c>
    </row>
    <row r="213" spans="1:14" x14ac:dyDescent="0.25">
      <c r="A213" t="s">
        <v>33</v>
      </c>
      <c r="B213" t="s">
        <v>668</v>
      </c>
      <c r="C213" t="s">
        <v>20</v>
      </c>
      <c r="D213" t="s">
        <v>21</v>
      </c>
      <c r="E213">
        <v>57701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43482</v>
      </c>
      <c r="L213" t="s">
        <v>26</v>
      </c>
      <c r="N213" t="s">
        <v>24</v>
      </c>
    </row>
    <row r="214" spans="1:14" x14ac:dyDescent="0.25">
      <c r="A214" t="s">
        <v>677</v>
      </c>
      <c r="B214" t="s">
        <v>678</v>
      </c>
      <c r="C214" t="s">
        <v>393</v>
      </c>
      <c r="D214" t="s">
        <v>21</v>
      </c>
      <c r="E214">
        <v>57201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43479</v>
      </c>
      <c r="L214" t="s">
        <v>26</v>
      </c>
      <c r="N214" t="s">
        <v>24</v>
      </c>
    </row>
    <row r="215" spans="1:14" x14ac:dyDescent="0.25">
      <c r="A215" t="s">
        <v>679</v>
      </c>
      <c r="B215" t="s">
        <v>680</v>
      </c>
      <c r="C215" t="s">
        <v>681</v>
      </c>
      <c r="D215" t="s">
        <v>21</v>
      </c>
      <c r="E215">
        <v>57223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43478</v>
      </c>
      <c r="L215" t="s">
        <v>26</v>
      </c>
      <c r="N215" t="s">
        <v>24</v>
      </c>
    </row>
    <row r="216" spans="1:14" x14ac:dyDescent="0.25">
      <c r="A216" t="s">
        <v>682</v>
      </c>
      <c r="B216" t="s">
        <v>683</v>
      </c>
      <c r="C216" t="s">
        <v>393</v>
      </c>
      <c r="D216" t="s">
        <v>21</v>
      </c>
      <c r="E216">
        <v>57201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43477</v>
      </c>
      <c r="L216" t="s">
        <v>26</v>
      </c>
      <c r="N216" t="s">
        <v>24</v>
      </c>
    </row>
    <row r="217" spans="1:14" x14ac:dyDescent="0.25">
      <c r="A217" t="s">
        <v>684</v>
      </c>
      <c r="B217" t="s">
        <v>685</v>
      </c>
      <c r="C217" t="s">
        <v>393</v>
      </c>
      <c r="D217" t="s">
        <v>21</v>
      </c>
      <c r="E217">
        <v>57201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43477</v>
      </c>
      <c r="L217" t="s">
        <v>26</v>
      </c>
      <c r="N217" t="s">
        <v>24</v>
      </c>
    </row>
    <row r="218" spans="1:14" x14ac:dyDescent="0.25">
      <c r="A218" t="s">
        <v>686</v>
      </c>
      <c r="B218" t="s">
        <v>687</v>
      </c>
      <c r="C218" t="s">
        <v>393</v>
      </c>
      <c r="D218" t="s">
        <v>21</v>
      </c>
      <c r="E218">
        <v>57201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43477</v>
      </c>
      <c r="L218" t="s">
        <v>26</v>
      </c>
      <c r="N218" t="s">
        <v>24</v>
      </c>
    </row>
    <row r="219" spans="1:14" x14ac:dyDescent="0.25">
      <c r="A219" t="s">
        <v>256</v>
      </c>
      <c r="B219" t="s">
        <v>688</v>
      </c>
      <c r="C219" t="s">
        <v>432</v>
      </c>
      <c r="D219" t="s">
        <v>21</v>
      </c>
      <c r="E219">
        <v>57754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43476</v>
      </c>
      <c r="L219" t="s">
        <v>26</v>
      </c>
      <c r="N219" t="s">
        <v>24</v>
      </c>
    </row>
    <row r="220" spans="1:14" x14ac:dyDescent="0.25">
      <c r="A220" t="s">
        <v>95</v>
      </c>
      <c r="B220" t="s">
        <v>689</v>
      </c>
      <c r="C220" t="s">
        <v>20</v>
      </c>
      <c r="D220" t="s">
        <v>21</v>
      </c>
      <c r="E220">
        <v>57702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43475</v>
      </c>
      <c r="L220" t="s">
        <v>26</v>
      </c>
      <c r="N220" t="s">
        <v>24</v>
      </c>
    </row>
    <row r="221" spans="1:14" x14ac:dyDescent="0.25">
      <c r="A221" t="s">
        <v>690</v>
      </c>
      <c r="B221" t="s">
        <v>691</v>
      </c>
      <c r="C221" t="s">
        <v>692</v>
      </c>
      <c r="D221" t="s">
        <v>21</v>
      </c>
      <c r="E221">
        <v>57769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43475</v>
      </c>
      <c r="L221" t="s">
        <v>26</v>
      </c>
      <c r="N221" t="s">
        <v>24</v>
      </c>
    </row>
    <row r="222" spans="1:14" x14ac:dyDescent="0.25">
      <c r="A222" t="s">
        <v>527</v>
      </c>
      <c r="B222" t="s">
        <v>693</v>
      </c>
      <c r="C222" t="s">
        <v>432</v>
      </c>
      <c r="D222" t="s">
        <v>21</v>
      </c>
      <c r="E222">
        <v>57754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43475</v>
      </c>
      <c r="L222" t="s">
        <v>26</v>
      </c>
      <c r="N222" t="s">
        <v>24</v>
      </c>
    </row>
    <row r="223" spans="1:14" x14ac:dyDescent="0.25">
      <c r="A223" t="s">
        <v>694</v>
      </c>
      <c r="B223" t="s">
        <v>695</v>
      </c>
      <c r="C223" t="s">
        <v>696</v>
      </c>
      <c r="D223" t="s">
        <v>21</v>
      </c>
      <c r="E223">
        <v>57732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43475</v>
      </c>
      <c r="L223" t="s">
        <v>26</v>
      </c>
      <c r="N223" t="s">
        <v>24</v>
      </c>
    </row>
    <row r="224" spans="1:14" x14ac:dyDescent="0.25">
      <c r="A224" t="s">
        <v>697</v>
      </c>
      <c r="B224" t="s">
        <v>698</v>
      </c>
      <c r="C224" t="s">
        <v>699</v>
      </c>
      <c r="D224" t="s">
        <v>21</v>
      </c>
      <c r="E224">
        <v>57626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43473</v>
      </c>
      <c r="L224" t="s">
        <v>26</v>
      </c>
      <c r="N224" t="s">
        <v>24</v>
      </c>
    </row>
    <row r="225" spans="1:14" x14ac:dyDescent="0.25">
      <c r="A225" t="s">
        <v>700</v>
      </c>
      <c r="B225" t="s">
        <v>701</v>
      </c>
      <c r="C225" t="s">
        <v>540</v>
      </c>
      <c r="D225" t="s">
        <v>21</v>
      </c>
      <c r="E225">
        <v>57638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43473</v>
      </c>
      <c r="L225" t="s">
        <v>26</v>
      </c>
      <c r="N225" t="s">
        <v>24</v>
      </c>
    </row>
    <row r="226" spans="1:14" x14ac:dyDescent="0.25">
      <c r="A226" t="s">
        <v>702</v>
      </c>
      <c r="B226" t="s">
        <v>703</v>
      </c>
      <c r="C226" t="s">
        <v>20</v>
      </c>
      <c r="D226" t="s">
        <v>21</v>
      </c>
      <c r="E226">
        <v>57701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43470</v>
      </c>
      <c r="L226" t="s">
        <v>26</v>
      </c>
      <c r="N226" t="s">
        <v>24</v>
      </c>
    </row>
    <row r="227" spans="1:14" x14ac:dyDescent="0.25">
      <c r="A227" t="s">
        <v>704</v>
      </c>
      <c r="B227" t="s">
        <v>705</v>
      </c>
      <c r="C227" t="s">
        <v>20</v>
      </c>
      <c r="D227" t="s">
        <v>21</v>
      </c>
      <c r="E227">
        <v>57701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43470</v>
      </c>
      <c r="L227" t="s">
        <v>26</v>
      </c>
      <c r="N227" t="s">
        <v>24</v>
      </c>
    </row>
    <row r="228" spans="1:14" x14ac:dyDescent="0.25">
      <c r="A228" t="s">
        <v>706</v>
      </c>
      <c r="B228" t="s">
        <v>707</v>
      </c>
      <c r="C228" t="s">
        <v>708</v>
      </c>
      <c r="D228" t="s">
        <v>21</v>
      </c>
      <c r="E228">
        <v>57620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43470</v>
      </c>
      <c r="L228" t="s">
        <v>26</v>
      </c>
      <c r="N228" t="s">
        <v>24</v>
      </c>
    </row>
    <row r="229" spans="1:14" x14ac:dyDescent="0.25">
      <c r="A229" t="s">
        <v>443</v>
      </c>
      <c r="B229" t="s">
        <v>709</v>
      </c>
      <c r="C229" t="s">
        <v>446</v>
      </c>
      <c r="D229" t="s">
        <v>21</v>
      </c>
      <c r="E229">
        <v>57785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43470</v>
      </c>
      <c r="L229" t="s">
        <v>26</v>
      </c>
      <c r="N229" t="s">
        <v>24</v>
      </c>
    </row>
    <row r="230" spans="1:14" x14ac:dyDescent="0.25">
      <c r="A230" t="s">
        <v>710</v>
      </c>
      <c r="B230" t="s">
        <v>711</v>
      </c>
      <c r="C230" t="s">
        <v>481</v>
      </c>
      <c r="D230" t="s">
        <v>21</v>
      </c>
      <c r="E230">
        <v>57760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43470</v>
      </c>
      <c r="L230" t="s">
        <v>26</v>
      </c>
      <c r="N230" t="s">
        <v>24</v>
      </c>
    </row>
    <row r="231" spans="1:14" x14ac:dyDescent="0.25">
      <c r="A231" t="s">
        <v>712</v>
      </c>
      <c r="B231" t="s">
        <v>713</v>
      </c>
      <c r="C231" t="s">
        <v>699</v>
      </c>
      <c r="D231" t="s">
        <v>21</v>
      </c>
      <c r="E231">
        <v>57626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43470</v>
      </c>
      <c r="L231" t="s">
        <v>26</v>
      </c>
      <c r="N231" t="s">
        <v>24</v>
      </c>
    </row>
    <row r="232" spans="1:14" x14ac:dyDescent="0.25">
      <c r="A232" t="s">
        <v>527</v>
      </c>
      <c r="B232" t="s">
        <v>714</v>
      </c>
      <c r="C232" t="s">
        <v>699</v>
      </c>
      <c r="D232" t="s">
        <v>21</v>
      </c>
      <c r="E232">
        <v>57626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43470</v>
      </c>
      <c r="L232" t="s">
        <v>26</v>
      </c>
      <c r="N232" t="s">
        <v>24</v>
      </c>
    </row>
    <row r="233" spans="1:14" x14ac:dyDescent="0.25">
      <c r="A233" t="s">
        <v>477</v>
      </c>
      <c r="B233" t="s">
        <v>715</v>
      </c>
      <c r="C233" t="s">
        <v>20</v>
      </c>
      <c r="D233" t="s">
        <v>21</v>
      </c>
      <c r="E233">
        <v>57703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43470</v>
      </c>
      <c r="L233" t="s">
        <v>26</v>
      </c>
      <c r="N233" t="s">
        <v>24</v>
      </c>
    </row>
    <row r="234" spans="1:14" x14ac:dyDescent="0.25">
      <c r="A234" t="s">
        <v>477</v>
      </c>
      <c r="B234" t="s">
        <v>716</v>
      </c>
      <c r="C234" t="s">
        <v>446</v>
      </c>
      <c r="D234" t="s">
        <v>21</v>
      </c>
      <c r="E234">
        <v>57785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43470</v>
      </c>
      <c r="L234" t="s">
        <v>26</v>
      </c>
      <c r="N234" t="s">
        <v>24</v>
      </c>
    </row>
    <row r="235" spans="1:14" x14ac:dyDescent="0.25">
      <c r="A235" t="s">
        <v>717</v>
      </c>
      <c r="B235" t="s">
        <v>718</v>
      </c>
      <c r="C235" t="s">
        <v>540</v>
      </c>
      <c r="D235" t="s">
        <v>21</v>
      </c>
      <c r="E235">
        <v>57638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43470</v>
      </c>
      <c r="L235" t="s">
        <v>26</v>
      </c>
      <c r="N235" t="s">
        <v>24</v>
      </c>
    </row>
    <row r="236" spans="1:14" x14ac:dyDescent="0.25">
      <c r="A236" t="s">
        <v>527</v>
      </c>
      <c r="B236" t="s">
        <v>719</v>
      </c>
      <c r="C236" t="s">
        <v>92</v>
      </c>
      <c r="D236" t="s">
        <v>21</v>
      </c>
      <c r="E236">
        <v>57747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43469</v>
      </c>
      <c r="L236" t="s">
        <v>26</v>
      </c>
      <c r="N236" t="s">
        <v>24</v>
      </c>
    </row>
    <row r="237" spans="1:14" x14ac:dyDescent="0.25">
      <c r="A237" t="s">
        <v>720</v>
      </c>
      <c r="B237" t="s">
        <v>721</v>
      </c>
      <c r="C237" t="s">
        <v>92</v>
      </c>
      <c r="D237" t="s">
        <v>21</v>
      </c>
      <c r="E237">
        <v>57747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43469</v>
      </c>
      <c r="L237" t="s">
        <v>26</v>
      </c>
      <c r="N237" t="s">
        <v>24</v>
      </c>
    </row>
    <row r="238" spans="1:14" x14ac:dyDescent="0.25">
      <c r="A238" t="s">
        <v>477</v>
      </c>
      <c r="B238" t="s">
        <v>722</v>
      </c>
      <c r="C238" t="s">
        <v>92</v>
      </c>
      <c r="D238" t="s">
        <v>21</v>
      </c>
      <c r="E238">
        <v>57747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43469</v>
      </c>
      <c r="L238" t="s">
        <v>26</v>
      </c>
      <c r="N238" t="s">
        <v>24</v>
      </c>
    </row>
    <row r="239" spans="1:14" x14ac:dyDescent="0.25">
      <c r="A239" t="s">
        <v>723</v>
      </c>
      <c r="B239" t="s">
        <v>724</v>
      </c>
      <c r="C239" t="s">
        <v>43</v>
      </c>
      <c r="D239" t="s">
        <v>21</v>
      </c>
      <c r="E239">
        <v>57106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43468</v>
      </c>
      <c r="L239" t="s">
        <v>26</v>
      </c>
      <c r="N239" t="s">
        <v>24</v>
      </c>
    </row>
    <row r="240" spans="1:14" x14ac:dyDescent="0.25">
      <c r="A240" t="s">
        <v>725</v>
      </c>
      <c r="B240" t="s">
        <v>726</v>
      </c>
      <c r="C240" t="s">
        <v>393</v>
      </c>
      <c r="D240" t="s">
        <v>21</v>
      </c>
      <c r="E240">
        <v>57201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43468</v>
      </c>
      <c r="L240" t="s">
        <v>26</v>
      </c>
      <c r="N240" t="s">
        <v>24</v>
      </c>
    </row>
    <row r="241" spans="1:14" x14ac:dyDescent="0.25">
      <c r="A241" t="s">
        <v>727</v>
      </c>
      <c r="B241" t="s">
        <v>728</v>
      </c>
      <c r="C241" t="s">
        <v>393</v>
      </c>
      <c r="D241" t="s">
        <v>21</v>
      </c>
      <c r="E241">
        <v>57201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43468</v>
      </c>
      <c r="L241" t="s">
        <v>26</v>
      </c>
      <c r="N241" t="s">
        <v>24</v>
      </c>
    </row>
    <row r="242" spans="1:14" x14ac:dyDescent="0.25">
      <c r="A242" t="s">
        <v>604</v>
      </c>
      <c r="B242" t="s">
        <v>729</v>
      </c>
      <c r="C242" t="s">
        <v>393</v>
      </c>
      <c r="D242" t="s">
        <v>21</v>
      </c>
      <c r="E242">
        <v>57201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43468</v>
      </c>
      <c r="L242" t="s">
        <v>26</v>
      </c>
      <c r="N242" t="s">
        <v>24</v>
      </c>
    </row>
    <row r="243" spans="1:14" x14ac:dyDescent="0.25">
      <c r="A243" t="s">
        <v>604</v>
      </c>
      <c r="B243" t="s">
        <v>730</v>
      </c>
      <c r="C243" t="s">
        <v>393</v>
      </c>
      <c r="D243" t="s">
        <v>21</v>
      </c>
      <c r="E243">
        <v>57201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43468</v>
      </c>
      <c r="L243" t="s">
        <v>26</v>
      </c>
      <c r="N243" t="s">
        <v>24</v>
      </c>
    </row>
    <row r="244" spans="1:14" x14ac:dyDescent="0.25">
      <c r="A244" t="s">
        <v>731</v>
      </c>
      <c r="B244" t="s">
        <v>732</v>
      </c>
      <c r="C244" t="s">
        <v>393</v>
      </c>
      <c r="D244" t="s">
        <v>21</v>
      </c>
      <c r="E244">
        <v>57201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43468</v>
      </c>
      <c r="L244" t="s">
        <v>26</v>
      </c>
      <c r="N244" t="s">
        <v>24</v>
      </c>
    </row>
    <row r="245" spans="1:14" x14ac:dyDescent="0.25">
      <c r="A245" t="s">
        <v>733</v>
      </c>
      <c r="B245" t="s">
        <v>734</v>
      </c>
      <c r="C245" t="s">
        <v>393</v>
      </c>
      <c r="D245" t="s">
        <v>21</v>
      </c>
      <c r="E245">
        <v>57201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43468</v>
      </c>
      <c r="L245" t="s">
        <v>26</v>
      </c>
      <c r="N245" t="s">
        <v>24</v>
      </c>
    </row>
    <row r="246" spans="1:14" x14ac:dyDescent="0.25">
      <c r="A246" t="s">
        <v>735</v>
      </c>
      <c r="B246" t="s">
        <v>736</v>
      </c>
      <c r="C246" t="s">
        <v>393</v>
      </c>
      <c r="D246" t="s">
        <v>21</v>
      </c>
      <c r="E246">
        <v>57201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43468</v>
      </c>
      <c r="L246" t="s">
        <v>26</v>
      </c>
      <c r="N246" t="s">
        <v>24</v>
      </c>
    </row>
    <row r="247" spans="1:14" x14ac:dyDescent="0.25">
      <c r="A247" t="s">
        <v>737</v>
      </c>
      <c r="B247" t="s">
        <v>738</v>
      </c>
      <c r="C247" t="s">
        <v>393</v>
      </c>
      <c r="D247" t="s">
        <v>21</v>
      </c>
      <c r="E247">
        <v>57201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43468</v>
      </c>
      <c r="L247" t="s">
        <v>26</v>
      </c>
      <c r="N247" t="s">
        <v>24</v>
      </c>
    </row>
    <row r="248" spans="1:14" x14ac:dyDescent="0.25">
      <c r="A248" t="s">
        <v>739</v>
      </c>
      <c r="B248" t="s">
        <v>740</v>
      </c>
      <c r="C248" t="s">
        <v>451</v>
      </c>
      <c r="D248" t="s">
        <v>21</v>
      </c>
      <c r="E248">
        <v>57078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43467</v>
      </c>
      <c r="L248" t="s">
        <v>26</v>
      </c>
      <c r="N248" t="s">
        <v>24</v>
      </c>
    </row>
    <row r="249" spans="1:14" x14ac:dyDescent="0.25">
      <c r="A249" t="s">
        <v>741</v>
      </c>
      <c r="B249" t="s">
        <v>742</v>
      </c>
      <c r="C249" t="s">
        <v>451</v>
      </c>
      <c r="D249" t="s">
        <v>21</v>
      </c>
      <c r="E249">
        <v>57078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43462</v>
      </c>
      <c r="L249" t="s">
        <v>26</v>
      </c>
      <c r="N249" t="s">
        <v>24</v>
      </c>
    </row>
    <row r="250" spans="1:14" x14ac:dyDescent="0.25">
      <c r="A250" t="s">
        <v>743</v>
      </c>
      <c r="B250" t="s">
        <v>744</v>
      </c>
      <c r="C250" t="s">
        <v>745</v>
      </c>
      <c r="D250" t="s">
        <v>21</v>
      </c>
      <c r="E250">
        <v>57049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43462</v>
      </c>
      <c r="L250" t="s">
        <v>26</v>
      </c>
      <c r="N250" t="s">
        <v>24</v>
      </c>
    </row>
    <row r="251" spans="1:14" x14ac:dyDescent="0.25">
      <c r="A251" t="s">
        <v>746</v>
      </c>
      <c r="B251" t="s">
        <v>747</v>
      </c>
      <c r="C251" t="s">
        <v>451</v>
      </c>
      <c r="D251" t="s">
        <v>21</v>
      </c>
      <c r="E251">
        <v>57078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43462</v>
      </c>
      <c r="L251" t="s">
        <v>26</v>
      </c>
      <c r="N251" t="s">
        <v>24</v>
      </c>
    </row>
    <row r="252" spans="1:14" x14ac:dyDescent="0.25">
      <c r="A252" t="s">
        <v>748</v>
      </c>
      <c r="B252" t="s">
        <v>749</v>
      </c>
      <c r="C252" t="s">
        <v>451</v>
      </c>
      <c r="D252" t="s">
        <v>21</v>
      </c>
      <c r="E252">
        <v>57078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43462</v>
      </c>
      <c r="L252" t="s">
        <v>26</v>
      </c>
      <c r="N252" t="s">
        <v>24</v>
      </c>
    </row>
    <row r="253" spans="1:14" x14ac:dyDescent="0.25">
      <c r="A253" t="s">
        <v>74</v>
      </c>
      <c r="B253" t="s">
        <v>750</v>
      </c>
      <c r="C253" t="s">
        <v>552</v>
      </c>
      <c r="D253" t="s">
        <v>21</v>
      </c>
      <c r="E253">
        <v>57004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43462</v>
      </c>
      <c r="L253" t="s">
        <v>26</v>
      </c>
      <c r="N253" t="s">
        <v>24</v>
      </c>
    </row>
    <row r="254" spans="1:14" x14ac:dyDescent="0.25">
      <c r="A254" t="s">
        <v>751</v>
      </c>
      <c r="B254" t="s">
        <v>752</v>
      </c>
      <c r="C254" t="s">
        <v>552</v>
      </c>
      <c r="D254" t="s">
        <v>21</v>
      </c>
      <c r="E254">
        <v>57004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43462</v>
      </c>
      <c r="L254" t="s">
        <v>26</v>
      </c>
      <c r="N254" t="s">
        <v>24</v>
      </c>
    </row>
    <row r="255" spans="1:14" x14ac:dyDescent="0.25">
      <c r="A255" t="s">
        <v>753</v>
      </c>
      <c r="B255" t="s">
        <v>754</v>
      </c>
      <c r="C255" t="s">
        <v>20</v>
      </c>
      <c r="D255" t="s">
        <v>21</v>
      </c>
      <c r="E255">
        <v>57701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43461</v>
      </c>
      <c r="L255" t="s">
        <v>26</v>
      </c>
      <c r="N255" t="s">
        <v>24</v>
      </c>
    </row>
    <row r="256" spans="1:14" x14ac:dyDescent="0.25">
      <c r="A256" t="s">
        <v>756</v>
      </c>
      <c r="B256" t="s">
        <v>757</v>
      </c>
      <c r="C256" t="s">
        <v>393</v>
      </c>
      <c r="D256" t="s">
        <v>21</v>
      </c>
      <c r="E256">
        <v>57201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43458</v>
      </c>
      <c r="L256" t="s">
        <v>26</v>
      </c>
      <c r="N256" t="s">
        <v>24</v>
      </c>
    </row>
    <row r="257" spans="1:14" x14ac:dyDescent="0.25">
      <c r="A257" t="s">
        <v>758</v>
      </c>
      <c r="B257" t="s">
        <v>759</v>
      </c>
      <c r="C257" t="s">
        <v>674</v>
      </c>
      <c r="D257" t="s">
        <v>21</v>
      </c>
      <c r="E257">
        <v>57028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43455</v>
      </c>
      <c r="L257" t="s">
        <v>26</v>
      </c>
      <c r="N257" t="s">
        <v>24</v>
      </c>
    </row>
    <row r="258" spans="1:14" x14ac:dyDescent="0.25">
      <c r="A258" t="s">
        <v>760</v>
      </c>
      <c r="B258" t="s">
        <v>761</v>
      </c>
      <c r="C258" t="s">
        <v>762</v>
      </c>
      <c r="D258" t="s">
        <v>21</v>
      </c>
      <c r="E258">
        <v>57022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43455</v>
      </c>
      <c r="L258" t="s">
        <v>26</v>
      </c>
      <c r="N258" t="s">
        <v>24</v>
      </c>
    </row>
    <row r="259" spans="1:14" x14ac:dyDescent="0.25">
      <c r="A259" t="s">
        <v>763</v>
      </c>
      <c r="B259" t="s">
        <v>764</v>
      </c>
      <c r="C259" t="s">
        <v>674</v>
      </c>
      <c r="D259" t="s">
        <v>21</v>
      </c>
      <c r="E259">
        <v>57028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43455</v>
      </c>
      <c r="L259" t="s">
        <v>26</v>
      </c>
      <c r="N259" t="s">
        <v>24</v>
      </c>
    </row>
    <row r="260" spans="1:14" x14ac:dyDescent="0.25">
      <c r="A260" t="s">
        <v>765</v>
      </c>
      <c r="B260" t="s">
        <v>766</v>
      </c>
      <c r="C260" t="s">
        <v>393</v>
      </c>
      <c r="D260" t="s">
        <v>21</v>
      </c>
      <c r="E260">
        <v>57201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43455</v>
      </c>
      <c r="L260" t="s">
        <v>26</v>
      </c>
      <c r="N260" t="s">
        <v>24</v>
      </c>
    </row>
    <row r="261" spans="1:14" x14ac:dyDescent="0.25">
      <c r="A261" t="s">
        <v>767</v>
      </c>
      <c r="B261" t="s">
        <v>768</v>
      </c>
      <c r="C261" t="s">
        <v>651</v>
      </c>
      <c r="D261" t="s">
        <v>21</v>
      </c>
      <c r="E261">
        <v>57212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43455</v>
      </c>
      <c r="L261" t="s">
        <v>26</v>
      </c>
      <c r="N261" t="s">
        <v>24</v>
      </c>
    </row>
    <row r="262" spans="1:14" x14ac:dyDescent="0.25">
      <c r="A262" t="s">
        <v>769</v>
      </c>
      <c r="B262" t="s">
        <v>770</v>
      </c>
      <c r="C262" t="s">
        <v>393</v>
      </c>
      <c r="D262" t="s">
        <v>21</v>
      </c>
      <c r="E262">
        <v>57201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43455</v>
      </c>
      <c r="L262" t="s">
        <v>26</v>
      </c>
      <c r="N262" t="s">
        <v>24</v>
      </c>
    </row>
    <row r="263" spans="1:14" x14ac:dyDescent="0.25">
      <c r="A263" t="s">
        <v>771</v>
      </c>
      <c r="B263" t="s">
        <v>772</v>
      </c>
      <c r="C263" t="s">
        <v>762</v>
      </c>
      <c r="D263" t="s">
        <v>21</v>
      </c>
      <c r="E263">
        <v>57022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43455</v>
      </c>
      <c r="L263" t="s">
        <v>26</v>
      </c>
      <c r="N263" t="s">
        <v>24</v>
      </c>
    </row>
    <row r="264" spans="1:14" x14ac:dyDescent="0.25">
      <c r="A264" t="s">
        <v>773</v>
      </c>
      <c r="B264" t="s">
        <v>774</v>
      </c>
      <c r="C264" t="s">
        <v>393</v>
      </c>
      <c r="D264" t="s">
        <v>21</v>
      </c>
      <c r="E264">
        <v>57201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43455</v>
      </c>
      <c r="L264" t="s">
        <v>26</v>
      </c>
      <c r="N264" t="s">
        <v>24</v>
      </c>
    </row>
    <row r="265" spans="1:14" x14ac:dyDescent="0.25">
      <c r="A265" t="s">
        <v>788</v>
      </c>
      <c r="B265" t="s">
        <v>789</v>
      </c>
      <c r="C265" t="s">
        <v>43</v>
      </c>
      <c r="D265" t="s">
        <v>21</v>
      </c>
      <c r="E265">
        <v>57106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43445</v>
      </c>
      <c r="L265" t="s">
        <v>26</v>
      </c>
      <c r="N265" t="s">
        <v>24</v>
      </c>
    </row>
    <row r="266" spans="1:14" x14ac:dyDescent="0.25">
      <c r="A266" t="s">
        <v>790</v>
      </c>
      <c r="B266" t="s">
        <v>791</v>
      </c>
      <c r="C266" t="s">
        <v>43</v>
      </c>
      <c r="D266" t="s">
        <v>21</v>
      </c>
      <c r="E266">
        <v>57106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43445</v>
      </c>
      <c r="L266" t="s">
        <v>26</v>
      </c>
      <c r="N266" t="s">
        <v>24</v>
      </c>
    </row>
    <row r="267" spans="1:14" x14ac:dyDescent="0.25">
      <c r="A267" t="s">
        <v>792</v>
      </c>
      <c r="B267" t="s">
        <v>793</v>
      </c>
      <c r="C267" t="s">
        <v>43</v>
      </c>
      <c r="D267" t="s">
        <v>21</v>
      </c>
      <c r="E267">
        <v>57104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43445</v>
      </c>
      <c r="L267" t="s">
        <v>26</v>
      </c>
      <c r="N267" t="s">
        <v>24</v>
      </c>
    </row>
    <row r="268" spans="1:14" x14ac:dyDescent="0.25">
      <c r="A268" t="s">
        <v>794</v>
      </c>
      <c r="B268" t="s">
        <v>795</v>
      </c>
      <c r="C268" t="s">
        <v>43</v>
      </c>
      <c r="D268" t="s">
        <v>21</v>
      </c>
      <c r="E268">
        <v>57107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43445</v>
      </c>
      <c r="L268" t="s">
        <v>26</v>
      </c>
      <c r="N268" t="s">
        <v>24</v>
      </c>
    </row>
    <row r="269" spans="1:14" x14ac:dyDescent="0.25">
      <c r="A269" t="s">
        <v>796</v>
      </c>
      <c r="B269" t="s">
        <v>797</v>
      </c>
      <c r="C269" t="s">
        <v>798</v>
      </c>
      <c r="D269" t="s">
        <v>21</v>
      </c>
      <c r="E269">
        <v>57012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43445</v>
      </c>
      <c r="L269" t="s">
        <v>26</v>
      </c>
      <c r="N269" t="s">
        <v>24</v>
      </c>
    </row>
    <row r="270" spans="1:14" x14ac:dyDescent="0.25">
      <c r="A270" t="s">
        <v>799</v>
      </c>
      <c r="B270" t="s">
        <v>800</v>
      </c>
      <c r="C270" t="s">
        <v>43</v>
      </c>
      <c r="D270" t="s">
        <v>21</v>
      </c>
      <c r="E270">
        <v>57104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43445</v>
      </c>
      <c r="L270" t="s">
        <v>26</v>
      </c>
      <c r="N270" t="s">
        <v>24</v>
      </c>
    </row>
    <row r="271" spans="1:14" x14ac:dyDescent="0.25">
      <c r="A271" t="s">
        <v>801</v>
      </c>
      <c r="B271" t="s">
        <v>802</v>
      </c>
      <c r="C271" t="s">
        <v>43</v>
      </c>
      <c r="D271" t="s">
        <v>21</v>
      </c>
      <c r="E271">
        <v>57107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43445</v>
      </c>
      <c r="L271" t="s">
        <v>26</v>
      </c>
      <c r="N271" t="s">
        <v>24</v>
      </c>
    </row>
    <row r="272" spans="1:14" x14ac:dyDescent="0.25">
      <c r="A272" t="s">
        <v>803</v>
      </c>
      <c r="B272" t="s">
        <v>804</v>
      </c>
      <c r="C272" t="s">
        <v>805</v>
      </c>
      <c r="D272" t="s">
        <v>21</v>
      </c>
      <c r="E272">
        <v>57039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43445</v>
      </c>
      <c r="L272" t="s">
        <v>26</v>
      </c>
      <c r="N272" t="s">
        <v>24</v>
      </c>
    </row>
    <row r="273" spans="1:14" x14ac:dyDescent="0.25">
      <c r="A273" t="s">
        <v>806</v>
      </c>
      <c r="B273" t="s">
        <v>807</v>
      </c>
      <c r="C273" t="s">
        <v>808</v>
      </c>
      <c r="D273" t="s">
        <v>21</v>
      </c>
      <c r="E273">
        <v>57015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43445</v>
      </c>
      <c r="L273" t="s">
        <v>26</v>
      </c>
      <c r="N273" t="s">
        <v>24</v>
      </c>
    </row>
    <row r="274" spans="1:14" x14ac:dyDescent="0.25">
      <c r="A274" t="s">
        <v>809</v>
      </c>
      <c r="B274" t="s">
        <v>810</v>
      </c>
      <c r="C274" t="s">
        <v>43</v>
      </c>
      <c r="D274" t="s">
        <v>21</v>
      </c>
      <c r="E274">
        <v>57106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43445</v>
      </c>
      <c r="L274" t="s">
        <v>26</v>
      </c>
      <c r="N274" t="s">
        <v>24</v>
      </c>
    </row>
    <row r="275" spans="1:14" x14ac:dyDescent="0.25">
      <c r="A275" t="s">
        <v>813</v>
      </c>
      <c r="B275" t="s">
        <v>814</v>
      </c>
      <c r="C275" t="s">
        <v>20</v>
      </c>
      <c r="D275" t="s">
        <v>21</v>
      </c>
      <c r="E275">
        <v>57701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43425</v>
      </c>
      <c r="L275" t="s">
        <v>26</v>
      </c>
      <c r="N275" t="s">
        <v>24</v>
      </c>
    </row>
    <row r="276" spans="1:14" x14ac:dyDescent="0.25">
      <c r="A276" t="s">
        <v>18</v>
      </c>
      <c r="B276" t="s">
        <v>815</v>
      </c>
      <c r="C276" t="s">
        <v>20</v>
      </c>
      <c r="D276" t="s">
        <v>21</v>
      </c>
      <c r="E276">
        <v>57702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43425</v>
      </c>
      <c r="L276" t="s">
        <v>26</v>
      </c>
      <c r="N276" t="s">
        <v>24</v>
      </c>
    </row>
    <row r="277" spans="1:14" x14ac:dyDescent="0.25">
      <c r="A277" t="s">
        <v>477</v>
      </c>
      <c r="B277" t="s">
        <v>816</v>
      </c>
      <c r="C277" t="s">
        <v>20</v>
      </c>
      <c r="D277" t="s">
        <v>21</v>
      </c>
      <c r="E277">
        <v>57701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43425</v>
      </c>
      <c r="L277" t="s">
        <v>26</v>
      </c>
      <c r="N277" t="s">
        <v>24</v>
      </c>
    </row>
    <row r="278" spans="1:14" x14ac:dyDescent="0.25">
      <c r="A278" t="s">
        <v>817</v>
      </c>
      <c r="B278" t="s">
        <v>818</v>
      </c>
      <c r="C278" t="s">
        <v>20</v>
      </c>
      <c r="D278" t="s">
        <v>21</v>
      </c>
      <c r="E278">
        <v>57703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43425</v>
      </c>
      <c r="L278" t="s">
        <v>26</v>
      </c>
      <c r="N278" t="s">
        <v>24</v>
      </c>
    </row>
    <row r="279" spans="1:14" x14ac:dyDescent="0.25">
      <c r="A279" t="s">
        <v>819</v>
      </c>
      <c r="B279" t="s">
        <v>820</v>
      </c>
      <c r="C279" t="s">
        <v>696</v>
      </c>
      <c r="D279" t="s">
        <v>21</v>
      </c>
      <c r="E279">
        <v>57732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43423</v>
      </c>
      <c r="L279" t="s">
        <v>26</v>
      </c>
      <c r="N279" t="s">
        <v>24</v>
      </c>
    </row>
    <row r="280" spans="1:14" x14ac:dyDescent="0.25">
      <c r="A280" t="s">
        <v>821</v>
      </c>
      <c r="B280" t="s">
        <v>822</v>
      </c>
      <c r="C280" t="s">
        <v>20</v>
      </c>
      <c r="D280" t="s">
        <v>21</v>
      </c>
      <c r="E280">
        <v>57701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43422</v>
      </c>
      <c r="L280" t="s">
        <v>26</v>
      </c>
      <c r="N280" t="s">
        <v>24</v>
      </c>
    </row>
    <row r="281" spans="1:14" x14ac:dyDescent="0.25">
      <c r="A281" t="s">
        <v>823</v>
      </c>
      <c r="B281" t="s">
        <v>824</v>
      </c>
      <c r="C281" t="s">
        <v>20</v>
      </c>
      <c r="D281" t="s">
        <v>21</v>
      </c>
      <c r="E281">
        <v>57702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43422</v>
      </c>
      <c r="L281" t="s">
        <v>26</v>
      </c>
      <c r="N281" t="s">
        <v>24</v>
      </c>
    </row>
    <row r="282" spans="1:14" x14ac:dyDescent="0.25">
      <c r="A282" t="s">
        <v>826</v>
      </c>
      <c r="B282" t="s">
        <v>827</v>
      </c>
      <c r="C282" t="s">
        <v>828</v>
      </c>
      <c r="D282" t="s">
        <v>21</v>
      </c>
      <c r="E282">
        <v>57325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43412</v>
      </c>
      <c r="L282" t="s">
        <v>26</v>
      </c>
      <c r="N282" t="s">
        <v>24</v>
      </c>
    </row>
    <row r="283" spans="1:14" x14ac:dyDescent="0.25">
      <c r="A283" t="s">
        <v>831</v>
      </c>
      <c r="B283" t="s">
        <v>832</v>
      </c>
      <c r="C283" t="s">
        <v>833</v>
      </c>
      <c r="D283" t="s">
        <v>21</v>
      </c>
      <c r="E283">
        <v>57365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43408</v>
      </c>
      <c r="L283" t="s">
        <v>26</v>
      </c>
      <c r="N283" t="s">
        <v>24</v>
      </c>
    </row>
    <row r="284" spans="1:14" x14ac:dyDescent="0.25">
      <c r="A284" t="s">
        <v>834</v>
      </c>
      <c r="B284" t="s">
        <v>835</v>
      </c>
      <c r="C284" t="s">
        <v>828</v>
      </c>
      <c r="D284" t="s">
        <v>21</v>
      </c>
      <c r="E284">
        <v>57325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43408</v>
      </c>
      <c r="L284" t="s">
        <v>26</v>
      </c>
      <c r="N284" t="s">
        <v>24</v>
      </c>
    </row>
    <row r="285" spans="1:14" x14ac:dyDescent="0.25">
      <c r="A285" t="s">
        <v>836</v>
      </c>
      <c r="B285" t="s">
        <v>837</v>
      </c>
      <c r="C285" t="s">
        <v>474</v>
      </c>
      <c r="D285" t="s">
        <v>21</v>
      </c>
      <c r="E285">
        <v>57551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43408</v>
      </c>
      <c r="L285" t="s">
        <v>26</v>
      </c>
      <c r="N285" t="s">
        <v>24</v>
      </c>
    </row>
    <row r="286" spans="1:14" x14ac:dyDescent="0.25">
      <c r="A286" t="s">
        <v>341</v>
      </c>
      <c r="B286" t="s">
        <v>342</v>
      </c>
      <c r="C286" t="s">
        <v>343</v>
      </c>
      <c r="D286" t="s">
        <v>21</v>
      </c>
      <c r="E286">
        <v>57580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43408</v>
      </c>
      <c r="L286" t="s">
        <v>26</v>
      </c>
      <c r="N286" t="s">
        <v>24</v>
      </c>
    </row>
    <row r="287" spans="1:14" x14ac:dyDescent="0.25">
      <c r="A287" t="s">
        <v>838</v>
      </c>
      <c r="B287" t="s">
        <v>839</v>
      </c>
      <c r="C287" t="s">
        <v>828</v>
      </c>
      <c r="D287" t="s">
        <v>21</v>
      </c>
      <c r="E287">
        <v>57325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43408</v>
      </c>
      <c r="L287" t="s">
        <v>26</v>
      </c>
      <c r="N287" t="s">
        <v>24</v>
      </c>
    </row>
    <row r="288" spans="1:14" x14ac:dyDescent="0.25">
      <c r="A288" t="s">
        <v>840</v>
      </c>
      <c r="B288" t="s">
        <v>841</v>
      </c>
      <c r="C288" t="s">
        <v>828</v>
      </c>
      <c r="D288" t="s">
        <v>21</v>
      </c>
      <c r="E288">
        <v>57325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43408</v>
      </c>
      <c r="L288" t="s">
        <v>26</v>
      </c>
      <c r="N288" t="s">
        <v>24</v>
      </c>
    </row>
    <row r="289" spans="1:14" x14ac:dyDescent="0.25">
      <c r="A289" t="s">
        <v>842</v>
      </c>
      <c r="B289" t="s">
        <v>843</v>
      </c>
      <c r="C289" t="s">
        <v>844</v>
      </c>
      <c r="D289" t="s">
        <v>21</v>
      </c>
      <c r="E289">
        <v>57576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43408</v>
      </c>
      <c r="L289" t="s">
        <v>26</v>
      </c>
      <c r="N289" t="s">
        <v>24</v>
      </c>
    </row>
    <row r="290" spans="1:14" x14ac:dyDescent="0.25">
      <c r="A290" t="s">
        <v>845</v>
      </c>
      <c r="B290" t="s">
        <v>846</v>
      </c>
      <c r="C290" t="s">
        <v>847</v>
      </c>
      <c r="D290" t="s">
        <v>21</v>
      </c>
      <c r="E290">
        <v>57528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43408</v>
      </c>
      <c r="L290" t="s">
        <v>26</v>
      </c>
      <c r="N290" t="s">
        <v>24</v>
      </c>
    </row>
    <row r="291" spans="1:14" x14ac:dyDescent="0.25">
      <c r="A291" t="s">
        <v>848</v>
      </c>
      <c r="B291" t="s">
        <v>849</v>
      </c>
      <c r="C291" t="s">
        <v>833</v>
      </c>
      <c r="D291" t="s">
        <v>21</v>
      </c>
      <c r="E291">
        <v>57365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43408</v>
      </c>
      <c r="L291" t="s">
        <v>26</v>
      </c>
      <c r="N291" t="s">
        <v>24</v>
      </c>
    </row>
    <row r="292" spans="1:14" x14ac:dyDescent="0.25">
      <c r="A292" t="s">
        <v>366</v>
      </c>
      <c r="B292" t="s">
        <v>367</v>
      </c>
      <c r="C292" t="s">
        <v>343</v>
      </c>
      <c r="D292" t="s">
        <v>21</v>
      </c>
      <c r="E292">
        <v>57580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43408</v>
      </c>
      <c r="L292" t="s">
        <v>26</v>
      </c>
      <c r="N292" t="s">
        <v>24</v>
      </c>
    </row>
    <row r="293" spans="1:14" x14ac:dyDescent="0.25">
      <c r="A293" t="s">
        <v>477</v>
      </c>
      <c r="B293" t="s">
        <v>478</v>
      </c>
      <c r="C293" t="s">
        <v>474</v>
      </c>
      <c r="D293" t="s">
        <v>21</v>
      </c>
      <c r="E293">
        <v>57551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43408</v>
      </c>
      <c r="L293" t="s">
        <v>26</v>
      </c>
      <c r="N293" t="s">
        <v>24</v>
      </c>
    </row>
    <row r="294" spans="1:14" x14ac:dyDescent="0.25">
      <c r="A294" t="s">
        <v>850</v>
      </c>
      <c r="B294" t="s">
        <v>851</v>
      </c>
      <c r="C294" t="s">
        <v>474</v>
      </c>
      <c r="D294" t="s">
        <v>21</v>
      </c>
      <c r="E294">
        <v>57551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43408</v>
      </c>
      <c r="L294" t="s">
        <v>26</v>
      </c>
      <c r="N294" t="s">
        <v>24</v>
      </c>
    </row>
    <row r="295" spans="1:14" x14ac:dyDescent="0.25">
      <c r="A295" t="s">
        <v>372</v>
      </c>
      <c r="B295" t="s">
        <v>373</v>
      </c>
      <c r="C295" t="s">
        <v>343</v>
      </c>
      <c r="D295" t="s">
        <v>21</v>
      </c>
      <c r="E295">
        <v>57580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43408</v>
      </c>
      <c r="L295" t="s">
        <v>26</v>
      </c>
      <c r="N295" t="s">
        <v>24</v>
      </c>
    </row>
    <row r="296" spans="1:14" x14ac:dyDescent="0.25">
      <c r="A296" t="s">
        <v>852</v>
      </c>
      <c r="B296" t="s">
        <v>853</v>
      </c>
      <c r="C296" t="s">
        <v>454</v>
      </c>
      <c r="D296" t="s">
        <v>21</v>
      </c>
      <c r="E296">
        <v>57793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43406</v>
      </c>
      <c r="L296" t="s">
        <v>26</v>
      </c>
      <c r="N296" t="s">
        <v>24</v>
      </c>
    </row>
    <row r="297" spans="1:14" x14ac:dyDescent="0.25">
      <c r="A297" t="s">
        <v>158</v>
      </c>
      <c r="B297" t="s">
        <v>854</v>
      </c>
      <c r="C297" t="s">
        <v>43</v>
      </c>
      <c r="D297" t="s">
        <v>21</v>
      </c>
      <c r="E297">
        <v>57108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43403</v>
      </c>
      <c r="L297" t="s">
        <v>26</v>
      </c>
      <c r="N297" t="s">
        <v>24</v>
      </c>
    </row>
    <row r="298" spans="1:14" x14ac:dyDescent="0.25">
      <c r="A298" t="s">
        <v>855</v>
      </c>
      <c r="B298" t="s">
        <v>856</v>
      </c>
      <c r="C298" t="s">
        <v>833</v>
      </c>
      <c r="D298" t="s">
        <v>21</v>
      </c>
      <c r="E298">
        <v>57365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43401</v>
      </c>
      <c r="L298" t="s">
        <v>26</v>
      </c>
      <c r="N298" t="s">
        <v>24</v>
      </c>
    </row>
    <row r="299" spans="1:14" x14ac:dyDescent="0.25">
      <c r="A299" t="s">
        <v>263</v>
      </c>
      <c r="B299" t="s">
        <v>857</v>
      </c>
      <c r="C299" t="s">
        <v>828</v>
      </c>
      <c r="D299" t="s">
        <v>21</v>
      </c>
      <c r="E299">
        <v>57325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43401</v>
      </c>
      <c r="L299" t="s">
        <v>26</v>
      </c>
      <c r="N299" t="s">
        <v>24</v>
      </c>
    </row>
    <row r="300" spans="1:14" x14ac:dyDescent="0.25">
      <c r="A300" t="s">
        <v>858</v>
      </c>
      <c r="B300" t="s">
        <v>859</v>
      </c>
      <c r="C300" t="s">
        <v>860</v>
      </c>
      <c r="D300" t="s">
        <v>21</v>
      </c>
      <c r="E300">
        <v>57569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43401</v>
      </c>
      <c r="L300" t="s">
        <v>26</v>
      </c>
      <c r="N300" t="s">
        <v>24</v>
      </c>
    </row>
    <row r="301" spans="1:14" x14ac:dyDescent="0.25">
      <c r="A301" t="s">
        <v>861</v>
      </c>
      <c r="B301" t="s">
        <v>862</v>
      </c>
      <c r="C301" t="s">
        <v>828</v>
      </c>
      <c r="D301" t="s">
        <v>21</v>
      </c>
      <c r="E301">
        <v>57325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43401</v>
      </c>
      <c r="L301" t="s">
        <v>26</v>
      </c>
      <c r="N301" t="s">
        <v>24</v>
      </c>
    </row>
    <row r="302" spans="1:14" x14ac:dyDescent="0.25">
      <c r="A302" t="s">
        <v>863</v>
      </c>
      <c r="B302" t="s">
        <v>864</v>
      </c>
      <c r="C302" t="s">
        <v>833</v>
      </c>
      <c r="D302" t="s">
        <v>21</v>
      </c>
      <c r="E302">
        <v>57365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43401</v>
      </c>
      <c r="L302" t="s">
        <v>26</v>
      </c>
      <c r="N302" t="s">
        <v>24</v>
      </c>
    </row>
    <row r="303" spans="1:14" x14ac:dyDescent="0.25">
      <c r="A303" t="s">
        <v>865</v>
      </c>
      <c r="B303" t="s">
        <v>866</v>
      </c>
      <c r="C303" t="s">
        <v>867</v>
      </c>
      <c r="D303" t="s">
        <v>21</v>
      </c>
      <c r="E303">
        <v>57544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43401</v>
      </c>
      <c r="L303" t="s">
        <v>26</v>
      </c>
      <c r="N303" t="s">
        <v>24</v>
      </c>
    </row>
    <row r="304" spans="1:14" x14ac:dyDescent="0.25">
      <c r="A304" t="s">
        <v>868</v>
      </c>
      <c r="B304" t="s">
        <v>869</v>
      </c>
      <c r="C304" t="s">
        <v>870</v>
      </c>
      <c r="D304" t="s">
        <v>21</v>
      </c>
      <c r="E304">
        <v>57568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43401</v>
      </c>
      <c r="L304" t="s">
        <v>26</v>
      </c>
      <c r="N304" t="s">
        <v>24</v>
      </c>
    </row>
    <row r="305" spans="1:14" x14ac:dyDescent="0.25">
      <c r="A305" t="s">
        <v>871</v>
      </c>
      <c r="B305" t="s">
        <v>872</v>
      </c>
      <c r="C305" t="s">
        <v>780</v>
      </c>
      <c r="D305" t="s">
        <v>21</v>
      </c>
      <c r="E305">
        <v>57559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43399</v>
      </c>
      <c r="L305" t="s">
        <v>26</v>
      </c>
      <c r="N305" t="s">
        <v>24</v>
      </c>
    </row>
    <row r="306" spans="1:14" x14ac:dyDescent="0.25">
      <c r="A306" t="s">
        <v>873</v>
      </c>
      <c r="B306" t="s">
        <v>874</v>
      </c>
      <c r="C306" t="s">
        <v>786</v>
      </c>
      <c r="D306" t="s">
        <v>21</v>
      </c>
      <c r="E306">
        <v>57543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43399</v>
      </c>
      <c r="L306" t="s">
        <v>26</v>
      </c>
      <c r="N306" t="s">
        <v>24</v>
      </c>
    </row>
    <row r="307" spans="1:14" x14ac:dyDescent="0.25">
      <c r="A307" t="s">
        <v>877</v>
      </c>
      <c r="B307" t="s">
        <v>878</v>
      </c>
      <c r="C307" t="s">
        <v>43</v>
      </c>
      <c r="D307" t="s">
        <v>21</v>
      </c>
      <c r="E307">
        <v>57103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43397</v>
      </c>
      <c r="L307" t="s">
        <v>26</v>
      </c>
      <c r="N307" t="s">
        <v>24</v>
      </c>
    </row>
    <row r="308" spans="1:14" x14ac:dyDescent="0.25">
      <c r="A308" t="s">
        <v>879</v>
      </c>
      <c r="B308" t="s">
        <v>880</v>
      </c>
      <c r="C308" t="s">
        <v>43</v>
      </c>
      <c r="D308" t="s">
        <v>21</v>
      </c>
      <c r="E308">
        <v>57105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43397</v>
      </c>
      <c r="L308" t="s">
        <v>26</v>
      </c>
      <c r="N308" t="s">
        <v>24</v>
      </c>
    </row>
    <row r="309" spans="1:14" x14ac:dyDescent="0.25">
      <c r="A309" t="s">
        <v>475</v>
      </c>
      <c r="B309" t="s">
        <v>476</v>
      </c>
      <c r="C309" t="s">
        <v>92</v>
      </c>
      <c r="D309" t="s">
        <v>21</v>
      </c>
      <c r="E309">
        <v>57747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43396</v>
      </c>
      <c r="L309" t="s">
        <v>26</v>
      </c>
      <c r="N309" t="s">
        <v>24</v>
      </c>
    </row>
    <row r="310" spans="1:14" x14ac:dyDescent="0.25">
      <c r="A310" t="s">
        <v>881</v>
      </c>
      <c r="B310" t="s">
        <v>882</v>
      </c>
      <c r="C310" t="s">
        <v>92</v>
      </c>
      <c r="D310" t="s">
        <v>21</v>
      </c>
      <c r="E310">
        <v>57747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43396</v>
      </c>
      <c r="L310" t="s">
        <v>26</v>
      </c>
      <c r="N310" t="s">
        <v>24</v>
      </c>
    </row>
    <row r="311" spans="1:14" x14ac:dyDescent="0.25">
      <c r="A311" t="s">
        <v>883</v>
      </c>
      <c r="B311" t="s">
        <v>884</v>
      </c>
      <c r="C311" t="s">
        <v>340</v>
      </c>
      <c r="D311" t="s">
        <v>21</v>
      </c>
      <c r="E311">
        <v>57006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43394</v>
      </c>
      <c r="L311" t="s">
        <v>26</v>
      </c>
      <c r="N311" t="s">
        <v>24</v>
      </c>
    </row>
    <row r="312" spans="1:14" x14ac:dyDescent="0.25">
      <c r="A312" t="s">
        <v>885</v>
      </c>
      <c r="B312" t="s">
        <v>886</v>
      </c>
      <c r="C312" t="s">
        <v>43</v>
      </c>
      <c r="D312" t="s">
        <v>21</v>
      </c>
      <c r="E312">
        <v>57103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43394</v>
      </c>
      <c r="L312" t="s">
        <v>26</v>
      </c>
      <c r="N312" t="s">
        <v>24</v>
      </c>
    </row>
    <row r="313" spans="1:14" x14ac:dyDescent="0.25">
      <c r="A313" t="s">
        <v>583</v>
      </c>
      <c r="B313" t="s">
        <v>887</v>
      </c>
      <c r="C313" t="s">
        <v>43</v>
      </c>
      <c r="D313" t="s">
        <v>21</v>
      </c>
      <c r="E313">
        <v>57103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43394</v>
      </c>
      <c r="L313" t="s">
        <v>26</v>
      </c>
      <c r="N313" t="s">
        <v>24</v>
      </c>
    </row>
    <row r="314" spans="1:14" x14ac:dyDescent="0.25">
      <c r="A314" t="s">
        <v>888</v>
      </c>
      <c r="B314" t="s">
        <v>889</v>
      </c>
      <c r="C314" t="s">
        <v>43</v>
      </c>
      <c r="D314" t="s">
        <v>21</v>
      </c>
      <c r="E314">
        <v>57104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43394</v>
      </c>
      <c r="L314" t="s">
        <v>26</v>
      </c>
      <c r="N314" t="s">
        <v>24</v>
      </c>
    </row>
    <row r="315" spans="1:14" x14ac:dyDescent="0.25">
      <c r="A315" t="s">
        <v>74</v>
      </c>
      <c r="B315" t="s">
        <v>890</v>
      </c>
      <c r="C315" t="s">
        <v>674</v>
      </c>
      <c r="D315" t="s">
        <v>21</v>
      </c>
      <c r="E315">
        <v>57028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43394</v>
      </c>
      <c r="L315" t="s">
        <v>26</v>
      </c>
      <c r="N315" t="s">
        <v>24</v>
      </c>
    </row>
    <row r="316" spans="1:14" x14ac:dyDescent="0.25">
      <c r="A316" t="s">
        <v>183</v>
      </c>
      <c r="B316" t="s">
        <v>891</v>
      </c>
      <c r="C316" t="s">
        <v>43</v>
      </c>
      <c r="D316" t="s">
        <v>21</v>
      </c>
      <c r="E316">
        <v>57104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43394</v>
      </c>
      <c r="L316" t="s">
        <v>26</v>
      </c>
      <c r="N316" t="s">
        <v>24</v>
      </c>
    </row>
    <row r="317" spans="1:14" x14ac:dyDescent="0.25">
      <c r="A317" t="s">
        <v>183</v>
      </c>
      <c r="B317" t="s">
        <v>892</v>
      </c>
      <c r="C317" t="s">
        <v>893</v>
      </c>
      <c r="D317" t="s">
        <v>21</v>
      </c>
      <c r="E317">
        <v>57064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43394</v>
      </c>
      <c r="L317" t="s">
        <v>26</v>
      </c>
      <c r="N317" t="s">
        <v>24</v>
      </c>
    </row>
    <row r="318" spans="1:14" x14ac:dyDescent="0.25">
      <c r="A318" t="s">
        <v>894</v>
      </c>
      <c r="B318" t="s">
        <v>895</v>
      </c>
      <c r="C318" t="s">
        <v>43</v>
      </c>
      <c r="D318" t="s">
        <v>21</v>
      </c>
      <c r="E318">
        <v>57104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43394</v>
      </c>
      <c r="L318" t="s">
        <v>26</v>
      </c>
      <c r="N318" t="s">
        <v>24</v>
      </c>
    </row>
    <row r="319" spans="1:14" x14ac:dyDescent="0.25">
      <c r="A319" t="s">
        <v>896</v>
      </c>
      <c r="B319" t="s">
        <v>897</v>
      </c>
      <c r="C319" t="s">
        <v>187</v>
      </c>
      <c r="D319" t="s">
        <v>21</v>
      </c>
      <c r="E319">
        <v>57033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43394</v>
      </c>
      <c r="L319" t="s">
        <v>26</v>
      </c>
      <c r="N319" t="s">
        <v>24</v>
      </c>
    </row>
    <row r="320" spans="1:14" x14ac:dyDescent="0.25">
      <c r="A320" t="s">
        <v>158</v>
      </c>
      <c r="B320" t="s">
        <v>898</v>
      </c>
      <c r="C320" t="s">
        <v>43</v>
      </c>
      <c r="D320" t="s">
        <v>21</v>
      </c>
      <c r="E320">
        <v>57104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43394</v>
      </c>
      <c r="L320" t="s">
        <v>26</v>
      </c>
      <c r="N320" t="s">
        <v>24</v>
      </c>
    </row>
    <row r="321" spans="1:14" x14ac:dyDescent="0.25">
      <c r="A321" t="s">
        <v>899</v>
      </c>
      <c r="B321" t="s">
        <v>900</v>
      </c>
      <c r="C321" t="s">
        <v>20</v>
      </c>
      <c r="D321" t="s">
        <v>21</v>
      </c>
      <c r="E321">
        <v>57701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43393</v>
      </c>
      <c r="L321" t="s">
        <v>26</v>
      </c>
      <c r="N321" t="s">
        <v>24</v>
      </c>
    </row>
    <row r="322" spans="1:14" x14ac:dyDescent="0.25">
      <c r="A322" t="s">
        <v>901</v>
      </c>
      <c r="B322" t="s">
        <v>902</v>
      </c>
      <c r="C322" t="s">
        <v>20</v>
      </c>
      <c r="D322" t="s">
        <v>21</v>
      </c>
      <c r="E322">
        <v>57701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43393</v>
      </c>
      <c r="L322" t="s">
        <v>26</v>
      </c>
      <c r="N322" t="s">
        <v>24</v>
      </c>
    </row>
    <row r="323" spans="1:14" x14ac:dyDescent="0.25">
      <c r="A323" t="s">
        <v>903</v>
      </c>
      <c r="B323" t="s">
        <v>904</v>
      </c>
      <c r="C323" t="s">
        <v>20</v>
      </c>
      <c r="D323" t="s">
        <v>21</v>
      </c>
      <c r="E323">
        <v>57701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43393</v>
      </c>
      <c r="L323" t="s">
        <v>26</v>
      </c>
      <c r="N323" t="s">
        <v>24</v>
      </c>
    </row>
    <row r="324" spans="1:14" x14ac:dyDescent="0.25">
      <c r="A324" t="s">
        <v>905</v>
      </c>
      <c r="B324" t="s">
        <v>906</v>
      </c>
      <c r="C324" t="s">
        <v>20</v>
      </c>
      <c r="D324" t="s">
        <v>21</v>
      </c>
      <c r="E324">
        <v>57701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43393</v>
      </c>
      <c r="L324" t="s">
        <v>26</v>
      </c>
      <c r="N324" t="s">
        <v>24</v>
      </c>
    </row>
    <row r="325" spans="1:14" x14ac:dyDescent="0.25">
      <c r="A325" t="s">
        <v>907</v>
      </c>
      <c r="B325" t="s">
        <v>908</v>
      </c>
      <c r="C325" t="s">
        <v>20</v>
      </c>
      <c r="D325" t="s">
        <v>21</v>
      </c>
      <c r="E325">
        <v>57702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43393</v>
      </c>
      <c r="L325" t="s">
        <v>26</v>
      </c>
      <c r="N325" t="s">
        <v>24</v>
      </c>
    </row>
    <row r="326" spans="1:14" x14ac:dyDescent="0.25">
      <c r="A326" t="s">
        <v>909</v>
      </c>
      <c r="B326" t="s">
        <v>910</v>
      </c>
      <c r="C326" t="s">
        <v>20</v>
      </c>
      <c r="D326" t="s">
        <v>21</v>
      </c>
      <c r="E326">
        <v>57702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43393</v>
      </c>
      <c r="L326" t="s">
        <v>26</v>
      </c>
      <c r="N326" t="s">
        <v>24</v>
      </c>
    </row>
    <row r="327" spans="1:14" x14ac:dyDescent="0.25">
      <c r="A327" t="s">
        <v>911</v>
      </c>
      <c r="B327" t="s">
        <v>912</v>
      </c>
      <c r="C327" t="s">
        <v>780</v>
      </c>
      <c r="D327" t="s">
        <v>21</v>
      </c>
      <c r="E327">
        <v>57559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43393</v>
      </c>
      <c r="L327" t="s">
        <v>26</v>
      </c>
      <c r="N327" t="s">
        <v>24</v>
      </c>
    </row>
    <row r="328" spans="1:14" x14ac:dyDescent="0.25">
      <c r="A328" t="s">
        <v>913</v>
      </c>
      <c r="B328" t="s">
        <v>914</v>
      </c>
      <c r="C328" t="s">
        <v>32</v>
      </c>
      <c r="D328" t="s">
        <v>21</v>
      </c>
      <c r="E328">
        <v>57745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43393</v>
      </c>
      <c r="L328" t="s">
        <v>26</v>
      </c>
      <c r="N328" t="s">
        <v>24</v>
      </c>
    </row>
    <row r="329" spans="1:14" x14ac:dyDescent="0.25">
      <c r="A329" t="s">
        <v>915</v>
      </c>
      <c r="B329" t="s">
        <v>916</v>
      </c>
      <c r="C329" t="s">
        <v>20</v>
      </c>
      <c r="D329" t="s">
        <v>21</v>
      </c>
      <c r="E329">
        <v>57701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43393</v>
      </c>
      <c r="L329" t="s">
        <v>26</v>
      </c>
      <c r="N329" t="s">
        <v>24</v>
      </c>
    </row>
    <row r="330" spans="1:14" x14ac:dyDescent="0.25">
      <c r="A330" t="s">
        <v>917</v>
      </c>
      <c r="B330" t="s">
        <v>918</v>
      </c>
      <c r="C330" t="s">
        <v>780</v>
      </c>
      <c r="D330" t="s">
        <v>21</v>
      </c>
      <c r="E330">
        <v>57559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43393</v>
      </c>
      <c r="L330" t="s">
        <v>26</v>
      </c>
      <c r="N330" t="s">
        <v>24</v>
      </c>
    </row>
    <row r="331" spans="1:14" x14ac:dyDescent="0.25">
      <c r="A331" t="s">
        <v>919</v>
      </c>
      <c r="B331" t="s">
        <v>920</v>
      </c>
      <c r="C331" t="s">
        <v>20</v>
      </c>
      <c r="D331" t="s">
        <v>21</v>
      </c>
      <c r="E331">
        <v>57702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43393</v>
      </c>
      <c r="L331" t="s">
        <v>26</v>
      </c>
      <c r="N331" t="s">
        <v>24</v>
      </c>
    </row>
    <row r="332" spans="1:14" x14ac:dyDescent="0.25">
      <c r="A332" t="s">
        <v>921</v>
      </c>
      <c r="B332" t="s">
        <v>922</v>
      </c>
      <c r="C332" t="s">
        <v>29</v>
      </c>
      <c r="D332" t="s">
        <v>21</v>
      </c>
      <c r="E332">
        <v>57751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43393</v>
      </c>
      <c r="L332" t="s">
        <v>26</v>
      </c>
      <c r="N332" t="s">
        <v>24</v>
      </c>
    </row>
    <row r="333" spans="1:14" x14ac:dyDescent="0.25">
      <c r="A333" t="s">
        <v>923</v>
      </c>
      <c r="B333" t="s">
        <v>924</v>
      </c>
      <c r="C333" t="s">
        <v>20</v>
      </c>
      <c r="D333" t="s">
        <v>21</v>
      </c>
      <c r="E333">
        <v>57702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43393</v>
      </c>
      <c r="L333" t="s">
        <v>26</v>
      </c>
      <c r="N333" t="s">
        <v>24</v>
      </c>
    </row>
    <row r="334" spans="1:14" x14ac:dyDescent="0.25">
      <c r="A334" t="s">
        <v>150</v>
      </c>
      <c r="B334" t="s">
        <v>925</v>
      </c>
      <c r="C334" t="s">
        <v>43</v>
      </c>
      <c r="D334" t="s">
        <v>21</v>
      </c>
      <c r="E334">
        <v>57105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43392</v>
      </c>
      <c r="L334" t="s">
        <v>26</v>
      </c>
      <c r="N334" t="s">
        <v>24</v>
      </c>
    </row>
    <row r="335" spans="1:14" x14ac:dyDescent="0.25">
      <c r="A335" t="s">
        <v>926</v>
      </c>
      <c r="B335" t="s">
        <v>927</v>
      </c>
      <c r="C335" t="s">
        <v>20</v>
      </c>
      <c r="D335" t="s">
        <v>21</v>
      </c>
      <c r="E335">
        <v>57701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43388</v>
      </c>
      <c r="L335" t="s">
        <v>26</v>
      </c>
      <c r="N335" t="s">
        <v>24</v>
      </c>
    </row>
    <row r="336" spans="1:14" x14ac:dyDescent="0.25">
      <c r="A336" t="s">
        <v>928</v>
      </c>
      <c r="B336" t="s">
        <v>929</v>
      </c>
      <c r="C336" t="s">
        <v>20</v>
      </c>
      <c r="D336" t="s">
        <v>21</v>
      </c>
      <c r="E336">
        <v>57701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43388</v>
      </c>
      <c r="L336" t="s">
        <v>26</v>
      </c>
      <c r="N336" t="s">
        <v>24</v>
      </c>
    </row>
    <row r="337" spans="1:14" x14ac:dyDescent="0.25">
      <c r="A337" t="s">
        <v>101</v>
      </c>
      <c r="B337" t="s">
        <v>930</v>
      </c>
      <c r="C337" t="s">
        <v>20</v>
      </c>
      <c r="D337" t="s">
        <v>21</v>
      </c>
      <c r="E337">
        <v>57703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43388</v>
      </c>
      <c r="L337" t="s">
        <v>26</v>
      </c>
      <c r="N337" t="s">
        <v>24</v>
      </c>
    </row>
    <row r="338" spans="1:14" x14ac:dyDescent="0.25">
      <c r="A338" t="s">
        <v>18</v>
      </c>
      <c r="B338" t="s">
        <v>931</v>
      </c>
      <c r="C338" t="s">
        <v>20</v>
      </c>
      <c r="D338" t="s">
        <v>21</v>
      </c>
      <c r="E338">
        <v>57701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43388</v>
      </c>
      <c r="L338" t="s">
        <v>26</v>
      </c>
      <c r="N338" t="s">
        <v>24</v>
      </c>
    </row>
    <row r="339" spans="1:14" x14ac:dyDescent="0.25">
      <c r="A339" t="s">
        <v>482</v>
      </c>
      <c r="B339" t="s">
        <v>483</v>
      </c>
      <c r="C339" t="s">
        <v>237</v>
      </c>
      <c r="D339" t="s">
        <v>21</v>
      </c>
      <c r="E339">
        <v>57783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43382</v>
      </c>
      <c r="L339" t="s">
        <v>26</v>
      </c>
      <c r="N339" t="s">
        <v>24</v>
      </c>
    </row>
    <row r="340" spans="1:14" x14ac:dyDescent="0.25">
      <c r="A340" t="s">
        <v>932</v>
      </c>
      <c r="B340" t="s">
        <v>933</v>
      </c>
      <c r="C340" t="s">
        <v>20</v>
      </c>
      <c r="D340" t="s">
        <v>21</v>
      </c>
      <c r="E340">
        <v>57702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43381</v>
      </c>
      <c r="L340" t="s">
        <v>26</v>
      </c>
      <c r="N340" t="s">
        <v>24</v>
      </c>
    </row>
    <row r="341" spans="1:14" x14ac:dyDescent="0.25">
      <c r="A341" t="s">
        <v>934</v>
      </c>
      <c r="B341" t="s">
        <v>935</v>
      </c>
      <c r="C341" t="s">
        <v>20</v>
      </c>
      <c r="D341" t="s">
        <v>21</v>
      </c>
      <c r="E341">
        <v>57701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43380</v>
      </c>
      <c r="L341" t="s">
        <v>26</v>
      </c>
      <c r="N341" t="s">
        <v>24</v>
      </c>
    </row>
    <row r="342" spans="1:14" x14ac:dyDescent="0.25">
      <c r="A342" t="s">
        <v>936</v>
      </c>
      <c r="B342" t="s">
        <v>937</v>
      </c>
      <c r="C342" t="s">
        <v>20</v>
      </c>
      <c r="D342" t="s">
        <v>21</v>
      </c>
      <c r="E342">
        <v>57703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43380</v>
      </c>
      <c r="L342" t="s">
        <v>26</v>
      </c>
      <c r="N342" t="s">
        <v>24</v>
      </c>
    </row>
    <row r="343" spans="1:14" x14ac:dyDescent="0.25">
      <c r="A343" t="s">
        <v>938</v>
      </c>
      <c r="B343" t="s">
        <v>939</v>
      </c>
      <c r="C343" t="s">
        <v>20</v>
      </c>
      <c r="D343" t="s">
        <v>21</v>
      </c>
      <c r="E343">
        <v>57701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43380</v>
      </c>
      <c r="L343" t="s">
        <v>26</v>
      </c>
      <c r="N343" t="s">
        <v>24</v>
      </c>
    </row>
    <row r="344" spans="1:14" x14ac:dyDescent="0.25">
      <c r="A344" t="s">
        <v>940</v>
      </c>
      <c r="B344" t="s">
        <v>941</v>
      </c>
      <c r="C344" t="s">
        <v>59</v>
      </c>
      <c r="D344" t="s">
        <v>21</v>
      </c>
      <c r="E344">
        <v>57719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43380</v>
      </c>
      <c r="L344" t="s">
        <v>26</v>
      </c>
      <c r="N344" t="s">
        <v>24</v>
      </c>
    </row>
    <row r="345" spans="1:14" x14ac:dyDescent="0.25">
      <c r="A345" t="s">
        <v>168</v>
      </c>
      <c r="B345" t="s">
        <v>942</v>
      </c>
      <c r="C345" t="s">
        <v>59</v>
      </c>
      <c r="D345" t="s">
        <v>21</v>
      </c>
      <c r="E345">
        <v>57719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43380</v>
      </c>
      <c r="L345" t="s">
        <v>26</v>
      </c>
      <c r="N345" t="s">
        <v>24</v>
      </c>
    </row>
    <row r="346" spans="1:14" x14ac:dyDescent="0.25">
      <c r="A346" t="s">
        <v>441</v>
      </c>
      <c r="B346" t="s">
        <v>442</v>
      </c>
      <c r="C346" t="s">
        <v>237</v>
      </c>
      <c r="D346" t="s">
        <v>21</v>
      </c>
      <c r="E346">
        <v>57783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43379</v>
      </c>
      <c r="L346" t="s">
        <v>26</v>
      </c>
      <c r="N346" t="s">
        <v>24</v>
      </c>
    </row>
    <row r="347" spans="1:14" x14ac:dyDescent="0.25">
      <c r="A347" t="s">
        <v>943</v>
      </c>
      <c r="B347" t="s">
        <v>944</v>
      </c>
      <c r="C347" t="s">
        <v>446</v>
      </c>
      <c r="D347" t="s">
        <v>21</v>
      </c>
      <c r="E347">
        <v>57785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43379</v>
      </c>
      <c r="L347" t="s">
        <v>26</v>
      </c>
      <c r="N347" t="s">
        <v>24</v>
      </c>
    </row>
    <row r="348" spans="1:14" x14ac:dyDescent="0.25">
      <c r="A348" t="s">
        <v>642</v>
      </c>
      <c r="B348" t="s">
        <v>643</v>
      </c>
      <c r="C348" t="s">
        <v>486</v>
      </c>
      <c r="D348" t="s">
        <v>21</v>
      </c>
      <c r="E348">
        <v>57718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43379</v>
      </c>
      <c r="L348" t="s">
        <v>26</v>
      </c>
      <c r="N348" t="s">
        <v>24</v>
      </c>
    </row>
    <row r="349" spans="1:14" x14ac:dyDescent="0.25">
      <c r="A349" t="s">
        <v>911</v>
      </c>
      <c r="B349" t="s">
        <v>945</v>
      </c>
      <c r="C349" t="s">
        <v>20</v>
      </c>
      <c r="D349" t="s">
        <v>21</v>
      </c>
      <c r="E349">
        <v>57702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43379</v>
      </c>
      <c r="L349" t="s">
        <v>26</v>
      </c>
      <c r="N349" t="s">
        <v>24</v>
      </c>
    </row>
    <row r="350" spans="1:14" x14ac:dyDescent="0.25">
      <c r="A350" t="s">
        <v>946</v>
      </c>
      <c r="B350" t="s">
        <v>384</v>
      </c>
      <c r="C350" t="s">
        <v>385</v>
      </c>
      <c r="D350" t="s">
        <v>21</v>
      </c>
      <c r="E350">
        <v>57718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43379</v>
      </c>
      <c r="L350" t="s">
        <v>26</v>
      </c>
      <c r="N350" t="s">
        <v>24</v>
      </c>
    </row>
    <row r="351" spans="1:14" x14ac:dyDescent="0.25">
      <c r="A351" t="s">
        <v>948</v>
      </c>
      <c r="B351" t="s">
        <v>949</v>
      </c>
      <c r="C351" t="s">
        <v>20</v>
      </c>
      <c r="D351" t="s">
        <v>21</v>
      </c>
      <c r="E351">
        <v>57701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43367</v>
      </c>
      <c r="L351" t="s">
        <v>26</v>
      </c>
      <c r="N351" t="s">
        <v>24</v>
      </c>
    </row>
    <row r="352" spans="1:14" x14ac:dyDescent="0.25">
      <c r="A352" t="s">
        <v>950</v>
      </c>
      <c r="B352" t="s">
        <v>951</v>
      </c>
      <c r="C352" t="s">
        <v>696</v>
      </c>
      <c r="D352" t="s">
        <v>21</v>
      </c>
      <c r="E352">
        <v>57732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43365</v>
      </c>
      <c r="L352" t="s">
        <v>26</v>
      </c>
      <c r="N352" t="s">
        <v>24</v>
      </c>
    </row>
    <row r="353" spans="1:14" x14ac:dyDescent="0.25">
      <c r="A353" t="s">
        <v>952</v>
      </c>
      <c r="B353" t="s">
        <v>953</v>
      </c>
      <c r="C353" t="s">
        <v>446</v>
      </c>
      <c r="D353" t="s">
        <v>21</v>
      </c>
      <c r="E353">
        <v>57785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43363</v>
      </c>
      <c r="L353" t="s">
        <v>26</v>
      </c>
      <c r="N353" t="s">
        <v>24</v>
      </c>
    </row>
    <row r="354" spans="1:14" x14ac:dyDescent="0.25">
      <c r="A354" t="s">
        <v>954</v>
      </c>
      <c r="B354" t="s">
        <v>955</v>
      </c>
      <c r="C354" t="s">
        <v>696</v>
      </c>
      <c r="D354" t="s">
        <v>21</v>
      </c>
      <c r="E354">
        <v>57732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43363</v>
      </c>
      <c r="L354" t="s">
        <v>26</v>
      </c>
      <c r="N354" t="s">
        <v>24</v>
      </c>
    </row>
    <row r="355" spans="1:14" x14ac:dyDescent="0.25">
      <c r="A355" t="s">
        <v>958</v>
      </c>
      <c r="B355" t="s">
        <v>959</v>
      </c>
      <c r="C355" t="s">
        <v>696</v>
      </c>
      <c r="D355" t="s">
        <v>21</v>
      </c>
      <c r="E355">
        <v>57732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43363</v>
      </c>
      <c r="L355" t="s">
        <v>26</v>
      </c>
      <c r="N355" t="s">
        <v>24</v>
      </c>
    </row>
    <row r="356" spans="1:14" x14ac:dyDescent="0.25">
      <c r="A356" t="s">
        <v>960</v>
      </c>
      <c r="B356" t="s">
        <v>961</v>
      </c>
      <c r="C356" t="s">
        <v>696</v>
      </c>
      <c r="D356" t="s">
        <v>21</v>
      </c>
      <c r="E356">
        <v>57732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43363</v>
      </c>
      <c r="L356" t="s">
        <v>26</v>
      </c>
      <c r="N356" t="s">
        <v>24</v>
      </c>
    </row>
    <row r="357" spans="1:14" x14ac:dyDescent="0.25">
      <c r="A357" t="s">
        <v>962</v>
      </c>
      <c r="B357" t="s">
        <v>963</v>
      </c>
      <c r="C357" t="s">
        <v>964</v>
      </c>
      <c r="D357" t="s">
        <v>21</v>
      </c>
      <c r="E357">
        <v>57436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43360</v>
      </c>
      <c r="L357" t="s">
        <v>26</v>
      </c>
      <c r="N357" t="s">
        <v>24</v>
      </c>
    </row>
    <row r="358" spans="1:14" x14ac:dyDescent="0.25">
      <c r="A358" t="s">
        <v>965</v>
      </c>
      <c r="B358" t="s">
        <v>966</v>
      </c>
      <c r="C358" t="s">
        <v>593</v>
      </c>
      <c r="D358" t="s">
        <v>21</v>
      </c>
      <c r="E358">
        <v>57717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43360</v>
      </c>
      <c r="L358" t="s">
        <v>26</v>
      </c>
      <c r="N358" t="s">
        <v>24</v>
      </c>
    </row>
    <row r="359" spans="1:14" x14ac:dyDescent="0.25">
      <c r="A359" t="s">
        <v>967</v>
      </c>
      <c r="B359" t="s">
        <v>968</v>
      </c>
      <c r="C359" t="s">
        <v>969</v>
      </c>
      <c r="D359" t="s">
        <v>21</v>
      </c>
      <c r="E359">
        <v>57440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43360</v>
      </c>
      <c r="L359" t="s">
        <v>26</v>
      </c>
      <c r="N359" t="s">
        <v>24</v>
      </c>
    </row>
    <row r="360" spans="1:14" x14ac:dyDescent="0.25">
      <c r="A360" t="s">
        <v>970</v>
      </c>
      <c r="B360" t="s">
        <v>971</v>
      </c>
      <c r="C360" t="s">
        <v>964</v>
      </c>
      <c r="D360" t="s">
        <v>21</v>
      </c>
      <c r="E360">
        <v>57436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43360</v>
      </c>
      <c r="L360" t="s">
        <v>26</v>
      </c>
      <c r="N360" t="s">
        <v>24</v>
      </c>
    </row>
    <row r="361" spans="1:14" x14ac:dyDescent="0.25">
      <c r="A361" t="s">
        <v>477</v>
      </c>
      <c r="B361" t="s">
        <v>972</v>
      </c>
      <c r="C361" t="s">
        <v>593</v>
      </c>
      <c r="D361" t="s">
        <v>21</v>
      </c>
      <c r="E361">
        <v>57717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43360</v>
      </c>
      <c r="L361" t="s">
        <v>26</v>
      </c>
      <c r="N361" t="s">
        <v>24</v>
      </c>
    </row>
    <row r="362" spans="1:14" x14ac:dyDescent="0.25">
      <c r="A362" t="s">
        <v>973</v>
      </c>
      <c r="B362" t="s">
        <v>974</v>
      </c>
      <c r="C362" t="s">
        <v>593</v>
      </c>
      <c r="D362" t="s">
        <v>21</v>
      </c>
      <c r="E362">
        <v>57717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43358</v>
      </c>
      <c r="L362" t="s">
        <v>26</v>
      </c>
      <c r="N362" t="s">
        <v>24</v>
      </c>
    </row>
    <row r="363" spans="1:14" x14ac:dyDescent="0.25">
      <c r="A363" t="s">
        <v>638</v>
      </c>
      <c r="B363" t="s">
        <v>639</v>
      </c>
      <c r="C363" t="s">
        <v>237</v>
      </c>
      <c r="D363" t="s">
        <v>21</v>
      </c>
      <c r="E363">
        <v>57783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43358</v>
      </c>
      <c r="L363" t="s">
        <v>26</v>
      </c>
      <c r="N363" t="s">
        <v>24</v>
      </c>
    </row>
    <row r="364" spans="1:14" x14ac:dyDescent="0.25">
      <c r="A364" t="s">
        <v>975</v>
      </c>
      <c r="B364" t="s">
        <v>976</v>
      </c>
      <c r="C364" t="s">
        <v>593</v>
      </c>
      <c r="D364" t="s">
        <v>21</v>
      </c>
      <c r="E364">
        <v>57717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43358</v>
      </c>
      <c r="L364" t="s">
        <v>26</v>
      </c>
      <c r="N364" t="s">
        <v>24</v>
      </c>
    </row>
    <row r="365" spans="1:14" x14ac:dyDescent="0.25">
      <c r="A365" t="s">
        <v>403</v>
      </c>
      <c r="B365" t="s">
        <v>977</v>
      </c>
      <c r="C365" t="s">
        <v>593</v>
      </c>
      <c r="D365" t="s">
        <v>21</v>
      </c>
      <c r="E365">
        <v>57717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43358</v>
      </c>
      <c r="L365" t="s">
        <v>26</v>
      </c>
      <c r="N365" t="s">
        <v>24</v>
      </c>
    </row>
    <row r="366" spans="1:14" x14ac:dyDescent="0.25">
      <c r="A366" t="s">
        <v>978</v>
      </c>
      <c r="B366" t="s">
        <v>979</v>
      </c>
      <c r="C366" t="s">
        <v>593</v>
      </c>
      <c r="D366" t="s">
        <v>21</v>
      </c>
      <c r="E366">
        <v>57717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43358</v>
      </c>
      <c r="L366" t="s">
        <v>26</v>
      </c>
      <c r="N366" t="s">
        <v>24</v>
      </c>
    </row>
    <row r="367" spans="1:14" x14ac:dyDescent="0.25">
      <c r="A367" t="s">
        <v>980</v>
      </c>
      <c r="B367" t="s">
        <v>981</v>
      </c>
      <c r="C367" t="s">
        <v>237</v>
      </c>
      <c r="D367" t="s">
        <v>21</v>
      </c>
      <c r="E367">
        <v>57783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43358</v>
      </c>
      <c r="L367" t="s">
        <v>26</v>
      </c>
      <c r="N367" t="s">
        <v>24</v>
      </c>
    </row>
    <row r="368" spans="1:14" x14ac:dyDescent="0.25">
      <c r="A368" t="s">
        <v>72</v>
      </c>
      <c r="B368" t="s">
        <v>982</v>
      </c>
      <c r="C368" t="s">
        <v>593</v>
      </c>
      <c r="D368" t="s">
        <v>21</v>
      </c>
      <c r="E368">
        <v>57717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43358</v>
      </c>
      <c r="L368" t="s">
        <v>26</v>
      </c>
      <c r="N368" t="s">
        <v>24</v>
      </c>
    </row>
    <row r="369" spans="1:14" x14ac:dyDescent="0.25">
      <c r="A369" t="s">
        <v>633</v>
      </c>
      <c r="B369" t="s">
        <v>634</v>
      </c>
      <c r="C369" t="s">
        <v>237</v>
      </c>
      <c r="D369" t="s">
        <v>21</v>
      </c>
      <c r="E369">
        <v>57783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43358</v>
      </c>
      <c r="L369" t="s">
        <v>26</v>
      </c>
      <c r="N369" t="s">
        <v>24</v>
      </c>
    </row>
    <row r="370" spans="1:14" x14ac:dyDescent="0.25">
      <c r="A370" t="s">
        <v>983</v>
      </c>
      <c r="B370" t="s">
        <v>984</v>
      </c>
      <c r="C370" t="s">
        <v>287</v>
      </c>
      <c r="D370" t="s">
        <v>21</v>
      </c>
      <c r="E370">
        <v>57469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43357</v>
      </c>
      <c r="L370" t="s">
        <v>26</v>
      </c>
      <c r="N370" t="s">
        <v>24</v>
      </c>
    </row>
    <row r="371" spans="1:14" x14ac:dyDescent="0.25">
      <c r="A371" t="s">
        <v>985</v>
      </c>
      <c r="B371" t="s">
        <v>986</v>
      </c>
      <c r="C371" t="s">
        <v>287</v>
      </c>
      <c r="D371" t="s">
        <v>21</v>
      </c>
      <c r="E371">
        <v>57469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43357</v>
      </c>
      <c r="L371" t="s">
        <v>26</v>
      </c>
      <c r="N371" t="s">
        <v>24</v>
      </c>
    </row>
    <row r="372" spans="1:14" x14ac:dyDescent="0.25">
      <c r="A372" t="s">
        <v>987</v>
      </c>
      <c r="B372" t="s">
        <v>988</v>
      </c>
      <c r="C372" t="s">
        <v>287</v>
      </c>
      <c r="D372" t="s">
        <v>21</v>
      </c>
      <c r="E372">
        <v>57469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43357</v>
      </c>
      <c r="L372" t="s">
        <v>26</v>
      </c>
      <c r="N372" t="s">
        <v>24</v>
      </c>
    </row>
    <row r="373" spans="1:14" x14ac:dyDescent="0.25">
      <c r="A373" t="s">
        <v>583</v>
      </c>
      <c r="B373" t="s">
        <v>989</v>
      </c>
      <c r="C373" t="s">
        <v>287</v>
      </c>
      <c r="D373" t="s">
        <v>21</v>
      </c>
      <c r="E373">
        <v>57469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43357</v>
      </c>
      <c r="L373" t="s">
        <v>26</v>
      </c>
      <c r="N373" t="s">
        <v>24</v>
      </c>
    </row>
    <row r="374" spans="1:14" x14ac:dyDescent="0.25">
      <c r="A374" t="s">
        <v>990</v>
      </c>
      <c r="B374" t="s">
        <v>991</v>
      </c>
      <c r="C374" t="s">
        <v>287</v>
      </c>
      <c r="D374" t="s">
        <v>21</v>
      </c>
      <c r="E374">
        <v>57469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43357</v>
      </c>
      <c r="L374" t="s">
        <v>26</v>
      </c>
      <c r="N374" t="s">
        <v>24</v>
      </c>
    </row>
    <row r="375" spans="1:14" x14ac:dyDescent="0.25">
      <c r="A375" t="s">
        <v>18</v>
      </c>
      <c r="B375" t="s">
        <v>19</v>
      </c>
      <c r="C375" t="s">
        <v>20</v>
      </c>
      <c r="D375" t="s">
        <v>21</v>
      </c>
      <c r="E375">
        <v>57703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43353</v>
      </c>
      <c r="L375" t="s">
        <v>26</v>
      </c>
      <c r="N375" t="s">
        <v>24</v>
      </c>
    </row>
    <row r="376" spans="1:14" x14ac:dyDescent="0.25">
      <c r="A376" t="s">
        <v>992</v>
      </c>
      <c r="B376" t="s">
        <v>993</v>
      </c>
      <c r="C376" t="s">
        <v>20</v>
      </c>
      <c r="D376" t="s">
        <v>21</v>
      </c>
      <c r="E376">
        <v>57701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43352</v>
      </c>
      <c r="L376" t="s">
        <v>26</v>
      </c>
      <c r="N376" t="s">
        <v>24</v>
      </c>
    </row>
    <row r="377" spans="1:14" x14ac:dyDescent="0.25">
      <c r="A377" t="s">
        <v>994</v>
      </c>
      <c r="B377" t="s">
        <v>995</v>
      </c>
      <c r="C377" t="s">
        <v>20</v>
      </c>
      <c r="D377" t="s">
        <v>21</v>
      </c>
      <c r="E377">
        <v>57702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43352</v>
      </c>
      <c r="L377" t="s">
        <v>26</v>
      </c>
      <c r="N377" t="s">
        <v>24</v>
      </c>
    </row>
    <row r="378" spans="1:14" x14ac:dyDescent="0.25">
      <c r="A378" t="s">
        <v>74</v>
      </c>
      <c r="B378" t="s">
        <v>996</v>
      </c>
      <c r="C378" t="s">
        <v>20</v>
      </c>
      <c r="D378" t="s">
        <v>21</v>
      </c>
      <c r="E378">
        <v>57703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43352</v>
      </c>
      <c r="L378" t="s">
        <v>26</v>
      </c>
      <c r="N378" t="s">
        <v>24</v>
      </c>
    </row>
    <row r="379" spans="1:14" x14ac:dyDescent="0.25">
      <c r="A379" t="s">
        <v>477</v>
      </c>
      <c r="B379" t="s">
        <v>997</v>
      </c>
      <c r="C379" t="s">
        <v>20</v>
      </c>
      <c r="D379" t="s">
        <v>21</v>
      </c>
      <c r="E379">
        <v>57703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43352</v>
      </c>
      <c r="L379" t="s">
        <v>26</v>
      </c>
      <c r="N379" t="s">
        <v>24</v>
      </c>
    </row>
    <row r="380" spans="1:14" x14ac:dyDescent="0.25">
      <c r="A380" t="s">
        <v>998</v>
      </c>
      <c r="B380" t="s">
        <v>999</v>
      </c>
      <c r="C380" t="s">
        <v>20</v>
      </c>
      <c r="D380" t="s">
        <v>21</v>
      </c>
      <c r="E380">
        <v>57702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43352</v>
      </c>
      <c r="L380" t="s">
        <v>26</v>
      </c>
      <c r="N380" t="s">
        <v>24</v>
      </c>
    </row>
    <row r="381" spans="1:14" x14ac:dyDescent="0.25">
      <c r="A381" t="s">
        <v>1001</v>
      </c>
      <c r="B381" t="s">
        <v>1002</v>
      </c>
      <c r="C381" t="s">
        <v>603</v>
      </c>
      <c r="D381" t="s">
        <v>21</v>
      </c>
      <c r="E381">
        <v>57730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43347</v>
      </c>
      <c r="L381" t="s">
        <v>26</v>
      </c>
      <c r="N381" t="s">
        <v>24</v>
      </c>
    </row>
    <row r="382" spans="1:14" x14ac:dyDescent="0.25">
      <c r="A382" t="s">
        <v>95</v>
      </c>
      <c r="B382" t="s">
        <v>1003</v>
      </c>
      <c r="C382" t="s">
        <v>603</v>
      </c>
      <c r="D382" t="s">
        <v>21</v>
      </c>
      <c r="E382">
        <v>57730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43345</v>
      </c>
      <c r="L382" t="s">
        <v>26</v>
      </c>
      <c r="N382" t="s">
        <v>24</v>
      </c>
    </row>
    <row r="383" spans="1:14" x14ac:dyDescent="0.25">
      <c r="A383" t="s">
        <v>1004</v>
      </c>
      <c r="B383" t="s">
        <v>1005</v>
      </c>
      <c r="C383" t="s">
        <v>32</v>
      </c>
      <c r="D383" t="s">
        <v>21</v>
      </c>
      <c r="E383">
        <v>57745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43345</v>
      </c>
      <c r="L383" t="s">
        <v>26</v>
      </c>
      <c r="N383" t="s">
        <v>24</v>
      </c>
    </row>
    <row r="384" spans="1:14" x14ac:dyDescent="0.25">
      <c r="A384" t="s">
        <v>27</v>
      </c>
      <c r="B384" t="s">
        <v>28</v>
      </c>
      <c r="C384" t="s">
        <v>29</v>
      </c>
      <c r="D384" t="s">
        <v>21</v>
      </c>
      <c r="E384">
        <v>57751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43345</v>
      </c>
      <c r="L384" t="s">
        <v>26</v>
      </c>
      <c r="N384" t="s">
        <v>24</v>
      </c>
    </row>
    <row r="385" spans="1:14" x14ac:dyDescent="0.25">
      <c r="A385" t="s">
        <v>1006</v>
      </c>
      <c r="B385" t="s">
        <v>313</v>
      </c>
      <c r="C385" t="s">
        <v>32</v>
      </c>
      <c r="D385" t="s">
        <v>21</v>
      </c>
      <c r="E385">
        <v>57745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43345</v>
      </c>
      <c r="L385" t="s">
        <v>26</v>
      </c>
      <c r="N385" t="s">
        <v>24</v>
      </c>
    </row>
    <row r="386" spans="1:14" x14ac:dyDescent="0.25">
      <c r="A386" t="s">
        <v>30</v>
      </c>
      <c r="B386" t="s">
        <v>31</v>
      </c>
      <c r="C386" t="s">
        <v>32</v>
      </c>
      <c r="D386" t="s">
        <v>21</v>
      </c>
      <c r="E386">
        <v>57445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43345</v>
      </c>
      <c r="L386" t="s">
        <v>26</v>
      </c>
      <c r="N386" t="s">
        <v>24</v>
      </c>
    </row>
    <row r="387" spans="1:14" x14ac:dyDescent="0.25">
      <c r="A387" t="s">
        <v>1007</v>
      </c>
      <c r="B387" t="s">
        <v>1008</v>
      </c>
      <c r="C387" t="s">
        <v>20</v>
      </c>
      <c r="D387" t="s">
        <v>21</v>
      </c>
      <c r="E387">
        <v>57703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43339</v>
      </c>
      <c r="L387" t="s">
        <v>26</v>
      </c>
      <c r="N387" t="s">
        <v>24</v>
      </c>
    </row>
    <row r="388" spans="1:14" x14ac:dyDescent="0.25">
      <c r="A388" t="s">
        <v>1009</v>
      </c>
      <c r="B388" t="s">
        <v>1010</v>
      </c>
      <c r="C388" t="s">
        <v>20</v>
      </c>
      <c r="D388" t="s">
        <v>21</v>
      </c>
      <c r="E388">
        <v>57701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43338</v>
      </c>
      <c r="L388" t="s">
        <v>26</v>
      </c>
      <c r="N388" t="s">
        <v>24</v>
      </c>
    </row>
    <row r="389" spans="1:14" x14ac:dyDescent="0.25">
      <c r="A389" t="s">
        <v>1011</v>
      </c>
      <c r="B389" t="s">
        <v>1012</v>
      </c>
      <c r="C389" t="s">
        <v>388</v>
      </c>
      <c r="D389" t="s">
        <v>21</v>
      </c>
      <c r="E389">
        <v>57401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43336</v>
      </c>
      <c r="L389" t="s">
        <v>26</v>
      </c>
      <c r="N389" t="s">
        <v>24</v>
      </c>
    </row>
    <row r="390" spans="1:14" x14ac:dyDescent="0.25">
      <c r="A390" t="s">
        <v>1013</v>
      </c>
      <c r="B390" t="s">
        <v>1014</v>
      </c>
      <c r="C390" t="s">
        <v>388</v>
      </c>
      <c r="D390" t="s">
        <v>21</v>
      </c>
      <c r="E390">
        <v>57401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43336</v>
      </c>
      <c r="L390" t="s">
        <v>26</v>
      </c>
      <c r="N390" t="s">
        <v>24</v>
      </c>
    </row>
    <row r="391" spans="1:14" x14ac:dyDescent="0.25">
      <c r="A391" t="s">
        <v>1015</v>
      </c>
      <c r="B391" t="s">
        <v>1016</v>
      </c>
      <c r="C391" t="s">
        <v>388</v>
      </c>
      <c r="D391" t="s">
        <v>21</v>
      </c>
      <c r="E391">
        <v>57401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43335</v>
      </c>
      <c r="L391" t="s">
        <v>26</v>
      </c>
      <c r="N391" t="s">
        <v>24</v>
      </c>
    </row>
    <row r="392" spans="1:14" x14ac:dyDescent="0.25">
      <c r="A392" t="s">
        <v>1017</v>
      </c>
      <c r="B392" t="s">
        <v>1018</v>
      </c>
      <c r="C392" t="s">
        <v>388</v>
      </c>
      <c r="D392" t="s">
        <v>21</v>
      </c>
      <c r="E392">
        <v>57401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43335</v>
      </c>
      <c r="L392" t="s">
        <v>26</v>
      </c>
      <c r="N392" t="s">
        <v>24</v>
      </c>
    </row>
    <row r="393" spans="1:14" x14ac:dyDescent="0.25">
      <c r="A393" t="s">
        <v>1019</v>
      </c>
      <c r="B393" t="s">
        <v>1020</v>
      </c>
      <c r="C393" t="s">
        <v>388</v>
      </c>
      <c r="D393" t="s">
        <v>21</v>
      </c>
      <c r="E393">
        <v>57401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43335</v>
      </c>
      <c r="L393" t="s">
        <v>26</v>
      </c>
      <c r="N393" t="s">
        <v>24</v>
      </c>
    </row>
    <row r="394" spans="1:14" x14ac:dyDescent="0.25">
      <c r="A394" t="s">
        <v>156</v>
      </c>
      <c r="B394" t="s">
        <v>1021</v>
      </c>
      <c r="C394" t="s">
        <v>388</v>
      </c>
      <c r="D394" t="s">
        <v>21</v>
      </c>
      <c r="E394">
        <v>57401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43335</v>
      </c>
      <c r="L394" t="s">
        <v>26</v>
      </c>
      <c r="N394" t="s">
        <v>24</v>
      </c>
    </row>
    <row r="395" spans="1:14" x14ac:dyDescent="0.25">
      <c r="A395" t="s">
        <v>1022</v>
      </c>
      <c r="B395" t="s">
        <v>1023</v>
      </c>
      <c r="C395" t="s">
        <v>388</v>
      </c>
      <c r="D395" t="s">
        <v>21</v>
      </c>
      <c r="E395">
        <v>57401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43335</v>
      </c>
      <c r="L395" t="s">
        <v>26</v>
      </c>
      <c r="N395" t="s">
        <v>24</v>
      </c>
    </row>
    <row r="396" spans="1:14" x14ac:dyDescent="0.25">
      <c r="A396" t="s">
        <v>1024</v>
      </c>
      <c r="B396" t="s">
        <v>1025</v>
      </c>
      <c r="C396" t="s">
        <v>1026</v>
      </c>
      <c r="D396" t="s">
        <v>21</v>
      </c>
      <c r="E396">
        <v>57069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43333</v>
      </c>
      <c r="L396" t="s">
        <v>26</v>
      </c>
      <c r="N396" t="s">
        <v>24</v>
      </c>
    </row>
    <row r="397" spans="1:14" x14ac:dyDescent="0.25">
      <c r="A397" t="s">
        <v>1027</v>
      </c>
      <c r="B397" t="s">
        <v>1028</v>
      </c>
      <c r="C397" t="s">
        <v>424</v>
      </c>
      <c r="D397" t="s">
        <v>21</v>
      </c>
      <c r="E397">
        <v>57025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43333</v>
      </c>
      <c r="L397" t="s">
        <v>26</v>
      </c>
      <c r="N397" t="s">
        <v>24</v>
      </c>
    </row>
    <row r="398" spans="1:14" x14ac:dyDescent="0.25">
      <c r="A398" t="s">
        <v>1029</v>
      </c>
      <c r="B398" t="s">
        <v>1030</v>
      </c>
      <c r="C398" t="s">
        <v>20</v>
      </c>
      <c r="D398" t="s">
        <v>21</v>
      </c>
      <c r="E398">
        <v>57701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43328</v>
      </c>
      <c r="L398" t="s">
        <v>26</v>
      </c>
      <c r="N398" t="s">
        <v>24</v>
      </c>
    </row>
    <row r="399" spans="1:14" x14ac:dyDescent="0.25">
      <c r="A399" t="s">
        <v>1031</v>
      </c>
      <c r="B399" t="s">
        <v>1032</v>
      </c>
      <c r="C399" t="s">
        <v>20</v>
      </c>
      <c r="D399" t="s">
        <v>21</v>
      </c>
      <c r="E399">
        <v>57701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43325</v>
      </c>
      <c r="L399" t="s">
        <v>26</v>
      </c>
      <c r="N399" t="s">
        <v>24</v>
      </c>
    </row>
    <row r="400" spans="1:14" x14ac:dyDescent="0.25">
      <c r="A400" t="s">
        <v>1033</v>
      </c>
      <c r="B400" t="s">
        <v>1034</v>
      </c>
      <c r="C400" t="s">
        <v>20</v>
      </c>
      <c r="D400" t="s">
        <v>21</v>
      </c>
      <c r="E400">
        <v>57701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43325</v>
      </c>
      <c r="L400" t="s">
        <v>26</v>
      </c>
      <c r="N400" t="s">
        <v>24</v>
      </c>
    </row>
    <row r="401" spans="1:14" x14ac:dyDescent="0.25">
      <c r="A401" t="s">
        <v>1035</v>
      </c>
      <c r="B401" t="s">
        <v>1036</v>
      </c>
      <c r="C401" t="s">
        <v>20</v>
      </c>
      <c r="D401" t="s">
        <v>21</v>
      </c>
      <c r="E401">
        <v>57701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43325</v>
      </c>
      <c r="L401" t="s">
        <v>26</v>
      </c>
      <c r="N401" t="s">
        <v>24</v>
      </c>
    </row>
    <row r="402" spans="1:14" x14ac:dyDescent="0.25">
      <c r="A402" t="s">
        <v>1037</v>
      </c>
      <c r="B402" t="s">
        <v>1038</v>
      </c>
      <c r="C402" t="s">
        <v>20</v>
      </c>
      <c r="D402" t="s">
        <v>21</v>
      </c>
      <c r="E402">
        <v>57701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43325</v>
      </c>
      <c r="L402" t="s">
        <v>26</v>
      </c>
      <c r="N402" t="s">
        <v>24</v>
      </c>
    </row>
    <row r="403" spans="1:14" x14ac:dyDescent="0.25">
      <c r="A403" t="s">
        <v>1039</v>
      </c>
      <c r="B403" t="s">
        <v>1040</v>
      </c>
      <c r="C403" t="s">
        <v>20</v>
      </c>
      <c r="D403" t="s">
        <v>21</v>
      </c>
      <c r="E403">
        <v>57701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43325</v>
      </c>
      <c r="L403" t="s">
        <v>26</v>
      </c>
      <c r="N403" t="s">
        <v>24</v>
      </c>
    </row>
    <row r="404" spans="1:14" x14ac:dyDescent="0.25">
      <c r="A404" t="s">
        <v>1041</v>
      </c>
      <c r="B404" t="s">
        <v>1042</v>
      </c>
      <c r="C404" t="s">
        <v>20</v>
      </c>
      <c r="D404" t="s">
        <v>21</v>
      </c>
      <c r="E404">
        <v>57701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43325</v>
      </c>
      <c r="L404" t="s">
        <v>26</v>
      </c>
      <c r="N404" t="s">
        <v>24</v>
      </c>
    </row>
    <row r="405" spans="1:14" x14ac:dyDescent="0.25">
      <c r="A405" t="s">
        <v>1043</v>
      </c>
      <c r="B405" t="s">
        <v>1044</v>
      </c>
      <c r="C405" t="s">
        <v>20</v>
      </c>
      <c r="D405" t="s">
        <v>21</v>
      </c>
      <c r="E405">
        <v>57701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43310</v>
      </c>
      <c r="L405" t="s">
        <v>26</v>
      </c>
      <c r="N405" t="s">
        <v>24</v>
      </c>
    </row>
    <row r="406" spans="1:14" x14ac:dyDescent="0.25">
      <c r="A406" t="s">
        <v>168</v>
      </c>
      <c r="B406" t="s">
        <v>1045</v>
      </c>
      <c r="C406" t="s">
        <v>20</v>
      </c>
      <c r="D406" t="s">
        <v>21</v>
      </c>
      <c r="E406">
        <v>57703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43310</v>
      </c>
      <c r="L406" t="s">
        <v>26</v>
      </c>
      <c r="N406" t="s">
        <v>24</v>
      </c>
    </row>
    <row r="407" spans="1:14" x14ac:dyDescent="0.25">
      <c r="A407" t="s">
        <v>1046</v>
      </c>
      <c r="B407" t="s">
        <v>1047</v>
      </c>
      <c r="C407" t="s">
        <v>388</v>
      </c>
      <c r="D407" t="s">
        <v>21</v>
      </c>
      <c r="E407">
        <v>57401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43301</v>
      </c>
      <c r="L407" t="s">
        <v>26</v>
      </c>
      <c r="N407" t="s">
        <v>24</v>
      </c>
    </row>
    <row r="408" spans="1:14" x14ac:dyDescent="0.25">
      <c r="A408" t="s">
        <v>1048</v>
      </c>
      <c r="B408" t="s">
        <v>1049</v>
      </c>
      <c r="C408" t="s">
        <v>388</v>
      </c>
      <c r="D408" t="s">
        <v>21</v>
      </c>
      <c r="E408">
        <v>57401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43301</v>
      </c>
      <c r="L408" t="s">
        <v>26</v>
      </c>
      <c r="N408" t="s">
        <v>24</v>
      </c>
    </row>
    <row r="409" spans="1:14" x14ac:dyDescent="0.25">
      <c r="A409" t="s">
        <v>1050</v>
      </c>
      <c r="B409" t="s">
        <v>1051</v>
      </c>
      <c r="C409" t="s">
        <v>388</v>
      </c>
      <c r="D409" t="s">
        <v>21</v>
      </c>
      <c r="E409">
        <v>57401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43301</v>
      </c>
      <c r="L409" t="s">
        <v>26</v>
      </c>
      <c r="N409" t="s">
        <v>24</v>
      </c>
    </row>
    <row r="410" spans="1:14" x14ac:dyDescent="0.25">
      <c r="A410" t="s">
        <v>1052</v>
      </c>
      <c r="B410" t="s">
        <v>1053</v>
      </c>
      <c r="C410" t="s">
        <v>388</v>
      </c>
      <c r="D410" t="s">
        <v>21</v>
      </c>
      <c r="E410">
        <v>57401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43301</v>
      </c>
      <c r="L410" t="s">
        <v>26</v>
      </c>
      <c r="N410" t="s">
        <v>24</v>
      </c>
    </row>
    <row r="411" spans="1:14" x14ac:dyDescent="0.25">
      <c r="A411" t="s">
        <v>1054</v>
      </c>
      <c r="B411" t="s">
        <v>1055</v>
      </c>
      <c r="C411" t="s">
        <v>388</v>
      </c>
      <c r="D411" t="s">
        <v>21</v>
      </c>
      <c r="E411">
        <v>57401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43301</v>
      </c>
      <c r="L411" t="s">
        <v>26</v>
      </c>
      <c r="N411" t="s">
        <v>24</v>
      </c>
    </row>
    <row r="412" spans="1:14" x14ac:dyDescent="0.25">
      <c r="A412" t="s">
        <v>938</v>
      </c>
      <c r="B412" t="s">
        <v>1056</v>
      </c>
      <c r="C412" t="s">
        <v>388</v>
      </c>
      <c r="D412" t="s">
        <v>21</v>
      </c>
      <c r="E412">
        <v>57401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43301</v>
      </c>
      <c r="L412" t="s">
        <v>26</v>
      </c>
      <c r="N412" t="s">
        <v>24</v>
      </c>
    </row>
    <row r="413" spans="1:14" x14ac:dyDescent="0.25">
      <c r="A413" t="s">
        <v>1057</v>
      </c>
      <c r="B413" t="s">
        <v>1058</v>
      </c>
      <c r="C413" t="s">
        <v>388</v>
      </c>
      <c r="D413" t="s">
        <v>21</v>
      </c>
      <c r="E413">
        <v>57401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43301</v>
      </c>
      <c r="L413" t="s">
        <v>26</v>
      </c>
      <c r="N413" t="s">
        <v>24</v>
      </c>
    </row>
    <row r="414" spans="1:14" x14ac:dyDescent="0.25">
      <c r="A414" t="s">
        <v>74</v>
      </c>
      <c r="B414" t="s">
        <v>75</v>
      </c>
      <c r="C414" t="s">
        <v>43</v>
      </c>
      <c r="D414" t="s">
        <v>21</v>
      </c>
      <c r="E414">
        <v>57104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43291</v>
      </c>
      <c r="L414" t="s">
        <v>26</v>
      </c>
      <c r="N414" t="s">
        <v>24</v>
      </c>
    </row>
    <row r="415" spans="1:14" x14ac:dyDescent="0.25">
      <c r="A415" t="s">
        <v>49</v>
      </c>
      <c r="B415" t="s">
        <v>50</v>
      </c>
      <c r="C415" t="s">
        <v>43</v>
      </c>
      <c r="D415" t="s">
        <v>21</v>
      </c>
      <c r="E415">
        <v>57104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43291</v>
      </c>
      <c r="L415" t="s">
        <v>26</v>
      </c>
      <c r="N415" t="s">
        <v>24</v>
      </c>
    </row>
    <row r="416" spans="1:14" x14ac:dyDescent="0.25">
      <c r="A416" t="s">
        <v>1059</v>
      </c>
      <c r="B416" t="s">
        <v>1060</v>
      </c>
      <c r="C416" t="s">
        <v>43</v>
      </c>
      <c r="D416" t="s">
        <v>21</v>
      </c>
      <c r="E416">
        <v>57104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43291</v>
      </c>
      <c r="L416" t="s">
        <v>26</v>
      </c>
      <c r="N416" t="s">
        <v>24</v>
      </c>
    </row>
    <row r="417" spans="1:14" x14ac:dyDescent="0.25">
      <c r="A417" t="s">
        <v>95</v>
      </c>
      <c r="B417" t="s">
        <v>96</v>
      </c>
      <c r="C417" t="s">
        <v>20</v>
      </c>
      <c r="D417" t="s">
        <v>21</v>
      </c>
      <c r="E417">
        <v>57701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43290</v>
      </c>
      <c r="L417" t="s">
        <v>26</v>
      </c>
      <c r="N417" t="s">
        <v>24</v>
      </c>
    </row>
    <row r="418" spans="1:14" x14ac:dyDescent="0.25">
      <c r="A418" t="s">
        <v>465</v>
      </c>
      <c r="B418" t="s">
        <v>1061</v>
      </c>
      <c r="C418" t="s">
        <v>451</v>
      </c>
      <c r="D418" t="s">
        <v>21</v>
      </c>
      <c r="E418">
        <v>57078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43290</v>
      </c>
      <c r="L418" t="s">
        <v>26</v>
      </c>
      <c r="N418" t="s">
        <v>24</v>
      </c>
    </row>
    <row r="419" spans="1:14" x14ac:dyDescent="0.25">
      <c r="A419" t="s">
        <v>1062</v>
      </c>
      <c r="B419" t="s">
        <v>1063</v>
      </c>
      <c r="C419" t="s">
        <v>637</v>
      </c>
      <c r="D419" t="s">
        <v>21</v>
      </c>
      <c r="E419">
        <v>57315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43290</v>
      </c>
      <c r="L419" t="s">
        <v>26</v>
      </c>
      <c r="N419" t="s">
        <v>24</v>
      </c>
    </row>
    <row r="420" spans="1:14" x14ac:dyDescent="0.25">
      <c r="A420" t="s">
        <v>18</v>
      </c>
      <c r="B420" t="s">
        <v>46</v>
      </c>
      <c r="C420" t="s">
        <v>20</v>
      </c>
      <c r="D420" t="s">
        <v>21</v>
      </c>
      <c r="E420">
        <v>57701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43290</v>
      </c>
      <c r="L420" t="s">
        <v>26</v>
      </c>
      <c r="N420" t="s">
        <v>24</v>
      </c>
    </row>
    <row r="421" spans="1:14" x14ac:dyDescent="0.25">
      <c r="A421" t="s">
        <v>583</v>
      </c>
      <c r="B421" t="s">
        <v>1064</v>
      </c>
      <c r="C421" t="s">
        <v>451</v>
      </c>
      <c r="D421" t="s">
        <v>21</v>
      </c>
      <c r="E421">
        <v>57078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43287</v>
      </c>
      <c r="L421" t="s">
        <v>26</v>
      </c>
      <c r="N421" t="s">
        <v>24</v>
      </c>
    </row>
    <row r="422" spans="1:14" x14ac:dyDescent="0.25">
      <c r="A422" t="s">
        <v>101</v>
      </c>
      <c r="B422" t="s">
        <v>102</v>
      </c>
      <c r="C422" t="s">
        <v>20</v>
      </c>
      <c r="D422" t="s">
        <v>21</v>
      </c>
      <c r="E422">
        <v>57701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43287</v>
      </c>
      <c r="L422" t="s">
        <v>26</v>
      </c>
      <c r="N422" t="s">
        <v>24</v>
      </c>
    </row>
    <row r="423" spans="1:14" x14ac:dyDescent="0.25">
      <c r="A423" t="s">
        <v>103</v>
      </c>
      <c r="B423" t="s">
        <v>104</v>
      </c>
      <c r="C423" t="s">
        <v>20</v>
      </c>
      <c r="D423" t="s">
        <v>21</v>
      </c>
      <c r="E423">
        <v>57701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43287</v>
      </c>
      <c r="L423" t="s">
        <v>26</v>
      </c>
      <c r="N423" t="s">
        <v>24</v>
      </c>
    </row>
    <row r="424" spans="1:14" x14ac:dyDescent="0.25">
      <c r="A424" t="s">
        <v>1065</v>
      </c>
      <c r="B424" t="s">
        <v>1066</v>
      </c>
      <c r="C424" t="s">
        <v>451</v>
      </c>
      <c r="D424" t="s">
        <v>21</v>
      </c>
      <c r="E424">
        <v>57078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43287</v>
      </c>
      <c r="L424" t="s">
        <v>26</v>
      </c>
      <c r="N424" t="s">
        <v>24</v>
      </c>
    </row>
    <row r="425" spans="1:14" x14ac:dyDescent="0.25">
      <c r="A425" t="s">
        <v>53</v>
      </c>
      <c r="B425" t="s">
        <v>1067</v>
      </c>
      <c r="C425" t="s">
        <v>451</v>
      </c>
      <c r="D425" t="s">
        <v>21</v>
      </c>
      <c r="E425">
        <v>57078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43287</v>
      </c>
      <c r="L425" t="s">
        <v>26</v>
      </c>
      <c r="N425" t="s">
        <v>24</v>
      </c>
    </row>
    <row r="426" spans="1:14" x14ac:dyDescent="0.25">
      <c r="A426" t="s">
        <v>105</v>
      </c>
      <c r="B426" t="s">
        <v>106</v>
      </c>
      <c r="C426" t="s">
        <v>20</v>
      </c>
      <c r="D426" t="s">
        <v>21</v>
      </c>
      <c r="E426">
        <v>57701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43287</v>
      </c>
      <c r="L426" t="s">
        <v>26</v>
      </c>
      <c r="N426" t="s">
        <v>24</v>
      </c>
    </row>
    <row r="427" spans="1:14" x14ac:dyDescent="0.25">
      <c r="A427" t="s">
        <v>422</v>
      </c>
      <c r="B427" t="s">
        <v>423</v>
      </c>
      <c r="C427" t="s">
        <v>424</v>
      </c>
      <c r="D427" t="s">
        <v>21</v>
      </c>
      <c r="E427">
        <v>57025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43278</v>
      </c>
      <c r="L427" t="s">
        <v>26</v>
      </c>
      <c r="N427" t="s">
        <v>24</v>
      </c>
    </row>
    <row r="428" spans="1:14" x14ac:dyDescent="0.25">
      <c r="A428" t="s">
        <v>881</v>
      </c>
      <c r="B428" t="s">
        <v>1071</v>
      </c>
      <c r="C428" t="s">
        <v>1072</v>
      </c>
      <c r="D428" t="s">
        <v>21</v>
      </c>
      <c r="E428">
        <v>57010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43278</v>
      </c>
      <c r="L428" t="s">
        <v>26</v>
      </c>
      <c r="N428" t="s">
        <v>24</v>
      </c>
    </row>
    <row r="429" spans="1:14" x14ac:dyDescent="0.25">
      <c r="A429" t="s">
        <v>583</v>
      </c>
      <c r="B429" t="s">
        <v>1073</v>
      </c>
      <c r="C429" t="s">
        <v>424</v>
      </c>
      <c r="D429" t="s">
        <v>21</v>
      </c>
      <c r="E429">
        <v>57025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43277</v>
      </c>
      <c r="L429" t="s">
        <v>26</v>
      </c>
      <c r="N429" t="s">
        <v>24</v>
      </c>
    </row>
    <row r="430" spans="1:14" x14ac:dyDescent="0.25">
      <c r="A430" t="s">
        <v>1074</v>
      </c>
      <c r="B430" t="s">
        <v>1075</v>
      </c>
      <c r="C430" t="s">
        <v>1026</v>
      </c>
      <c r="D430" t="s">
        <v>21</v>
      </c>
      <c r="E430">
        <v>57069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43277</v>
      </c>
      <c r="L430" t="s">
        <v>26</v>
      </c>
      <c r="N430" t="s">
        <v>24</v>
      </c>
    </row>
    <row r="431" spans="1:14" x14ac:dyDescent="0.25">
      <c r="A431" t="s">
        <v>1076</v>
      </c>
      <c r="B431" t="s">
        <v>1077</v>
      </c>
      <c r="C431" t="s">
        <v>1026</v>
      </c>
      <c r="D431" t="s">
        <v>21</v>
      </c>
      <c r="E431">
        <v>57069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43277</v>
      </c>
      <c r="L431" t="s">
        <v>26</v>
      </c>
      <c r="N431" t="s">
        <v>24</v>
      </c>
    </row>
    <row r="432" spans="1:14" x14ac:dyDescent="0.25">
      <c r="A432" t="s">
        <v>646</v>
      </c>
      <c r="B432" t="s">
        <v>647</v>
      </c>
      <c r="C432" t="s">
        <v>648</v>
      </c>
      <c r="D432" t="s">
        <v>21</v>
      </c>
      <c r="E432">
        <v>57237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43266</v>
      </c>
      <c r="L432" t="s">
        <v>26</v>
      </c>
      <c r="N432" t="s">
        <v>24</v>
      </c>
    </row>
    <row r="433" spans="1:14" x14ac:dyDescent="0.25">
      <c r="A433" t="s">
        <v>1081</v>
      </c>
      <c r="B433" t="s">
        <v>1082</v>
      </c>
      <c r="C433" t="s">
        <v>203</v>
      </c>
      <c r="D433" t="s">
        <v>21</v>
      </c>
      <c r="E433">
        <v>57350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43264</v>
      </c>
      <c r="L433" t="s">
        <v>26</v>
      </c>
      <c r="N433" t="s">
        <v>24</v>
      </c>
    </row>
    <row r="434" spans="1:14" x14ac:dyDescent="0.25">
      <c r="A434" t="s">
        <v>1083</v>
      </c>
      <c r="B434" t="s">
        <v>1084</v>
      </c>
      <c r="C434" t="s">
        <v>203</v>
      </c>
      <c r="D434" t="s">
        <v>21</v>
      </c>
      <c r="E434">
        <v>57350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43264</v>
      </c>
      <c r="L434" t="s">
        <v>26</v>
      </c>
      <c r="N434" t="s">
        <v>24</v>
      </c>
    </row>
    <row r="435" spans="1:14" x14ac:dyDescent="0.25">
      <c r="A435" t="s">
        <v>1085</v>
      </c>
      <c r="B435" t="s">
        <v>1086</v>
      </c>
      <c r="C435" t="s">
        <v>783</v>
      </c>
      <c r="D435" t="s">
        <v>21</v>
      </c>
      <c r="E435">
        <v>57017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43264</v>
      </c>
      <c r="L435" t="s">
        <v>26</v>
      </c>
      <c r="N435" t="s">
        <v>24</v>
      </c>
    </row>
    <row r="436" spans="1:14" x14ac:dyDescent="0.25">
      <c r="A436" t="s">
        <v>760</v>
      </c>
      <c r="B436" t="s">
        <v>761</v>
      </c>
      <c r="C436" t="s">
        <v>762</v>
      </c>
      <c r="D436" t="s">
        <v>21</v>
      </c>
      <c r="E436">
        <v>57022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43264</v>
      </c>
      <c r="L436" t="s">
        <v>26</v>
      </c>
      <c r="N436" t="s">
        <v>24</v>
      </c>
    </row>
    <row r="437" spans="1:14" x14ac:dyDescent="0.25">
      <c r="A437" t="s">
        <v>263</v>
      </c>
      <c r="B437" t="s">
        <v>1087</v>
      </c>
      <c r="C437" t="s">
        <v>203</v>
      </c>
      <c r="D437" t="s">
        <v>21</v>
      </c>
      <c r="E437">
        <v>57350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43264</v>
      </c>
      <c r="L437" t="s">
        <v>26</v>
      </c>
      <c r="N437" t="s">
        <v>24</v>
      </c>
    </row>
    <row r="438" spans="1:14" x14ac:dyDescent="0.25">
      <c r="A438" t="s">
        <v>1088</v>
      </c>
      <c r="B438" t="s">
        <v>1089</v>
      </c>
      <c r="C438" t="s">
        <v>20</v>
      </c>
      <c r="D438" t="s">
        <v>21</v>
      </c>
      <c r="E438">
        <v>57701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43262</v>
      </c>
      <c r="L438" t="s">
        <v>26</v>
      </c>
      <c r="N438" t="s">
        <v>24</v>
      </c>
    </row>
    <row r="439" spans="1:14" x14ac:dyDescent="0.25">
      <c r="A439" t="s">
        <v>1090</v>
      </c>
      <c r="B439" t="s">
        <v>1091</v>
      </c>
      <c r="C439" t="s">
        <v>432</v>
      </c>
      <c r="D439" t="s">
        <v>21</v>
      </c>
      <c r="E439">
        <v>57754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43262</v>
      </c>
      <c r="L439" t="s">
        <v>26</v>
      </c>
      <c r="N439" t="s">
        <v>24</v>
      </c>
    </row>
    <row r="440" spans="1:14" x14ac:dyDescent="0.25">
      <c r="A440" t="s">
        <v>72</v>
      </c>
      <c r="B440" t="s">
        <v>97</v>
      </c>
      <c r="C440" t="s">
        <v>20</v>
      </c>
      <c r="D440" t="s">
        <v>21</v>
      </c>
      <c r="E440">
        <v>57701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43262</v>
      </c>
      <c r="L440" t="s">
        <v>26</v>
      </c>
      <c r="N440" t="s">
        <v>24</v>
      </c>
    </row>
    <row r="441" spans="1:14" x14ac:dyDescent="0.25">
      <c r="A441" t="s">
        <v>477</v>
      </c>
      <c r="B441" t="s">
        <v>36</v>
      </c>
      <c r="C441" t="s">
        <v>20</v>
      </c>
      <c r="D441" t="s">
        <v>21</v>
      </c>
      <c r="E441">
        <v>57701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43262</v>
      </c>
      <c r="L441" t="s">
        <v>26</v>
      </c>
      <c r="N441" t="s">
        <v>24</v>
      </c>
    </row>
    <row r="442" spans="1:14" x14ac:dyDescent="0.25">
      <c r="A442" t="s">
        <v>93</v>
      </c>
      <c r="B442" t="s">
        <v>94</v>
      </c>
      <c r="C442" t="s">
        <v>20</v>
      </c>
      <c r="D442" t="s">
        <v>21</v>
      </c>
      <c r="E442">
        <v>57701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43262</v>
      </c>
      <c r="L442" t="s">
        <v>26</v>
      </c>
      <c r="N442" t="s">
        <v>24</v>
      </c>
    </row>
    <row r="443" spans="1:14" x14ac:dyDescent="0.25">
      <c r="A443" t="s">
        <v>107</v>
      </c>
      <c r="B443" t="s">
        <v>108</v>
      </c>
      <c r="C443" t="s">
        <v>20</v>
      </c>
      <c r="D443" t="s">
        <v>21</v>
      </c>
      <c r="E443">
        <v>57701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43262</v>
      </c>
      <c r="L443" t="s">
        <v>26</v>
      </c>
      <c r="N443" t="s">
        <v>24</v>
      </c>
    </row>
    <row r="444" spans="1:14" x14ac:dyDescent="0.25">
      <c r="A444" t="s">
        <v>33</v>
      </c>
      <c r="B444" t="s">
        <v>34</v>
      </c>
      <c r="C444" t="s">
        <v>20</v>
      </c>
      <c r="D444" t="s">
        <v>21</v>
      </c>
      <c r="E444">
        <v>57701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43262</v>
      </c>
      <c r="L444" t="s">
        <v>26</v>
      </c>
      <c r="N444" t="s">
        <v>24</v>
      </c>
    </row>
    <row r="445" spans="1:14" x14ac:dyDescent="0.25">
      <c r="A445" t="s">
        <v>631</v>
      </c>
      <c r="B445" t="s">
        <v>632</v>
      </c>
      <c r="C445" t="s">
        <v>446</v>
      </c>
      <c r="D445" t="s">
        <v>21</v>
      </c>
      <c r="E445">
        <v>57785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43260</v>
      </c>
      <c r="L445" t="s">
        <v>26</v>
      </c>
      <c r="N445" t="s">
        <v>24</v>
      </c>
    </row>
    <row r="446" spans="1:14" x14ac:dyDescent="0.25">
      <c r="A446" t="s">
        <v>1092</v>
      </c>
      <c r="B446" t="s">
        <v>1093</v>
      </c>
      <c r="C446" t="s">
        <v>446</v>
      </c>
      <c r="D446" t="s">
        <v>21</v>
      </c>
      <c r="E446">
        <v>57785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43260</v>
      </c>
      <c r="L446" t="s">
        <v>26</v>
      </c>
      <c r="N446" t="s">
        <v>24</v>
      </c>
    </row>
    <row r="447" spans="1:14" x14ac:dyDescent="0.25">
      <c r="A447" t="s">
        <v>1094</v>
      </c>
      <c r="B447" t="s">
        <v>1095</v>
      </c>
      <c r="C447" t="s">
        <v>446</v>
      </c>
      <c r="D447" t="s">
        <v>21</v>
      </c>
      <c r="E447">
        <v>57785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43260</v>
      </c>
      <c r="L447" t="s">
        <v>26</v>
      </c>
      <c r="N447" t="s">
        <v>24</v>
      </c>
    </row>
    <row r="448" spans="1:14" x14ac:dyDescent="0.25">
      <c r="A448" t="s">
        <v>1096</v>
      </c>
      <c r="B448" t="s">
        <v>1097</v>
      </c>
      <c r="C448" t="s">
        <v>446</v>
      </c>
      <c r="D448" t="s">
        <v>21</v>
      </c>
      <c r="E448">
        <v>57785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43260</v>
      </c>
      <c r="L448" t="s">
        <v>26</v>
      </c>
      <c r="N448" t="s">
        <v>24</v>
      </c>
    </row>
    <row r="449" spans="1:14" x14ac:dyDescent="0.25">
      <c r="A449" t="s">
        <v>694</v>
      </c>
      <c r="B449" t="s">
        <v>695</v>
      </c>
      <c r="C449" t="s">
        <v>696</v>
      </c>
      <c r="D449" t="s">
        <v>21</v>
      </c>
      <c r="E449">
        <v>57732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43260</v>
      </c>
      <c r="L449" t="s">
        <v>26</v>
      </c>
      <c r="N449" t="s">
        <v>24</v>
      </c>
    </row>
    <row r="450" spans="1:14" x14ac:dyDescent="0.25">
      <c r="A450" t="s">
        <v>1098</v>
      </c>
      <c r="B450" t="s">
        <v>1099</v>
      </c>
      <c r="C450" t="s">
        <v>446</v>
      </c>
      <c r="D450" t="s">
        <v>21</v>
      </c>
      <c r="E450">
        <v>57785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43260</v>
      </c>
      <c r="L450" t="s">
        <v>26</v>
      </c>
      <c r="N450" t="s">
        <v>24</v>
      </c>
    </row>
    <row r="451" spans="1:14" x14ac:dyDescent="0.25">
      <c r="A451" t="s">
        <v>1100</v>
      </c>
      <c r="B451" t="s">
        <v>1101</v>
      </c>
      <c r="C451" t="s">
        <v>446</v>
      </c>
      <c r="D451" t="s">
        <v>21</v>
      </c>
      <c r="E451">
        <v>57785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43260</v>
      </c>
      <c r="L451" t="s">
        <v>26</v>
      </c>
      <c r="N451" t="s">
        <v>24</v>
      </c>
    </row>
    <row r="452" spans="1:14" x14ac:dyDescent="0.25">
      <c r="A452" t="s">
        <v>1102</v>
      </c>
      <c r="B452" t="s">
        <v>1103</v>
      </c>
      <c r="C452" t="s">
        <v>1104</v>
      </c>
      <c r="D452" t="s">
        <v>21</v>
      </c>
      <c r="E452">
        <v>57332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43259</v>
      </c>
      <c r="L452" t="s">
        <v>26</v>
      </c>
      <c r="N452" t="s">
        <v>24</v>
      </c>
    </row>
    <row r="453" spans="1:14" x14ac:dyDescent="0.25">
      <c r="A453" t="s">
        <v>1105</v>
      </c>
      <c r="B453" t="s">
        <v>1106</v>
      </c>
      <c r="C453" t="s">
        <v>556</v>
      </c>
      <c r="D453" t="s">
        <v>21</v>
      </c>
      <c r="E453">
        <v>57381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43258</v>
      </c>
      <c r="L453" t="s">
        <v>26</v>
      </c>
      <c r="N453" t="s">
        <v>24</v>
      </c>
    </row>
    <row r="454" spans="1:14" x14ac:dyDescent="0.25">
      <c r="A454" t="s">
        <v>1110</v>
      </c>
      <c r="B454" t="s">
        <v>1111</v>
      </c>
      <c r="C454" t="s">
        <v>1112</v>
      </c>
      <c r="D454" t="s">
        <v>21</v>
      </c>
      <c r="E454">
        <v>57261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43252</v>
      </c>
      <c r="L454" t="s">
        <v>26</v>
      </c>
      <c r="N454" t="s">
        <v>24</v>
      </c>
    </row>
    <row r="455" spans="1:14" x14ac:dyDescent="0.25">
      <c r="A455" t="s">
        <v>1113</v>
      </c>
      <c r="B455" t="s">
        <v>1114</v>
      </c>
      <c r="C455" t="s">
        <v>1115</v>
      </c>
      <c r="D455" t="s">
        <v>21</v>
      </c>
      <c r="E455">
        <v>57252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43252</v>
      </c>
      <c r="L455" t="s">
        <v>26</v>
      </c>
      <c r="N455" t="s">
        <v>24</v>
      </c>
    </row>
    <row r="456" spans="1:14" x14ac:dyDescent="0.25">
      <c r="A456" t="s">
        <v>1116</v>
      </c>
      <c r="B456" t="s">
        <v>1117</v>
      </c>
      <c r="C456" t="s">
        <v>808</v>
      </c>
      <c r="D456" t="s">
        <v>21</v>
      </c>
      <c r="E456">
        <v>57015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43251</v>
      </c>
      <c r="L456" t="s">
        <v>26</v>
      </c>
      <c r="N456" t="s">
        <v>24</v>
      </c>
    </row>
    <row r="457" spans="1:14" x14ac:dyDescent="0.25">
      <c r="A457" t="s">
        <v>1118</v>
      </c>
      <c r="B457" t="s">
        <v>1119</v>
      </c>
      <c r="C457" t="s">
        <v>1120</v>
      </c>
      <c r="D457" t="s">
        <v>21</v>
      </c>
      <c r="E457">
        <v>57216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43251</v>
      </c>
      <c r="L457" t="s">
        <v>26</v>
      </c>
      <c r="N457" t="s">
        <v>24</v>
      </c>
    </row>
    <row r="458" spans="1:14" x14ac:dyDescent="0.25">
      <c r="A458" t="s">
        <v>1121</v>
      </c>
      <c r="B458" t="s">
        <v>1122</v>
      </c>
      <c r="C458" t="s">
        <v>1120</v>
      </c>
      <c r="D458" t="s">
        <v>21</v>
      </c>
      <c r="E458">
        <v>57216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43251</v>
      </c>
      <c r="L458" t="s">
        <v>26</v>
      </c>
      <c r="N458" t="s">
        <v>24</v>
      </c>
    </row>
    <row r="459" spans="1:14" x14ac:dyDescent="0.25">
      <c r="A459" t="s">
        <v>1123</v>
      </c>
      <c r="B459" t="s">
        <v>1124</v>
      </c>
      <c r="C459" t="s">
        <v>43</v>
      </c>
      <c r="D459" t="s">
        <v>21</v>
      </c>
      <c r="E459">
        <v>57103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43251</v>
      </c>
      <c r="L459" t="s">
        <v>26</v>
      </c>
      <c r="N459" t="s">
        <v>24</v>
      </c>
    </row>
    <row r="460" spans="1:14" x14ac:dyDescent="0.25">
      <c r="A460" t="s">
        <v>263</v>
      </c>
      <c r="B460" t="s">
        <v>1125</v>
      </c>
      <c r="C460" t="s">
        <v>1115</v>
      </c>
      <c r="D460" t="s">
        <v>21</v>
      </c>
      <c r="E460">
        <v>57252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43251</v>
      </c>
      <c r="L460" t="s">
        <v>26</v>
      </c>
      <c r="N460" t="s">
        <v>24</v>
      </c>
    </row>
    <row r="461" spans="1:14" x14ac:dyDescent="0.25">
      <c r="A461" t="s">
        <v>649</v>
      </c>
      <c r="B461" t="s">
        <v>650</v>
      </c>
      <c r="C461" t="s">
        <v>651</v>
      </c>
      <c r="D461" t="s">
        <v>21</v>
      </c>
      <c r="E461">
        <v>57212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43251</v>
      </c>
      <c r="L461" t="s">
        <v>26</v>
      </c>
      <c r="N461" t="s">
        <v>24</v>
      </c>
    </row>
    <row r="462" spans="1:14" x14ac:dyDescent="0.25">
      <c r="A462" t="s">
        <v>679</v>
      </c>
      <c r="B462" t="s">
        <v>680</v>
      </c>
      <c r="C462" t="s">
        <v>681</v>
      </c>
      <c r="D462" t="s">
        <v>21</v>
      </c>
      <c r="E462">
        <v>57223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43251</v>
      </c>
      <c r="L462" t="s">
        <v>26</v>
      </c>
      <c r="N462" t="s">
        <v>24</v>
      </c>
    </row>
    <row r="463" spans="1:14" x14ac:dyDescent="0.25">
      <c r="A463" t="s">
        <v>403</v>
      </c>
      <c r="B463" t="s">
        <v>1126</v>
      </c>
      <c r="C463" t="s">
        <v>1115</v>
      </c>
      <c r="D463" t="s">
        <v>21</v>
      </c>
      <c r="E463">
        <v>57252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43251</v>
      </c>
      <c r="L463" t="s">
        <v>26</v>
      </c>
      <c r="N463" t="s">
        <v>24</v>
      </c>
    </row>
    <row r="464" spans="1:14" x14ac:dyDescent="0.25">
      <c r="A464" t="s">
        <v>1127</v>
      </c>
      <c r="B464" t="s">
        <v>1128</v>
      </c>
      <c r="C464" t="s">
        <v>262</v>
      </c>
      <c r="D464" t="s">
        <v>21</v>
      </c>
      <c r="E464">
        <v>57053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43251</v>
      </c>
      <c r="L464" t="s">
        <v>26</v>
      </c>
      <c r="N464" t="s">
        <v>24</v>
      </c>
    </row>
    <row r="465" spans="1:14" x14ac:dyDescent="0.25">
      <c r="A465" t="s">
        <v>72</v>
      </c>
      <c r="B465" t="s">
        <v>1129</v>
      </c>
      <c r="C465" t="s">
        <v>1115</v>
      </c>
      <c r="D465" t="s">
        <v>21</v>
      </c>
      <c r="E465">
        <v>57252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43251</v>
      </c>
      <c r="L465" t="s">
        <v>26</v>
      </c>
      <c r="N465" t="s">
        <v>24</v>
      </c>
    </row>
    <row r="466" spans="1:14" x14ac:dyDescent="0.25">
      <c r="A466" t="s">
        <v>1130</v>
      </c>
      <c r="B466" t="s">
        <v>1131</v>
      </c>
      <c r="C466" t="s">
        <v>1132</v>
      </c>
      <c r="D466" t="s">
        <v>21</v>
      </c>
      <c r="E466">
        <v>57043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43251</v>
      </c>
      <c r="L466" t="s">
        <v>26</v>
      </c>
      <c r="N466" t="s">
        <v>24</v>
      </c>
    </row>
    <row r="467" spans="1:14" x14ac:dyDescent="0.25">
      <c r="A467" t="s">
        <v>49</v>
      </c>
      <c r="B467" t="s">
        <v>1135</v>
      </c>
      <c r="C467" t="s">
        <v>43</v>
      </c>
      <c r="D467" t="s">
        <v>21</v>
      </c>
      <c r="E467">
        <v>57106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43251</v>
      </c>
      <c r="L467" t="s">
        <v>26</v>
      </c>
      <c r="N467" t="s">
        <v>24</v>
      </c>
    </row>
    <row r="468" spans="1:14" x14ac:dyDescent="0.25">
      <c r="A468" t="s">
        <v>1136</v>
      </c>
      <c r="B468" t="s">
        <v>1137</v>
      </c>
      <c r="C468" t="s">
        <v>1115</v>
      </c>
      <c r="D468" t="s">
        <v>21</v>
      </c>
      <c r="E468">
        <v>57252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43251</v>
      </c>
      <c r="L468" t="s">
        <v>26</v>
      </c>
      <c r="N468" t="s">
        <v>24</v>
      </c>
    </row>
    <row r="469" spans="1:14" x14ac:dyDescent="0.25">
      <c r="A469" t="s">
        <v>1138</v>
      </c>
      <c r="B469" t="s">
        <v>1139</v>
      </c>
      <c r="C469" t="s">
        <v>1115</v>
      </c>
      <c r="D469" t="s">
        <v>21</v>
      </c>
      <c r="E469">
        <v>57252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43251</v>
      </c>
      <c r="L469" t="s">
        <v>26</v>
      </c>
      <c r="N469" t="s">
        <v>24</v>
      </c>
    </row>
    <row r="470" spans="1:14" x14ac:dyDescent="0.25">
      <c r="A470" t="s">
        <v>1140</v>
      </c>
      <c r="B470" t="s">
        <v>1141</v>
      </c>
      <c r="C470" t="s">
        <v>1115</v>
      </c>
      <c r="D470" t="s">
        <v>21</v>
      </c>
      <c r="E470">
        <v>57252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43251</v>
      </c>
      <c r="L470" t="s">
        <v>26</v>
      </c>
      <c r="N470" t="s">
        <v>24</v>
      </c>
    </row>
    <row r="471" spans="1:14" x14ac:dyDescent="0.25">
      <c r="A471" t="s">
        <v>1142</v>
      </c>
      <c r="B471" t="s">
        <v>1143</v>
      </c>
      <c r="C471" t="s">
        <v>1115</v>
      </c>
      <c r="D471" t="s">
        <v>21</v>
      </c>
      <c r="E471">
        <v>57252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43251</v>
      </c>
      <c r="L471" t="s">
        <v>26</v>
      </c>
      <c r="N471" t="s">
        <v>24</v>
      </c>
    </row>
    <row r="472" spans="1:14" x14ac:dyDescent="0.25">
      <c r="A472" t="s">
        <v>263</v>
      </c>
      <c r="B472" t="s">
        <v>1144</v>
      </c>
      <c r="C472" t="s">
        <v>762</v>
      </c>
      <c r="D472" t="s">
        <v>21</v>
      </c>
      <c r="E472">
        <v>57022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43241</v>
      </c>
      <c r="L472" t="s">
        <v>26</v>
      </c>
      <c r="N472" t="s">
        <v>24</v>
      </c>
    </row>
    <row r="473" spans="1:14" x14ac:dyDescent="0.25">
      <c r="A473" t="s">
        <v>68</v>
      </c>
      <c r="B473" t="s">
        <v>69</v>
      </c>
      <c r="C473" t="s">
        <v>43</v>
      </c>
      <c r="D473" t="s">
        <v>21</v>
      </c>
      <c r="E473">
        <v>57107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43241</v>
      </c>
      <c r="L473" t="s">
        <v>26</v>
      </c>
      <c r="N473" t="s">
        <v>24</v>
      </c>
    </row>
    <row r="474" spans="1:14" x14ac:dyDescent="0.25">
      <c r="A474" t="s">
        <v>218</v>
      </c>
      <c r="B474" t="s">
        <v>1145</v>
      </c>
      <c r="C474" t="s">
        <v>798</v>
      </c>
      <c r="D474" t="s">
        <v>21</v>
      </c>
      <c r="E474">
        <v>57012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43241</v>
      </c>
      <c r="L474" t="s">
        <v>26</v>
      </c>
      <c r="N474" t="s">
        <v>24</v>
      </c>
    </row>
    <row r="475" spans="1:14" x14ac:dyDescent="0.25">
      <c r="A475" t="s">
        <v>1146</v>
      </c>
      <c r="B475" t="s">
        <v>1147</v>
      </c>
      <c r="C475" t="s">
        <v>893</v>
      </c>
      <c r="D475" t="s">
        <v>21</v>
      </c>
      <c r="E475">
        <v>57064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43237</v>
      </c>
      <c r="L475" t="s">
        <v>26</v>
      </c>
      <c r="N475" t="s">
        <v>24</v>
      </c>
    </row>
    <row r="476" spans="1:14" x14ac:dyDescent="0.25">
      <c r="A476" t="s">
        <v>403</v>
      </c>
      <c r="B476" t="s">
        <v>555</v>
      </c>
      <c r="C476" t="s">
        <v>556</v>
      </c>
      <c r="D476" t="s">
        <v>21</v>
      </c>
      <c r="E476">
        <v>57381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43237</v>
      </c>
      <c r="L476" t="s">
        <v>26</v>
      </c>
      <c r="N476" t="s">
        <v>24</v>
      </c>
    </row>
    <row r="477" spans="1:14" x14ac:dyDescent="0.25">
      <c r="A477" t="s">
        <v>1149</v>
      </c>
      <c r="B477" t="s">
        <v>1150</v>
      </c>
      <c r="C477" t="s">
        <v>805</v>
      </c>
      <c r="D477" t="s">
        <v>21</v>
      </c>
      <c r="E477">
        <v>57039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43236</v>
      </c>
      <c r="L477" t="s">
        <v>26</v>
      </c>
      <c r="N477" t="s">
        <v>24</v>
      </c>
    </row>
    <row r="478" spans="1:14" x14ac:dyDescent="0.25">
      <c r="A478" t="s">
        <v>583</v>
      </c>
      <c r="B478" t="s">
        <v>1151</v>
      </c>
      <c r="C478" t="s">
        <v>805</v>
      </c>
      <c r="D478" t="s">
        <v>21</v>
      </c>
      <c r="E478">
        <v>57039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43236</v>
      </c>
      <c r="L478" t="s">
        <v>26</v>
      </c>
      <c r="N478" t="s">
        <v>24</v>
      </c>
    </row>
    <row r="479" spans="1:14" x14ac:dyDescent="0.25">
      <c r="A479" t="s">
        <v>263</v>
      </c>
      <c r="B479" t="s">
        <v>1152</v>
      </c>
      <c r="C479" t="s">
        <v>893</v>
      </c>
      <c r="D479" t="s">
        <v>21</v>
      </c>
      <c r="E479">
        <v>57064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43236</v>
      </c>
      <c r="L479" t="s">
        <v>26</v>
      </c>
      <c r="N479" t="s">
        <v>24</v>
      </c>
    </row>
    <row r="480" spans="1:14" x14ac:dyDescent="0.25">
      <c r="A480" t="s">
        <v>1153</v>
      </c>
      <c r="B480" t="s">
        <v>1154</v>
      </c>
      <c r="C480" t="s">
        <v>893</v>
      </c>
      <c r="D480" t="s">
        <v>21</v>
      </c>
      <c r="E480">
        <v>57064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43236</v>
      </c>
      <c r="L480" t="s">
        <v>26</v>
      </c>
      <c r="N480" t="s">
        <v>24</v>
      </c>
    </row>
    <row r="481" spans="1:14" x14ac:dyDescent="0.25">
      <c r="A481" t="s">
        <v>1155</v>
      </c>
      <c r="B481" t="s">
        <v>1156</v>
      </c>
      <c r="C481" t="s">
        <v>805</v>
      </c>
      <c r="D481" t="s">
        <v>21</v>
      </c>
      <c r="E481">
        <v>57039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43236</v>
      </c>
      <c r="L481" t="s">
        <v>26</v>
      </c>
      <c r="N481" t="s">
        <v>24</v>
      </c>
    </row>
    <row r="482" spans="1:14" x14ac:dyDescent="0.25">
      <c r="A482" t="s">
        <v>1157</v>
      </c>
      <c r="B482" t="s">
        <v>1158</v>
      </c>
      <c r="C482" t="s">
        <v>43</v>
      </c>
      <c r="D482" t="s">
        <v>21</v>
      </c>
      <c r="E482">
        <v>57103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43236</v>
      </c>
      <c r="L482" t="s">
        <v>26</v>
      </c>
      <c r="N482" t="s">
        <v>24</v>
      </c>
    </row>
    <row r="483" spans="1:14" x14ac:dyDescent="0.25">
      <c r="A483" t="s">
        <v>1159</v>
      </c>
      <c r="B483" t="s">
        <v>1160</v>
      </c>
      <c r="C483" t="s">
        <v>745</v>
      </c>
      <c r="D483" t="s">
        <v>21</v>
      </c>
      <c r="E483">
        <v>57049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43234</v>
      </c>
      <c r="L483" t="s">
        <v>26</v>
      </c>
      <c r="N483" t="s">
        <v>24</v>
      </c>
    </row>
    <row r="484" spans="1:14" x14ac:dyDescent="0.25">
      <c r="A484" t="s">
        <v>1161</v>
      </c>
      <c r="B484" t="s">
        <v>1162</v>
      </c>
      <c r="C484" t="s">
        <v>1132</v>
      </c>
      <c r="D484" t="s">
        <v>21</v>
      </c>
      <c r="E484">
        <v>57043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43234</v>
      </c>
      <c r="L484" t="s">
        <v>26</v>
      </c>
      <c r="N484" t="s">
        <v>24</v>
      </c>
    </row>
    <row r="485" spans="1:14" x14ac:dyDescent="0.25">
      <c r="A485" t="s">
        <v>101</v>
      </c>
      <c r="B485" t="s">
        <v>114</v>
      </c>
      <c r="C485" t="s">
        <v>20</v>
      </c>
      <c r="D485" t="s">
        <v>21</v>
      </c>
      <c r="E485">
        <v>57702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43233</v>
      </c>
      <c r="L485" t="s">
        <v>26</v>
      </c>
      <c r="N485" t="s">
        <v>24</v>
      </c>
    </row>
    <row r="486" spans="1:14" x14ac:dyDescent="0.25">
      <c r="A486" t="s">
        <v>18</v>
      </c>
      <c r="B486" t="s">
        <v>117</v>
      </c>
      <c r="C486" t="s">
        <v>20</v>
      </c>
      <c r="D486" t="s">
        <v>21</v>
      </c>
      <c r="E486">
        <v>57702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43233</v>
      </c>
      <c r="L486" t="s">
        <v>26</v>
      </c>
      <c r="N486" t="s">
        <v>24</v>
      </c>
    </row>
    <row r="487" spans="1:14" x14ac:dyDescent="0.25">
      <c r="A487" t="s">
        <v>18</v>
      </c>
      <c r="B487" t="s">
        <v>1163</v>
      </c>
      <c r="C487" t="s">
        <v>20</v>
      </c>
      <c r="D487" t="s">
        <v>21</v>
      </c>
      <c r="E487">
        <v>57702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43233</v>
      </c>
      <c r="L487" t="s">
        <v>26</v>
      </c>
      <c r="N487" t="s">
        <v>24</v>
      </c>
    </row>
    <row r="488" spans="1:14" x14ac:dyDescent="0.25">
      <c r="A488" t="s">
        <v>105</v>
      </c>
      <c r="B488" t="s">
        <v>172</v>
      </c>
      <c r="C488" t="s">
        <v>20</v>
      </c>
      <c r="D488" t="s">
        <v>21</v>
      </c>
      <c r="E488">
        <v>57702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43233</v>
      </c>
      <c r="L488" t="s">
        <v>26</v>
      </c>
      <c r="N488" t="s">
        <v>24</v>
      </c>
    </row>
    <row r="489" spans="1:14" x14ac:dyDescent="0.25">
      <c r="A489" t="s">
        <v>410</v>
      </c>
      <c r="B489" t="s">
        <v>411</v>
      </c>
      <c r="C489" t="s">
        <v>412</v>
      </c>
      <c r="D489" t="s">
        <v>21</v>
      </c>
      <c r="E489">
        <v>57385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43231</v>
      </c>
      <c r="L489" t="s">
        <v>26</v>
      </c>
      <c r="N489" t="s">
        <v>24</v>
      </c>
    </row>
    <row r="490" spans="1:14" x14ac:dyDescent="0.25">
      <c r="A490" t="s">
        <v>1164</v>
      </c>
      <c r="B490" t="s">
        <v>1165</v>
      </c>
      <c r="C490" t="s">
        <v>388</v>
      </c>
      <c r="D490" t="s">
        <v>21</v>
      </c>
      <c r="E490">
        <v>57401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43227</v>
      </c>
      <c r="L490" t="s">
        <v>26</v>
      </c>
      <c r="N490" t="s">
        <v>24</v>
      </c>
    </row>
    <row r="491" spans="1:14" x14ac:dyDescent="0.25">
      <c r="A491" t="s">
        <v>1166</v>
      </c>
      <c r="B491" t="s">
        <v>1167</v>
      </c>
      <c r="C491" t="s">
        <v>388</v>
      </c>
      <c r="D491" t="s">
        <v>21</v>
      </c>
      <c r="E491">
        <v>57401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43227</v>
      </c>
      <c r="L491" t="s">
        <v>26</v>
      </c>
      <c r="N491" t="s">
        <v>24</v>
      </c>
    </row>
    <row r="492" spans="1:14" x14ac:dyDescent="0.25">
      <c r="A492" t="s">
        <v>18</v>
      </c>
      <c r="B492" t="s">
        <v>815</v>
      </c>
      <c r="C492" t="s">
        <v>20</v>
      </c>
      <c r="D492" t="s">
        <v>21</v>
      </c>
      <c r="E492">
        <v>57702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43227</v>
      </c>
      <c r="L492" t="s">
        <v>26</v>
      </c>
      <c r="N492" t="s">
        <v>24</v>
      </c>
    </row>
    <row r="493" spans="1:14" x14ac:dyDescent="0.25">
      <c r="A493" t="s">
        <v>1168</v>
      </c>
      <c r="B493" t="s">
        <v>1169</v>
      </c>
      <c r="C493" t="s">
        <v>412</v>
      </c>
      <c r="D493" t="s">
        <v>21</v>
      </c>
      <c r="E493">
        <v>57385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43227</v>
      </c>
      <c r="L493" t="s">
        <v>26</v>
      </c>
      <c r="N493" t="s">
        <v>24</v>
      </c>
    </row>
    <row r="494" spans="1:14" x14ac:dyDescent="0.25">
      <c r="A494" t="s">
        <v>1170</v>
      </c>
      <c r="B494" t="s">
        <v>1171</v>
      </c>
      <c r="C494" t="s">
        <v>412</v>
      </c>
      <c r="D494" t="s">
        <v>21</v>
      </c>
      <c r="E494">
        <v>57385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43227</v>
      </c>
      <c r="L494" t="s">
        <v>26</v>
      </c>
      <c r="N494" t="s">
        <v>24</v>
      </c>
    </row>
    <row r="495" spans="1:14" x14ac:dyDescent="0.25">
      <c r="A495" t="s">
        <v>675</v>
      </c>
      <c r="B495" t="s">
        <v>676</v>
      </c>
      <c r="C495" t="s">
        <v>43</v>
      </c>
      <c r="D495" t="s">
        <v>21</v>
      </c>
      <c r="E495">
        <v>57103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43227</v>
      </c>
      <c r="L495" t="s">
        <v>26</v>
      </c>
      <c r="N495" t="s">
        <v>24</v>
      </c>
    </row>
    <row r="496" spans="1:14" x14ac:dyDescent="0.25">
      <c r="A496" t="s">
        <v>1172</v>
      </c>
      <c r="B496" t="s">
        <v>1173</v>
      </c>
      <c r="C496" t="s">
        <v>388</v>
      </c>
      <c r="D496" t="s">
        <v>21</v>
      </c>
      <c r="E496">
        <v>57401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43227</v>
      </c>
      <c r="L496" t="s">
        <v>26</v>
      </c>
      <c r="N496" t="s">
        <v>24</v>
      </c>
    </row>
    <row r="497" spans="1:14" x14ac:dyDescent="0.25">
      <c r="A497" t="s">
        <v>1174</v>
      </c>
      <c r="B497" t="s">
        <v>1175</v>
      </c>
      <c r="C497" t="s">
        <v>388</v>
      </c>
      <c r="D497" t="s">
        <v>21</v>
      </c>
      <c r="E497">
        <v>57401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43225</v>
      </c>
      <c r="L497" t="s">
        <v>26</v>
      </c>
      <c r="N497" t="s">
        <v>24</v>
      </c>
    </row>
    <row r="498" spans="1:14" x14ac:dyDescent="0.25">
      <c r="A498" t="s">
        <v>1048</v>
      </c>
      <c r="B498" t="s">
        <v>1176</v>
      </c>
      <c r="C498" t="s">
        <v>388</v>
      </c>
      <c r="D498" t="s">
        <v>21</v>
      </c>
      <c r="E498">
        <v>57401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43225</v>
      </c>
      <c r="L498" t="s">
        <v>26</v>
      </c>
      <c r="N498" t="s">
        <v>24</v>
      </c>
    </row>
    <row r="499" spans="1:14" x14ac:dyDescent="0.25">
      <c r="A499" t="s">
        <v>72</v>
      </c>
      <c r="B499" t="s">
        <v>1177</v>
      </c>
      <c r="C499" t="s">
        <v>388</v>
      </c>
      <c r="D499" t="s">
        <v>21</v>
      </c>
      <c r="E499">
        <v>57401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43225</v>
      </c>
      <c r="L499" t="s">
        <v>26</v>
      </c>
      <c r="N499" t="s">
        <v>24</v>
      </c>
    </row>
    <row r="500" spans="1:14" x14ac:dyDescent="0.25">
      <c r="A500" t="s">
        <v>386</v>
      </c>
      <c r="B500" t="s">
        <v>387</v>
      </c>
      <c r="C500" t="s">
        <v>388</v>
      </c>
      <c r="D500" t="s">
        <v>21</v>
      </c>
      <c r="E500">
        <v>57401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43225</v>
      </c>
      <c r="L500" t="s">
        <v>26</v>
      </c>
      <c r="N500" t="s">
        <v>24</v>
      </c>
    </row>
    <row r="501" spans="1:14" x14ac:dyDescent="0.25">
      <c r="A501" t="s">
        <v>368</v>
      </c>
      <c r="B501" t="s">
        <v>1178</v>
      </c>
      <c r="C501" t="s">
        <v>388</v>
      </c>
      <c r="D501" t="s">
        <v>21</v>
      </c>
      <c r="E501">
        <v>57401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43225</v>
      </c>
      <c r="L501" t="s">
        <v>26</v>
      </c>
      <c r="N501" t="s">
        <v>24</v>
      </c>
    </row>
    <row r="502" spans="1:14" x14ac:dyDescent="0.25">
      <c r="A502" t="s">
        <v>1179</v>
      </c>
      <c r="B502" t="s">
        <v>1180</v>
      </c>
      <c r="C502" t="s">
        <v>388</v>
      </c>
      <c r="D502" t="s">
        <v>21</v>
      </c>
      <c r="E502">
        <v>57401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43225</v>
      </c>
      <c r="L502" t="s">
        <v>26</v>
      </c>
      <c r="N502" t="s">
        <v>24</v>
      </c>
    </row>
    <row r="503" spans="1:14" x14ac:dyDescent="0.25">
      <c r="A503" t="s">
        <v>1181</v>
      </c>
      <c r="B503" t="s">
        <v>1182</v>
      </c>
      <c r="C503" t="s">
        <v>388</v>
      </c>
      <c r="D503" t="s">
        <v>21</v>
      </c>
      <c r="E503">
        <v>57401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43225</v>
      </c>
      <c r="L503" t="s">
        <v>26</v>
      </c>
      <c r="N503" t="s">
        <v>24</v>
      </c>
    </row>
    <row r="504" spans="1:14" x14ac:dyDescent="0.25">
      <c r="A504" t="s">
        <v>152</v>
      </c>
      <c r="B504" t="s">
        <v>153</v>
      </c>
      <c r="C504" t="s">
        <v>43</v>
      </c>
      <c r="D504" t="s">
        <v>21</v>
      </c>
      <c r="E504">
        <v>57106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43224</v>
      </c>
      <c r="L504" t="s">
        <v>26</v>
      </c>
      <c r="N504" t="s">
        <v>24</v>
      </c>
    </row>
    <row r="505" spans="1:14" x14ac:dyDescent="0.25">
      <c r="A505" t="s">
        <v>1184</v>
      </c>
      <c r="B505" t="s">
        <v>1185</v>
      </c>
      <c r="C505" t="s">
        <v>696</v>
      </c>
      <c r="D505" t="s">
        <v>21</v>
      </c>
      <c r="E505">
        <v>57732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43214</v>
      </c>
      <c r="L505" t="s">
        <v>26</v>
      </c>
      <c r="N505" t="s">
        <v>24</v>
      </c>
    </row>
    <row r="506" spans="1:14" x14ac:dyDescent="0.25">
      <c r="A506" t="s">
        <v>1186</v>
      </c>
      <c r="B506" t="s">
        <v>1187</v>
      </c>
      <c r="C506" t="s">
        <v>20</v>
      </c>
      <c r="D506" t="s">
        <v>21</v>
      </c>
      <c r="E506">
        <v>57701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43214</v>
      </c>
      <c r="L506" t="s">
        <v>26</v>
      </c>
      <c r="N506" t="s">
        <v>24</v>
      </c>
    </row>
    <row r="507" spans="1:14" x14ac:dyDescent="0.25">
      <c r="A507" t="s">
        <v>256</v>
      </c>
      <c r="B507" t="s">
        <v>1188</v>
      </c>
      <c r="C507" t="s">
        <v>481</v>
      </c>
      <c r="D507" t="s">
        <v>21</v>
      </c>
      <c r="E507">
        <v>57760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43214</v>
      </c>
      <c r="L507" t="s">
        <v>26</v>
      </c>
      <c r="N507" t="s">
        <v>24</v>
      </c>
    </row>
    <row r="508" spans="1:14" x14ac:dyDescent="0.25">
      <c r="A508" t="s">
        <v>934</v>
      </c>
      <c r="B508" t="s">
        <v>935</v>
      </c>
      <c r="C508" t="s">
        <v>20</v>
      </c>
      <c r="D508" t="s">
        <v>21</v>
      </c>
      <c r="E508">
        <v>57701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43212</v>
      </c>
      <c r="L508" t="s">
        <v>26</v>
      </c>
      <c r="N508" t="s">
        <v>24</v>
      </c>
    </row>
    <row r="509" spans="1:14" x14ac:dyDescent="0.25">
      <c r="A509" t="s">
        <v>160</v>
      </c>
      <c r="B509" t="s">
        <v>161</v>
      </c>
      <c r="C509" t="s">
        <v>20</v>
      </c>
      <c r="D509" t="s">
        <v>21</v>
      </c>
      <c r="E509">
        <v>57701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43212</v>
      </c>
      <c r="L509" t="s">
        <v>26</v>
      </c>
      <c r="N509" t="s">
        <v>24</v>
      </c>
    </row>
    <row r="510" spans="1:14" x14ac:dyDescent="0.25">
      <c r="A510" t="s">
        <v>1189</v>
      </c>
      <c r="B510" t="s">
        <v>1190</v>
      </c>
      <c r="C510" t="s">
        <v>20</v>
      </c>
      <c r="D510" t="s">
        <v>21</v>
      </c>
      <c r="E510">
        <v>57701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43212</v>
      </c>
      <c r="L510" t="s">
        <v>26</v>
      </c>
      <c r="N510" t="s">
        <v>24</v>
      </c>
    </row>
    <row r="511" spans="1:14" x14ac:dyDescent="0.25">
      <c r="A511" t="s">
        <v>952</v>
      </c>
      <c r="B511" t="s">
        <v>1191</v>
      </c>
      <c r="C511" t="s">
        <v>20</v>
      </c>
      <c r="D511" t="s">
        <v>21</v>
      </c>
      <c r="E511">
        <v>57703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43212</v>
      </c>
      <c r="L511" t="s">
        <v>26</v>
      </c>
      <c r="N511" t="s">
        <v>24</v>
      </c>
    </row>
    <row r="512" spans="1:14" x14ac:dyDescent="0.25">
      <c r="A512" t="s">
        <v>166</v>
      </c>
      <c r="B512" t="s">
        <v>167</v>
      </c>
      <c r="C512" t="s">
        <v>20</v>
      </c>
      <c r="D512" t="s">
        <v>21</v>
      </c>
      <c r="E512">
        <v>57701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43212</v>
      </c>
      <c r="L512" t="s">
        <v>26</v>
      </c>
      <c r="N512" t="s">
        <v>24</v>
      </c>
    </row>
    <row r="513" spans="1:14" x14ac:dyDescent="0.25">
      <c r="A513" t="s">
        <v>168</v>
      </c>
      <c r="B513" t="s">
        <v>169</v>
      </c>
      <c r="C513" t="s">
        <v>20</v>
      </c>
      <c r="D513" t="s">
        <v>21</v>
      </c>
      <c r="E513">
        <v>57701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43212</v>
      </c>
      <c r="L513" t="s">
        <v>26</v>
      </c>
      <c r="N513" t="s">
        <v>24</v>
      </c>
    </row>
    <row r="514" spans="1:14" x14ac:dyDescent="0.25">
      <c r="A514" t="s">
        <v>1192</v>
      </c>
      <c r="B514" t="s">
        <v>600</v>
      </c>
      <c r="C514" t="s">
        <v>20</v>
      </c>
      <c r="D514" t="s">
        <v>21</v>
      </c>
      <c r="E514">
        <v>57702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43210</v>
      </c>
      <c r="L514" t="s">
        <v>26</v>
      </c>
      <c r="N514" t="s">
        <v>24</v>
      </c>
    </row>
    <row r="515" spans="1:14" x14ac:dyDescent="0.25">
      <c r="A515" t="s">
        <v>710</v>
      </c>
      <c r="B515" t="s">
        <v>711</v>
      </c>
      <c r="C515" t="s">
        <v>481</v>
      </c>
      <c r="D515" t="s">
        <v>21</v>
      </c>
      <c r="E515">
        <v>57760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43210</v>
      </c>
      <c r="L515" t="s">
        <v>26</v>
      </c>
      <c r="N515" t="s">
        <v>24</v>
      </c>
    </row>
    <row r="516" spans="1:14" x14ac:dyDescent="0.25">
      <c r="A516" t="s">
        <v>403</v>
      </c>
      <c r="B516" t="s">
        <v>404</v>
      </c>
      <c r="C516" t="s">
        <v>405</v>
      </c>
      <c r="D516" t="s">
        <v>21</v>
      </c>
      <c r="E516">
        <v>57274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43200</v>
      </c>
      <c r="L516" t="s">
        <v>26</v>
      </c>
      <c r="N516" t="s">
        <v>24</v>
      </c>
    </row>
    <row r="517" spans="1:14" x14ac:dyDescent="0.25">
      <c r="A517" t="s">
        <v>406</v>
      </c>
      <c r="B517" t="s">
        <v>407</v>
      </c>
      <c r="C517" t="s">
        <v>405</v>
      </c>
      <c r="D517" t="s">
        <v>21</v>
      </c>
      <c r="E517">
        <v>57274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43200</v>
      </c>
      <c r="L517" t="s">
        <v>26</v>
      </c>
      <c r="N517" t="s">
        <v>24</v>
      </c>
    </row>
    <row r="518" spans="1:14" x14ac:dyDescent="0.25">
      <c r="A518" t="s">
        <v>1193</v>
      </c>
      <c r="B518" t="s">
        <v>1194</v>
      </c>
      <c r="C518" t="s">
        <v>1195</v>
      </c>
      <c r="D518" t="s">
        <v>21</v>
      </c>
      <c r="E518">
        <v>57273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43200</v>
      </c>
      <c r="L518" t="s">
        <v>26</v>
      </c>
      <c r="N518" t="s">
        <v>24</v>
      </c>
    </row>
    <row r="519" spans="1:14" x14ac:dyDescent="0.25">
      <c r="A519" t="s">
        <v>130</v>
      </c>
      <c r="B519" t="s">
        <v>131</v>
      </c>
      <c r="C519" t="s">
        <v>43</v>
      </c>
      <c r="D519" t="s">
        <v>21</v>
      </c>
      <c r="E519">
        <v>57106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43199</v>
      </c>
      <c r="L519" t="s">
        <v>26</v>
      </c>
      <c r="N519" t="s">
        <v>24</v>
      </c>
    </row>
    <row r="520" spans="1:14" x14ac:dyDescent="0.25">
      <c r="A520" t="s">
        <v>1196</v>
      </c>
      <c r="B520" t="s">
        <v>99</v>
      </c>
      <c r="C520" t="s">
        <v>100</v>
      </c>
      <c r="D520" t="s">
        <v>21</v>
      </c>
      <c r="E520">
        <v>57744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43199</v>
      </c>
      <c r="L520" t="s">
        <v>26</v>
      </c>
      <c r="N520" t="s">
        <v>24</v>
      </c>
    </row>
    <row r="521" spans="1:14" x14ac:dyDescent="0.25">
      <c r="A521" t="s">
        <v>1197</v>
      </c>
      <c r="B521" t="s">
        <v>1198</v>
      </c>
      <c r="C521" t="s">
        <v>43</v>
      </c>
      <c r="D521" t="s">
        <v>21</v>
      </c>
      <c r="E521">
        <v>57106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43199</v>
      </c>
      <c r="L521" t="s">
        <v>26</v>
      </c>
      <c r="N521" t="s">
        <v>24</v>
      </c>
    </row>
    <row r="522" spans="1:14" x14ac:dyDescent="0.25">
      <c r="A522" t="s">
        <v>74</v>
      </c>
      <c r="B522" t="s">
        <v>140</v>
      </c>
      <c r="C522" t="s">
        <v>43</v>
      </c>
      <c r="D522" t="s">
        <v>21</v>
      </c>
      <c r="E522">
        <v>57106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43196</v>
      </c>
      <c r="L522" t="s">
        <v>26</v>
      </c>
      <c r="N522" t="s">
        <v>24</v>
      </c>
    </row>
    <row r="523" spans="1:14" x14ac:dyDescent="0.25">
      <c r="A523" t="s">
        <v>142</v>
      </c>
      <c r="B523" t="s">
        <v>143</v>
      </c>
      <c r="C523" t="s">
        <v>43</v>
      </c>
      <c r="D523" t="s">
        <v>21</v>
      </c>
      <c r="E523">
        <v>57105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43196</v>
      </c>
      <c r="L523" t="s">
        <v>26</v>
      </c>
      <c r="N523" t="s">
        <v>24</v>
      </c>
    </row>
    <row r="524" spans="1:14" x14ac:dyDescent="0.25">
      <c r="A524" t="s">
        <v>1199</v>
      </c>
      <c r="B524" t="s">
        <v>1200</v>
      </c>
      <c r="C524" t="s">
        <v>783</v>
      </c>
      <c r="D524" t="s">
        <v>21</v>
      </c>
      <c r="E524">
        <v>57017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43193</v>
      </c>
      <c r="L524" t="s">
        <v>26</v>
      </c>
      <c r="N524" t="s">
        <v>24</v>
      </c>
    </row>
    <row r="525" spans="1:14" x14ac:dyDescent="0.25">
      <c r="A525" t="s">
        <v>840</v>
      </c>
      <c r="B525" t="s">
        <v>841</v>
      </c>
      <c r="C525" t="s">
        <v>828</v>
      </c>
      <c r="D525" t="s">
        <v>21</v>
      </c>
      <c r="E525">
        <v>57325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43193</v>
      </c>
      <c r="L525" t="s">
        <v>26</v>
      </c>
      <c r="N525" t="s">
        <v>24</v>
      </c>
    </row>
    <row r="526" spans="1:14" x14ac:dyDescent="0.25">
      <c r="A526" t="s">
        <v>1201</v>
      </c>
      <c r="B526" t="s">
        <v>1202</v>
      </c>
      <c r="C526" t="s">
        <v>393</v>
      </c>
      <c r="D526" t="s">
        <v>21</v>
      </c>
      <c r="E526">
        <v>57201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43193</v>
      </c>
      <c r="L526" t="s">
        <v>26</v>
      </c>
      <c r="N526" t="s">
        <v>24</v>
      </c>
    </row>
    <row r="527" spans="1:14" x14ac:dyDescent="0.25">
      <c r="A527" t="s">
        <v>1203</v>
      </c>
      <c r="B527" t="s">
        <v>1204</v>
      </c>
      <c r="C527" t="s">
        <v>393</v>
      </c>
      <c r="D527" t="s">
        <v>21</v>
      </c>
      <c r="E527">
        <v>57201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43193</v>
      </c>
      <c r="L527" t="s">
        <v>26</v>
      </c>
      <c r="N527" t="s">
        <v>24</v>
      </c>
    </row>
    <row r="528" spans="1:14" x14ac:dyDescent="0.25">
      <c r="A528" t="s">
        <v>1205</v>
      </c>
      <c r="B528" t="s">
        <v>1206</v>
      </c>
      <c r="C528" t="s">
        <v>1207</v>
      </c>
      <c r="D528" t="s">
        <v>21</v>
      </c>
      <c r="E528">
        <v>57066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43192</v>
      </c>
      <c r="L528" t="s">
        <v>26</v>
      </c>
      <c r="N528" t="s">
        <v>24</v>
      </c>
    </row>
    <row r="529" spans="1:14" x14ac:dyDescent="0.25">
      <c r="A529" t="s">
        <v>1208</v>
      </c>
      <c r="B529" t="s">
        <v>1209</v>
      </c>
      <c r="C529" t="s">
        <v>1210</v>
      </c>
      <c r="D529" t="s">
        <v>21</v>
      </c>
      <c r="E529">
        <v>57063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43192</v>
      </c>
      <c r="L529" t="s">
        <v>26</v>
      </c>
      <c r="N529" t="s">
        <v>24</v>
      </c>
    </row>
    <row r="530" spans="1:14" x14ac:dyDescent="0.25">
      <c r="A530" t="s">
        <v>1211</v>
      </c>
      <c r="B530" t="s">
        <v>1212</v>
      </c>
      <c r="C530" t="s">
        <v>1207</v>
      </c>
      <c r="D530" t="s">
        <v>21</v>
      </c>
      <c r="E530">
        <v>57066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43192</v>
      </c>
      <c r="L530" t="s">
        <v>26</v>
      </c>
      <c r="N530" t="s">
        <v>24</v>
      </c>
    </row>
    <row r="531" spans="1:14" x14ac:dyDescent="0.25">
      <c r="A531" t="s">
        <v>1213</v>
      </c>
      <c r="B531" t="s">
        <v>1214</v>
      </c>
      <c r="C531" t="s">
        <v>603</v>
      </c>
      <c r="D531" t="s">
        <v>21</v>
      </c>
      <c r="E531">
        <v>57730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43190</v>
      </c>
      <c r="L531" t="s">
        <v>26</v>
      </c>
      <c r="N531" t="s">
        <v>24</v>
      </c>
    </row>
    <row r="532" spans="1:14" x14ac:dyDescent="0.25">
      <c r="A532" t="s">
        <v>682</v>
      </c>
      <c r="B532" t="s">
        <v>683</v>
      </c>
      <c r="C532" t="s">
        <v>393</v>
      </c>
      <c r="D532" t="s">
        <v>21</v>
      </c>
      <c r="E532">
        <v>57201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43188</v>
      </c>
      <c r="L532" t="s">
        <v>26</v>
      </c>
      <c r="N532" t="s">
        <v>24</v>
      </c>
    </row>
    <row r="533" spans="1:14" x14ac:dyDescent="0.25">
      <c r="A533" t="s">
        <v>1215</v>
      </c>
      <c r="B533" t="s">
        <v>1216</v>
      </c>
      <c r="C533" t="s">
        <v>1120</v>
      </c>
      <c r="D533" t="s">
        <v>21</v>
      </c>
      <c r="E533">
        <v>57216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43188</v>
      </c>
      <c r="L533" t="s">
        <v>26</v>
      </c>
      <c r="N533" t="s">
        <v>24</v>
      </c>
    </row>
    <row r="534" spans="1:14" x14ac:dyDescent="0.25">
      <c r="A534" t="s">
        <v>589</v>
      </c>
      <c r="B534" t="s">
        <v>590</v>
      </c>
      <c r="C534" t="s">
        <v>393</v>
      </c>
      <c r="D534" t="s">
        <v>21</v>
      </c>
      <c r="E534">
        <v>57201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43188</v>
      </c>
      <c r="L534" t="s">
        <v>26</v>
      </c>
      <c r="N534" t="s">
        <v>24</v>
      </c>
    </row>
    <row r="535" spans="1:14" x14ac:dyDescent="0.25">
      <c r="A535" t="s">
        <v>158</v>
      </c>
      <c r="B535" t="s">
        <v>1217</v>
      </c>
      <c r="C535" t="s">
        <v>393</v>
      </c>
      <c r="D535" t="s">
        <v>21</v>
      </c>
      <c r="E535">
        <v>57201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43188</v>
      </c>
      <c r="L535" t="s">
        <v>26</v>
      </c>
      <c r="N535" t="s">
        <v>24</v>
      </c>
    </row>
    <row r="536" spans="1:14" x14ac:dyDescent="0.25">
      <c r="A536" t="s">
        <v>1218</v>
      </c>
      <c r="B536" t="s">
        <v>518</v>
      </c>
      <c r="C536" t="s">
        <v>517</v>
      </c>
      <c r="D536" t="s">
        <v>21</v>
      </c>
      <c r="E536">
        <v>57345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43187</v>
      </c>
      <c r="L536" t="s">
        <v>26</v>
      </c>
      <c r="N536" t="s">
        <v>24</v>
      </c>
    </row>
    <row r="537" spans="1:14" x14ac:dyDescent="0.25">
      <c r="A537" t="s">
        <v>826</v>
      </c>
      <c r="B537" t="s">
        <v>827</v>
      </c>
      <c r="C537" t="s">
        <v>828</v>
      </c>
      <c r="D537" t="s">
        <v>21</v>
      </c>
      <c r="E537">
        <v>57325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43186</v>
      </c>
      <c r="L537" t="s">
        <v>26</v>
      </c>
      <c r="N537" t="s">
        <v>24</v>
      </c>
    </row>
    <row r="538" spans="1:14" x14ac:dyDescent="0.25">
      <c r="A538" t="s">
        <v>1219</v>
      </c>
      <c r="B538" t="s">
        <v>1220</v>
      </c>
      <c r="C538" t="s">
        <v>1221</v>
      </c>
      <c r="D538" t="s">
        <v>21</v>
      </c>
      <c r="E538">
        <v>57020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43186</v>
      </c>
      <c r="L538" t="s">
        <v>26</v>
      </c>
      <c r="N538" t="s">
        <v>24</v>
      </c>
    </row>
    <row r="539" spans="1:14" x14ac:dyDescent="0.25">
      <c r="A539" t="s">
        <v>834</v>
      </c>
      <c r="B539" t="s">
        <v>835</v>
      </c>
      <c r="C539" t="s">
        <v>828</v>
      </c>
      <c r="D539" t="s">
        <v>21</v>
      </c>
      <c r="E539">
        <v>57325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43184</v>
      </c>
      <c r="L539" t="s">
        <v>26</v>
      </c>
      <c r="N539" t="s">
        <v>24</v>
      </c>
    </row>
    <row r="540" spans="1:14" x14ac:dyDescent="0.25">
      <c r="A540" t="s">
        <v>842</v>
      </c>
      <c r="B540" t="s">
        <v>843</v>
      </c>
      <c r="C540" t="s">
        <v>844</v>
      </c>
      <c r="D540" t="s">
        <v>21</v>
      </c>
      <c r="E540">
        <v>57576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43184</v>
      </c>
      <c r="L540" t="s">
        <v>26</v>
      </c>
      <c r="N540" t="s">
        <v>24</v>
      </c>
    </row>
    <row r="541" spans="1:14" x14ac:dyDescent="0.25">
      <c r="A541" t="s">
        <v>1222</v>
      </c>
      <c r="B541" t="s">
        <v>1223</v>
      </c>
      <c r="C541" t="s">
        <v>1115</v>
      </c>
      <c r="D541" t="s">
        <v>21</v>
      </c>
      <c r="E541">
        <v>57252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43180</v>
      </c>
      <c r="L541" t="s">
        <v>26</v>
      </c>
      <c r="N541" t="s">
        <v>24</v>
      </c>
    </row>
    <row r="542" spans="1:14" x14ac:dyDescent="0.25">
      <c r="A542" t="s">
        <v>1224</v>
      </c>
      <c r="B542" t="s">
        <v>1225</v>
      </c>
      <c r="C542" t="s">
        <v>393</v>
      </c>
      <c r="D542" t="s">
        <v>21</v>
      </c>
      <c r="E542">
        <v>57201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43180</v>
      </c>
      <c r="L542" t="s">
        <v>26</v>
      </c>
      <c r="N542" t="s">
        <v>24</v>
      </c>
    </row>
    <row r="543" spans="1:14" x14ac:dyDescent="0.25">
      <c r="A543" t="s">
        <v>913</v>
      </c>
      <c r="B543" t="s">
        <v>914</v>
      </c>
      <c r="C543" t="s">
        <v>32</v>
      </c>
      <c r="D543" t="s">
        <v>21</v>
      </c>
      <c r="E543">
        <v>57745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43180</v>
      </c>
      <c r="L543" t="s">
        <v>26</v>
      </c>
      <c r="N543" t="s">
        <v>24</v>
      </c>
    </row>
    <row r="544" spans="1:14" x14ac:dyDescent="0.25">
      <c r="A544" t="s">
        <v>1226</v>
      </c>
      <c r="B544" t="s">
        <v>1227</v>
      </c>
      <c r="C544" t="s">
        <v>1228</v>
      </c>
      <c r="D544" t="s">
        <v>21</v>
      </c>
      <c r="E544">
        <v>57454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43180</v>
      </c>
      <c r="L544" t="s">
        <v>26</v>
      </c>
      <c r="N544" t="s">
        <v>24</v>
      </c>
    </row>
    <row r="545" spans="1:14" x14ac:dyDescent="0.25">
      <c r="A545" t="s">
        <v>460</v>
      </c>
      <c r="B545" t="s">
        <v>461</v>
      </c>
      <c r="C545" t="s">
        <v>462</v>
      </c>
      <c r="D545" t="s">
        <v>21</v>
      </c>
      <c r="E545">
        <v>57445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43180</v>
      </c>
      <c r="L545" t="s">
        <v>26</v>
      </c>
      <c r="N545" t="s">
        <v>24</v>
      </c>
    </row>
    <row r="546" spans="1:14" x14ac:dyDescent="0.25">
      <c r="A546" t="s">
        <v>1229</v>
      </c>
      <c r="B546" t="s">
        <v>1230</v>
      </c>
      <c r="C546" t="s">
        <v>182</v>
      </c>
      <c r="D546" t="s">
        <v>21</v>
      </c>
      <c r="E546">
        <v>57005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43179</v>
      </c>
      <c r="L546" t="s">
        <v>26</v>
      </c>
      <c r="N546" t="s">
        <v>24</v>
      </c>
    </row>
    <row r="547" spans="1:14" x14ac:dyDescent="0.25">
      <c r="A547" t="s">
        <v>254</v>
      </c>
      <c r="B547" t="s">
        <v>255</v>
      </c>
      <c r="C547" t="s">
        <v>182</v>
      </c>
      <c r="D547" t="s">
        <v>21</v>
      </c>
      <c r="E547">
        <v>57005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43179</v>
      </c>
      <c r="L547" t="s">
        <v>26</v>
      </c>
      <c r="N547" t="s">
        <v>24</v>
      </c>
    </row>
    <row r="548" spans="1:14" x14ac:dyDescent="0.25">
      <c r="A548" t="s">
        <v>1231</v>
      </c>
      <c r="B548" t="s">
        <v>1232</v>
      </c>
      <c r="C548" t="s">
        <v>1233</v>
      </c>
      <c r="D548" t="s">
        <v>21</v>
      </c>
      <c r="E548">
        <v>57334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43178</v>
      </c>
      <c r="L548" t="s">
        <v>26</v>
      </c>
      <c r="N548" t="s">
        <v>24</v>
      </c>
    </row>
    <row r="549" spans="1:14" x14ac:dyDescent="0.25">
      <c r="A549" t="s">
        <v>873</v>
      </c>
      <c r="B549" t="s">
        <v>874</v>
      </c>
      <c r="C549" t="s">
        <v>786</v>
      </c>
      <c r="D549" t="s">
        <v>21</v>
      </c>
      <c r="E549">
        <v>57543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43177</v>
      </c>
      <c r="L549" t="s">
        <v>26</v>
      </c>
      <c r="N549" t="s">
        <v>24</v>
      </c>
    </row>
    <row r="550" spans="1:14" x14ac:dyDescent="0.25">
      <c r="A550" t="s">
        <v>1234</v>
      </c>
      <c r="B550" t="s">
        <v>1235</v>
      </c>
      <c r="C550" t="s">
        <v>187</v>
      </c>
      <c r="D550" t="s">
        <v>21</v>
      </c>
      <c r="E550">
        <v>57033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43175</v>
      </c>
      <c r="L550" t="s">
        <v>26</v>
      </c>
      <c r="N550" t="s">
        <v>24</v>
      </c>
    </row>
    <row r="551" spans="1:14" x14ac:dyDescent="0.25">
      <c r="A551" t="s">
        <v>1236</v>
      </c>
      <c r="B551" t="s">
        <v>1237</v>
      </c>
      <c r="C551" t="s">
        <v>187</v>
      </c>
      <c r="D551" t="s">
        <v>21</v>
      </c>
      <c r="E551">
        <v>57033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43175</v>
      </c>
      <c r="L551" t="s">
        <v>26</v>
      </c>
      <c r="N551" t="s">
        <v>24</v>
      </c>
    </row>
    <row r="552" spans="1:14" x14ac:dyDescent="0.25">
      <c r="A552" t="s">
        <v>1186</v>
      </c>
      <c r="B552" t="s">
        <v>1238</v>
      </c>
      <c r="C552" t="s">
        <v>20</v>
      </c>
      <c r="D552" t="s">
        <v>21</v>
      </c>
      <c r="E552">
        <v>57703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43175</v>
      </c>
      <c r="L552" t="s">
        <v>26</v>
      </c>
      <c r="N552" t="s">
        <v>24</v>
      </c>
    </row>
    <row r="553" spans="1:14" x14ac:dyDescent="0.25">
      <c r="A553" t="s">
        <v>1239</v>
      </c>
      <c r="B553" t="s">
        <v>1240</v>
      </c>
      <c r="C553" t="s">
        <v>1221</v>
      </c>
      <c r="D553" t="s">
        <v>21</v>
      </c>
      <c r="E553">
        <v>57020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43175</v>
      </c>
      <c r="L553" t="s">
        <v>26</v>
      </c>
      <c r="N553" t="s">
        <v>24</v>
      </c>
    </row>
    <row r="554" spans="1:14" x14ac:dyDescent="0.25">
      <c r="A554" t="s">
        <v>183</v>
      </c>
      <c r="B554" t="s">
        <v>1241</v>
      </c>
      <c r="C554" t="s">
        <v>187</v>
      </c>
      <c r="D554" t="s">
        <v>21</v>
      </c>
      <c r="E554">
        <v>57033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43175</v>
      </c>
      <c r="L554" t="s">
        <v>26</v>
      </c>
      <c r="N554" t="s">
        <v>24</v>
      </c>
    </row>
    <row r="555" spans="1:14" x14ac:dyDescent="0.25">
      <c r="A555" t="s">
        <v>185</v>
      </c>
      <c r="B555" t="s">
        <v>186</v>
      </c>
      <c r="C555" t="s">
        <v>187</v>
      </c>
      <c r="D555" t="s">
        <v>21</v>
      </c>
      <c r="E555">
        <v>57033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43175</v>
      </c>
      <c r="L555" t="s">
        <v>26</v>
      </c>
      <c r="N555" t="s">
        <v>24</v>
      </c>
    </row>
    <row r="556" spans="1:14" x14ac:dyDescent="0.25">
      <c r="A556" t="s">
        <v>1242</v>
      </c>
      <c r="B556" t="s">
        <v>1243</v>
      </c>
      <c r="C556" t="s">
        <v>43</v>
      </c>
      <c r="D556" t="s">
        <v>21</v>
      </c>
      <c r="E556">
        <v>57103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43171</v>
      </c>
      <c r="L556" t="s">
        <v>26</v>
      </c>
      <c r="N556" t="s">
        <v>24</v>
      </c>
    </row>
    <row r="557" spans="1:14" x14ac:dyDescent="0.25">
      <c r="A557" t="s">
        <v>1244</v>
      </c>
      <c r="B557" t="s">
        <v>1245</v>
      </c>
      <c r="C557" t="s">
        <v>43</v>
      </c>
      <c r="D557" t="s">
        <v>21</v>
      </c>
      <c r="E557">
        <v>57103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43171</v>
      </c>
      <c r="L557" t="s">
        <v>26</v>
      </c>
      <c r="N557" t="s">
        <v>24</v>
      </c>
    </row>
    <row r="558" spans="1:14" x14ac:dyDescent="0.25">
      <c r="A558" t="s">
        <v>132</v>
      </c>
      <c r="B558" t="s">
        <v>133</v>
      </c>
      <c r="C558" t="s">
        <v>43</v>
      </c>
      <c r="D558" t="s">
        <v>21</v>
      </c>
      <c r="E558">
        <v>57106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43171</v>
      </c>
      <c r="L558" t="s">
        <v>26</v>
      </c>
      <c r="N558" t="s">
        <v>24</v>
      </c>
    </row>
    <row r="559" spans="1:14" x14ac:dyDescent="0.25">
      <c r="A559" t="s">
        <v>1246</v>
      </c>
      <c r="B559" t="s">
        <v>1247</v>
      </c>
      <c r="C559" t="s">
        <v>43</v>
      </c>
      <c r="D559" t="s">
        <v>21</v>
      </c>
      <c r="E559">
        <v>57104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43171</v>
      </c>
      <c r="L559" t="s">
        <v>26</v>
      </c>
      <c r="N559" t="s">
        <v>24</v>
      </c>
    </row>
    <row r="560" spans="1:14" x14ac:dyDescent="0.25">
      <c r="A560" t="s">
        <v>583</v>
      </c>
      <c r="B560" t="s">
        <v>1248</v>
      </c>
      <c r="C560" t="s">
        <v>43</v>
      </c>
      <c r="D560" t="s">
        <v>21</v>
      </c>
      <c r="E560">
        <v>57104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43171</v>
      </c>
      <c r="L560" t="s">
        <v>26</v>
      </c>
      <c r="N560" t="s">
        <v>24</v>
      </c>
    </row>
    <row r="561" spans="1:14" x14ac:dyDescent="0.25">
      <c r="A561" t="s">
        <v>1249</v>
      </c>
      <c r="B561" t="s">
        <v>1250</v>
      </c>
      <c r="C561" t="s">
        <v>43</v>
      </c>
      <c r="D561" t="s">
        <v>21</v>
      </c>
      <c r="E561">
        <v>57103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43171</v>
      </c>
      <c r="L561" t="s">
        <v>26</v>
      </c>
      <c r="N561" t="s">
        <v>24</v>
      </c>
    </row>
    <row r="562" spans="1:14" x14ac:dyDescent="0.25">
      <c r="A562" t="s">
        <v>273</v>
      </c>
      <c r="B562" t="s">
        <v>274</v>
      </c>
      <c r="C562" t="s">
        <v>43</v>
      </c>
      <c r="D562" t="s">
        <v>21</v>
      </c>
      <c r="E562">
        <v>57106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43171</v>
      </c>
      <c r="L562" t="s">
        <v>26</v>
      </c>
      <c r="N562" t="s">
        <v>24</v>
      </c>
    </row>
    <row r="563" spans="1:14" x14ac:dyDescent="0.25">
      <c r="A563" t="s">
        <v>675</v>
      </c>
      <c r="B563" t="s">
        <v>1251</v>
      </c>
      <c r="C563" t="s">
        <v>43</v>
      </c>
      <c r="D563" t="s">
        <v>21</v>
      </c>
      <c r="E563">
        <v>57105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43171</v>
      </c>
      <c r="L563" t="s">
        <v>26</v>
      </c>
      <c r="N563" t="s">
        <v>24</v>
      </c>
    </row>
    <row r="564" spans="1:14" x14ac:dyDescent="0.25">
      <c r="A564" t="s">
        <v>156</v>
      </c>
      <c r="B564" t="s">
        <v>157</v>
      </c>
      <c r="C564" t="s">
        <v>43</v>
      </c>
      <c r="D564" t="s">
        <v>21</v>
      </c>
      <c r="E564">
        <v>57106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43171</v>
      </c>
      <c r="L564" t="s">
        <v>26</v>
      </c>
      <c r="N564" t="s">
        <v>24</v>
      </c>
    </row>
    <row r="565" spans="1:14" x14ac:dyDescent="0.25">
      <c r="A565" t="s">
        <v>256</v>
      </c>
      <c r="B565" t="s">
        <v>1252</v>
      </c>
      <c r="C565" t="s">
        <v>43</v>
      </c>
      <c r="D565" t="s">
        <v>21</v>
      </c>
      <c r="E565">
        <v>57104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43171</v>
      </c>
      <c r="L565" t="s">
        <v>26</v>
      </c>
      <c r="N565" t="s">
        <v>24</v>
      </c>
    </row>
    <row r="566" spans="1:14" x14ac:dyDescent="0.25">
      <c r="A566" t="s">
        <v>836</v>
      </c>
      <c r="B566" t="s">
        <v>837</v>
      </c>
      <c r="C566" t="s">
        <v>474</v>
      </c>
      <c r="D566" t="s">
        <v>21</v>
      </c>
      <c r="E566">
        <v>57551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43170</v>
      </c>
      <c r="L566" t="s">
        <v>26</v>
      </c>
      <c r="N566" t="s">
        <v>24</v>
      </c>
    </row>
    <row r="567" spans="1:14" x14ac:dyDescent="0.25">
      <c r="A567" t="s">
        <v>1253</v>
      </c>
      <c r="B567" t="s">
        <v>1254</v>
      </c>
      <c r="C567" t="s">
        <v>43</v>
      </c>
      <c r="D567" t="s">
        <v>21</v>
      </c>
      <c r="E567">
        <v>57105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43170</v>
      </c>
      <c r="L567" t="s">
        <v>26</v>
      </c>
      <c r="N567" t="s">
        <v>24</v>
      </c>
    </row>
    <row r="568" spans="1:14" x14ac:dyDescent="0.25">
      <c r="A568" t="s">
        <v>1255</v>
      </c>
      <c r="B568" t="s">
        <v>284</v>
      </c>
      <c r="C568" t="s">
        <v>237</v>
      </c>
      <c r="D568" t="s">
        <v>21</v>
      </c>
      <c r="E568">
        <v>57783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43164</v>
      </c>
      <c r="L568" t="s">
        <v>26</v>
      </c>
      <c r="N568" t="s">
        <v>24</v>
      </c>
    </row>
    <row r="569" spans="1:14" x14ac:dyDescent="0.25">
      <c r="A569" t="s">
        <v>18</v>
      </c>
      <c r="B569" t="s">
        <v>445</v>
      </c>
      <c r="C569" t="s">
        <v>446</v>
      </c>
      <c r="D569" t="s">
        <v>21</v>
      </c>
      <c r="E569">
        <v>57785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43164</v>
      </c>
      <c r="L569" t="s">
        <v>26</v>
      </c>
      <c r="N569" t="s">
        <v>24</v>
      </c>
    </row>
    <row r="570" spans="1:14" x14ac:dyDescent="0.25">
      <c r="A570" t="s">
        <v>477</v>
      </c>
      <c r="B570" t="s">
        <v>716</v>
      </c>
      <c r="C570" t="s">
        <v>446</v>
      </c>
      <c r="D570" t="s">
        <v>21</v>
      </c>
      <c r="E570">
        <v>57785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43164</v>
      </c>
      <c r="L570" t="s">
        <v>26</v>
      </c>
      <c r="N570" t="s">
        <v>24</v>
      </c>
    </row>
    <row r="571" spans="1:14" x14ac:dyDescent="0.25">
      <c r="A571" t="s">
        <v>511</v>
      </c>
      <c r="B571" t="s">
        <v>512</v>
      </c>
      <c r="C571" t="s">
        <v>333</v>
      </c>
      <c r="D571" t="s">
        <v>21</v>
      </c>
      <c r="E571">
        <v>57501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43160</v>
      </c>
      <c r="L571" t="s">
        <v>26</v>
      </c>
      <c r="N571" t="s">
        <v>24</v>
      </c>
    </row>
    <row r="572" spans="1:14" x14ac:dyDescent="0.25">
      <c r="A572" t="s">
        <v>611</v>
      </c>
      <c r="B572" t="s">
        <v>612</v>
      </c>
      <c r="C572" t="s">
        <v>59</v>
      </c>
      <c r="D572" t="s">
        <v>21</v>
      </c>
      <c r="E572">
        <v>57719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43159</v>
      </c>
      <c r="L572" t="s">
        <v>26</v>
      </c>
      <c r="N572" t="s">
        <v>24</v>
      </c>
    </row>
    <row r="573" spans="1:14" x14ac:dyDescent="0.25">
      <c r="A573" t="s">
        <v>1256</v>
      </c>
      <c r="B573" t="s">
        <v>1257</v>
      </c>
      <c r="C573" t="s">
        <v>237</v>
      </c>
      <c r="D573" t="s">
        <v>21</v>
      </c>
      <c r="E573">
        <v>57783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43149</v>
      </c>
      <c r="L573" t="s">
        <v>26</v>
      </c>
      <c r="N573" t="s">
        <v>24</v>
      </c>
    </row>
    <row r="574" spans="1:14" x14ac:dyDescent="0.25">
      <c r="A574" t="s">
        <v>443</v>
      </c>
      <c r="B574" t="s">
        <v>444</v>
      </c>
      <c r="C574" t="s">
        <v>237</v>
      </c>
      <c r="D574" t="s">
        <v>21</v>
      </c>
      <c r="E574">
        <v>57783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43149</v>
      </c>
      <c r="L574" t="s">
        <v>26</v>
      </c>
      <c r="N574" t="s">
        <v>24</v>
      </c>
    </row>
    <row r="575" spans="1:14" x14ac:dyDescent="0.25">
      <c r="A575" t="s">
        <v>235</v>
      </c>
      <c r="B575" t="s">
        <v>1258</v>
      </c>
      <c r="C575" t="s">
        <v>237</v>
      </c>
      <c r="D575" t="s">
        <v>21</v>
      </c>
      <c r="E575">
        <v>57783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43149</v>
      </c>
      <c r="L575" t="s">
        <v>26</v>
      </c>
      <c r="N575" t="s">
        <v>24</v>
      </c>
    </row>
    <row r="576" spans="1:14" x14ac:dyDescent="0.25">
      <c r="A576" t="s">
        <v>293</v>
      </c>
      <c r="B576" t="s">
        <v>294</v>
      </c>
      <c r="C576" t="s">
        <v>237</v>
      </c>
      <c r="D576" t="s">
        <v>21</v>
      </c>
      <c r="E576">
        <v>57783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43149</v>
      </c>
      <c r="L576" t="s">
        <v>26</v>
      </c>
      <c r="N576" t="s">
        <v>24</v>
      </c>
    </row>
    <row r="577" spans="1:14" x14ac:dyDescent="0.25">
      <c r="A577" t="s">
        <v>1259</v>
      </c>
      <c r="B577" t="s">
        <v>1260</v>
      </c>
      <c r="C577" t="s">
        <v>237</v>
      </c>
      <c r="D577" t="s">
        <v>21</v>
      </c>
      <c r="E577">
        <v>57783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43149</v>
      </c>
      <c r="L577" t="s">
        <v>26</v>
      </c>
      <c r="N577" t="s">
        <v>24</v>
      </c>
    </row>
    <row r="578" spans="1:14" x14ac:dyDescent="0.25">
      <c r="A578" t="s">
        <v>105</v>
      </c>
      <c r="B578" t="s">
        <v>447</v>
      </c>
      <c r="C578" t="s">
        <v>237</v>
      </c>
      <c r="D578" t="s">
        <v>21</v>
      </c>
      <c r="E578">
        <v>57783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43149</v>
      </c>
      <c r="L578" t="s">
        <v>26</v>
      </c>
      <c r="N578" t="s">
        <v>24</v>
      </c>
    </row>
    <row r="579" spans="1:14" x14ac:dyDescent="0.25">
      <c r="A579" t="s">
        <v>175</v>
      </c>
      <c r="B579" t="s">
        <v>448</v>
      </c>
      <c r="C579" t="s">
        <v>237</v>
      </c>
      <c r="D579" t="s">
        <v>21</v>
      </c>
      <c r="E579">
        <v>57783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43149</v>
      </c>
      <c r="L579" t="s">
        <v>26</v>
      </c>
      <c r="N579" t="s">
        <v>24</v>
      </c>
    </row>
    <row r="580" spans="1:14" x14ac:dyDescent="0.25">
      <c r="A580" t="s">
        <v>1261</v>
      </c>
      <c r="B580" t="s">
        <v>636</v>
      </c>
      <c r="C580" t="s">
        <v>637</v>
      </c>
      <c r="D580" t="s">
        <v>21</v>
      </c>
      <c r="E580">
        <v>57315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43147</v>
      </c>
      <c r="L580" t="s">
        <v>26</v>
      </c>
      <c r="N580" t="s">
        <v>24</v>
      </c>
    </row>
    <row r="581" spans="1:14" x14ac:dyDescent="0.25">
      <c r="A581" t="s">
        <v>928</v>
      </c>
      <c r="B581" t="s">
        <v>929</v>
      </c>
      <c r="C581" t="s">
        <v>20</v>
      </c>
      <c r="D581" t="s">
        <v>21</v>
      </c>
      <c r="E581">
        <v>57701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43147</v>
      </c>
      <c r="L581" t="s">
        <v>26</v>
      </c>
      <c r="N581" t="s">
        <v>24</v>
      </c>
    </row>
    <row r="582" spans="1:14" x14ac:dyDescent="0.25">
      <c r="A582" t="s">
        <v>477</v>
      </c>
      <c r="B582" t="s">
        <v>1262</v>
      </c>
      <c r="C582" t="s">
        <v>20</v>
      </c>
      <c r="D582" t="s">
        <v>21</v>
      </c>
      <c r="E582">
        <v>57701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43147</v>
      </c>
      <c r="L582" t="s">
        <v>26</v>
      </c>
      <c r="N582" t="s">
        <v>24</v>
      </c>
    </row>
    <row r="583" spans="1:14" x14ac:dyDescent="0.25">
      <c r="A583" t="s">
        <v>120</v>
      </c>
      <c r="B583" t="s">
        <v>121</v>
      </c>
      <c r="C583" t="s">
        <v>43</v>
      </c>
      <c r="D583" t="s">
        <v>21</v>
      </c>
      <c r="E583">
        <v>57106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43144</v>
      </c>
      <c r="L583" t="s">
        <v>26</v>
      </c>
      <c r="N583" t="s">
        <v>24</v>
      </c>
    </row>
    <row r="584" spans="1:14" x14ac:dyDescent="0.25">
      <c r="A584" t="s">
        <v>1263</v>
      </c>
      <c r="B584" t="s">
        <v>1264</v>
      </c>
      <c r="C584" t="s">
        <v>1265</v>
      </c>
      <c r="D584" t="s">
        <v>21</v>
      </c>
      <c r="E584">
        <v>57369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43144</v>
      </c>
      <c r="L584" t="s">
        <v>26</v>
      </c>
      <c r="N584" t="s">
        <v>24</v>
      </c>
    </row>
    <row r="585" spans="1:14" x14ac:dyDescent="0.25">
      <c r="A585" t="s">
        <v>883</v>
      </c>
      <c r="B585" t="s">
        <v>884</v>
      </c>
      <c r="C585" t="s">
        <v>340</v>
      </c>
      <c r="D585" t="s">
        <v>21</v>
      </c>
      <c r="E585">
        <v>57006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43143</v>
      </c>
      <c r="L585" t="s">
        <v>26</v>
      </c>
      <c r="N585" t="s">
        <v>24</v>
      </c>
    </row>
    <row r="586" spans="1:14" x14ac:dyDescent="0.25">
      <c r="A586" t="s">
        <v>1266</v>
      </c>
      <c r="B586" t="s">
        <v>1267</v>
      </c>
      <c r="C586" t="s">
        <v>593</v>
      </c>
      <c r="D586" t="s">
        <v>21</v>
      </c>
      <c r="E586">
        <v>57717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43143</v>
      </c>
      <c r="L586" t="s">
        <v>26</v>
      </c>
      <c r="N586" t="s">
        <v>24</v>
      </c>
    </row>
    <row r="587" spans="1:14" x14ac:dyDescent="0.25">
      <c r="A587" t="s">
        <v>642</v>
      </c>
      <c r="B587" t="s">
        <v>643</v>
      </c>
      <c r="C587" t="s">
        <v>486</v>
      </c>
      <c r="D587" t="s">
        <v>21</v>
      </c>
      <c r="E587">
        <v>57718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43143</v>
      </c>
      <c r="L587" t="s">
        <v>26</v>
      </c>
      <c r="N587" t="s">
        <v>24</v>
      </c>
    </row>
    <row r="588" spans="1:14" x14ac:dyDescent="0.25">
      <c r="A588" t="s">
        <v>684</v>
      </c>
      <c r="B588" t="s">
        <v>685</v>
      </c>
      <c r="C588" t="s">
        <v>393</v>
      </c>
      <c r="D588" t="s">
        <v>21</v>
      </c>
      <c r="E588">
        <v>57201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43143</v>
      </c>
      <c r="L588" t="s">
        <v>26</v>
      </c>
      <c r="N588" t="s">
        <v>24</v>
      </c>
    </row>
    <row r="589" spans="1:14" x14ac:dyDescent="0.25">
      <c r="A589" t="s">
        <v>263</v>
      </c>
      <c r="B589" t="s">
        <v>1268</v>
      </c>
      <c r="C589" t="s">
        <v>393</v>
      </c>
      <c r="D589" t="s">
        <v>21</v>
      </c>
      <c r="E589">
        <v>57201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43143</v>
      </c>
      <c r="L589" t="s">
        <v>26</v>
      </c>
      <c r="N589" t="s">
        <v>24</v>
      </c>
    </row>
    <row r="590" spans="1:14" x14ac:dyDescent="0.25">
      <c r="A590" t="s">
        <v>314</v>
      </c>
      <c r="B590" t="s">
        <v>1269</v>
      </c>
      <c r="C590" t="s">
        <v>393</v>
      </c>
      <c r="D590" t="s">
        <v>21</v>
      </c>
      <c r="E590">
        <v>57201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43143</v>
      </c>
      <c r="L590" t="s">
        <v>26</v>
      </c>
      <c r="N590" t="s">
        <v>24</v>
      </c>
    </row>
    <row r="591" spans="1:14" x14ac:dyDescent="0.25">
      <c r="A591" t="s">
        <v>1270</v>
      </c>
      <c r="B591" t="s">
        <v>1271</v>
      </c>
      <c r="C591" t="s">
        <v>393</v>
      </c>
      <c r="D591" t="s">
        <v>21</v>
      </c>
      <c r="E591">
        <v>57201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43138</v>
      </c>
      <c r="L591" t="s">
        <v>26</v>
      </c>
      <c r="N591" t="s">
        <v>24</v>
      </c>
    </row>
    <row r="592" spans="1:14" x14ac:dyDescent="0.25">
      <c r="A592" t="s">
        <v>1272</v>
      </c>
      <c r="B592" t="s">
        <v>1273</v>
      </c>
      <c r="C592" t="s">
        <v>388</v>
      </c>
      <c r="D592" t="s">
        <v>21</v>
      </c>
      <c r="E592">
        <v>57401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43136</v>
      </c>
      <c r="L592" t="s">
        <v>26</v>
      </c>
      <c r="N592" t="s">
        <v>24</v>
      </c>
    </row>
    <row r="593" spans="1:14" x14ac:dyDescent="0.25">
      <c r="A593" t="s">
        <v>466</v>
      </c>
      <c r="B593" t="s">
        <v>467</v>
      </c>
      <c r="C593" t="s">
        <v>388</v>
      </c>
      <c r="D593" t="s">
        <v>21</v>
      </c>
      <c r="E593">
        <v>57401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43134</v>
      </c>
      <c r="L593" t="s">
        <v>26</v>
      </c>
      <c r="N593" t="s">
        <v>24</v>
      </c>
    </row>
    <row r="594" spans="1:14" x14ac:dyDescent="0.25">
      <c r="A594" t="s">
        <v>527</v>
      </c>
      <c r="B594" t="s">
        <v>714</v>
      </c>
      <c r="C594" t="s">
        <v>699</v>
      </c>
      <c r="D594" t="s">
        <v>21</v>
      </c>
      <c r="E594">
        <v>57626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43133</v>
      </c>
      <c r="L594" t="s">
        <v>26</v>
      </c>
      <c r="N594" t="s">
        <v>24</v>
      </c>
    </row>
    <row r="595" spans="1:14" x14ac:dyDescent="0.25">
      <c r="A595" t="s">
        <v>569</v>
      </c>
      <c r="B595" t="s">
        <v>570</v>
      </c>
      <c r="C595" t="s">
        <v>379</v>
      </c>
      <c r="D595" t="s">
        <v>21</v>
      </c>
      <c r="E595">
        <v>57601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43131</v>
      </c>
      <c r="L595" t="s">
        <v>26</v>
      </c>
      <c r="N595" t="s">
        <v>24</v>
      </c>
    </row>
    <row r="596" spans="1:14" x14ac:dyDescent="0.25">
      <c r="A596" t="s">
        <v>831</v>
      </c>
      <c r="B596" t="s">
        <v>832</v>
      </c>
      <c r="C596" t="s">
        <v>833</v>
      </c>
      <c r="D596" t="s">
        <v>21</v>
      </c>
      <c r="E596">
        <v>57365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43129</v>
      </c>
      <c r="L596" t="s">
        <v>26</v>
      </c>
      <c r="N596" t="s">
        <v>24</v>
      </c>
    </row>
    <row r="597" spans="1:14" x14ac:dyDescent="0.25">
      <c r="A597" t="s">
        <v>601</v>
      </c>
      <c r="B597" t="s">
        <v>602</v>
      </c>
      <c r="C597" t="s">
        <v>603</v>
      </c>
      <c r="D597" t="s">
        <v>21</v>
      </c>
      <c r="E597">
        <v>57730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43128</v>
      </c>
      <c r="L597" t="s">
        <v>26</v>
      </c>
      <c r="N597" t="s">
        <v>24</v>
      </c>
    </row>
    <row r="598" spans="1:14" x14ac:dyDescent="0.25">
      <c r="A598" t="s">
        <v>101</v>
      </c>
      <c r="B598" t="s">
        <v>1274</v>
      </c>
      <c r="C598" t="s">
        <v>603</v>
      </c>
      <c r="D598" t="s">
        <v>21</v>
      </c>
      <c r="E598">
        <v>57730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43128</v>
      </c>
      <c r="L598" t="s">
        <v>26</v>
      </c>
      <c r="N598" t="s">
        <v>24</v>
      </c>
    </row>
    <row r="599" spans="1:14" x14ac:dyDescent="0.25">
      <c r="A599" t="s">
        <v>18</v>
      </c>
      <c r="B599" t="s">
        <v>606</v>
      </c>
      <c r="C599" t="s">
        <v>603</v>
      </c>
      <c r="D599" t="s">
        <v>21</v>
      </c>
      <c r="E599">
        <v>57730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43128</v>
      </c>
      <c r="L599" t="s">
        <v>26</v>
      </c>
      <c r="N599" t="s">
        <v>24</v>
      </c>
    </row>
    <row r="600" spans="1:14" x14ac:dyDescent="0.25">
      <c r="A600" t="s">
        <v>527</v>
      </c>
      <c r="B600" t="s">
        <v>607</v>
      </c>
      <c r="C600" t="s">
        <v>603</v>
      </c>
      <c r="D600" t="s">
        <v>21</v>
      </c>
      <c r="E600">
        <v>57730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43128</v>
      </c>
      <c r="L600" t="s">
        <v>26</v>
      </c>
      <c r="N600" t="s">
        <v>24</v>
      </c>
    </row>
    <row r="601" spans="1:14" x14ac:dyDescent="0.25">
      <c r="A601" t="s">
        <v>477</v>
      </c>
      <c r="B601" t="s">
        <v>608</v>
      </c>
      <c r="C601" t="s">
        <v>603</v>
      </c>
      <c r="D601" t="s">
        <v>21</v>
      </c>
      <c r="E601">
        <v>57730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43128</v>
      </c>
      <c r="L601" t="s">
        <v>26</v>
      </c>
      <c r="N601" t="s">
        <v>24</v>
      </c>
    </row>
    <row r="602" spans="1:14" x14ac:dyDescent="0.25">
      <c r="A602" t="s">
        <v>850</v>
      </c>
      <c r="B602" t="s">
        <v>851</v>
      </c>
      <c r="C602" t="s">
        <v>474</v>
      </c>
      <c r="D602" t="s">
        <v>21</v>
      </c>
      <c r="E602">
        <v>57551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43128</v>
      </c>
      <c r="L602" t="s">
        <v>26</v>
      </c>
      <c r="N602" t="s">
        <v>24</v>
      </c>
    </row>
    <row r="603" spans="1:14" x14ac:dyDescent="0.25">
      <c r="A603" t="s">
        <v>285</v>
      </c>
      <c r="B603" t="s">
        <v>1275</v>
      </c>
      <c r="C603" t="s">
        <v>287</v>
      </c>
      <c r="D603" t="s">
        <v>21</v>
      </c>
      <c r="E603">
        <v>57469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43119</v>
      </c>
      <c r="L603" t="s">
        <v>26</v>
      </c>
      <c r="N603" t="s">
        <v>24</v>
      </c>
    </row>
    <row r="604" spans="1:14" x14ac:dyDescent="0.25">
      <c r="A604" t="s">
        <v>620</v>
      </c>
      <c r="B604" t="s">
        <v>621</v>
      </c>
      <c r="C604" t="s">
        <v>20</v>
      </c>
      <c r="D604" t="s">
        <v>21</v>
      </c>
      <c r="E604">
        <v>57702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43118</v>
      </c>
      <c r="L604" t="s">
        <v>26</v>
      </c>
      <c r="N604" t="s">
        <v>24</v>
      </c>
    </row>
    <row r="605" spans="1:14" x14ac:dyDescent="0.25">
      <c r="A605" t="s">
        <v>1276</v>
      </c>
      <c r="B605" t="s">
        <v>436</v>
      </c>
      <c r="C605" t="s">
        <v>20</v>
      </c>
      <c r="D605" t="s">
        <v>21</v>
      </c>
      <c r="E605">
        <v>57701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43118</v>
      </c>
      <c r="L605" t="s">
        <v>26</v>
      </c>
      <c r="N605" t="s">
        <v>24</v>
      </c>
    </row>
    <row r="606" spans="1:14" x14ac:dyDescent="0.25">
      <c r="A606" t="s">
        <v>943</v>
      </c>
      <c r="B606" t="s">
        <v>944</v>
      </c>
      <c r="C606" t="s">
        <v>446</v>
      </c>
      <c r="D606" t="s">
        <v>21</v>
      </c>
      <c r="E606">
        <v>57785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43118</v>
      </c>
      <c r="L606" t="s">
        <v>26</v>
      </c>
      <c r="N606" t="s">
        <v>24</v>
      </c>
    </row>
    <row r="607" spans="1:14" x14ac:dyDescent="0.25">
      <c r="A607" t="s">
        <v>911</v>
      </c>
      <c r="B607" t="s">
        <v>945</v>
      </c>
      <c r="C607" t="s">
        <v>20</v>
      </c>
      <c r="D607" t="s">
        <v>21</v>
      </c>
      <c r="E607">
        <v>57702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43118</v>
      </c>
      <c r="L607" t="s">
        <v>26</v>
      </c>
      <c r="N607" t="s">
        <v>24</v>
      </c>
    </row>
    <row r="608" spans="1:14" x14ac:dyDescent="0.25">
      <c r="A608" t="s">
        <v>1277</v>
      </c>
      <c r="B608" t="s">
        <v>1278</v>
      </c>
      <c r="C608" t="s">
        <v>20</v>
      </c>
      <c r="D608" t="s">
        <v>21</v>
      </c>
      <c r="E608">
        <v>57702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43118</v>
      </c>
      <c r="L608" t="s">
        <v>26</v>
      </c>
      <c r="N608" t="s">
        <v>24</v>
      </c>
    </row>
    <row r="609" spans="1:14" x14ac:dyDescent="0.25">
      <c r="A609" t="s">
        <v>420</v>
      </c>
      <c r="B609" t="s">
        <v>421</v>
      </c>
      <c r="C609" t="s">
        <v>417</v>
      </c>
      <c r="D609" t="s">
        <v>21</v>
      </c>
      <c r="E609">
        <v>57725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43118</v>
      </c>
      <c r="L609" t="s">
        <v>26</v>
      </c>
      <c r="N609" t="s">
        <v>24</v>
      </c>
    </row>
    <row r="610" spans="1:14" x14ac:dyDescent="0.25">
      <c r="A610" t="s">
        <v>175</v>
      </c>
      <c r="B610" t="s">
        <v>622</v>
      </c>
      <c r="C610" t="s">
        <v>20</v>
      </c>
      <c r="D610" t="s">
        <v>21</v>
      </c>
      <c r="E610">
        <v>57702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43118</v>
      </c>
      <c r="L610" t="s">
        <v>26</v>
      </c>
      <c r="N610" t="s">
        <v>24</v>
      </c>
    </row>
    <row r="611" spans="1:14" x14ac:dyDescent="0.25">
      <c r="A611" t="s">
        <v>170</v>
      </c>
      <c r="B611" t="s">
        <v>171</v>
      </c>
      <c r="C611" t="s">
        <v>20</v>
      </c>
      <c r="D611" t="s">
        <v>21</v>
      </c>
      <c r="E611">
        <v>57701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43117</v>
      </c>
      <c r="L611" t="s">
        <v>26</v>
      </c>
      <c r="N611" t="s">
        <v>24</v>
      </c>
    </row>
    <row r="612" spans="1:14" x14ac:dyDescent="0.25">
      <c r="A612" t="s">
        <v>1279</v>
      </c>
      <c r="B612" t="s">
        <v>228</v>
      </c>
      <c r="C612" t="s">
        <v>20</v>
      </c>
      <c r="D612" t="s">
        <v>21</v>
      </c>
      <c r="E612">
        <v>57701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43117</v>
      </c>
      <c r="L612" t="s">
        <v>26</v>
      </c>
      <c r="N612" t="s">
        <v>24</v>
      </c>
    </row>
    <row r="613" spans="1:14" x14ac:dyDescent="0.25">
      <c r="A613" t="s">
        <v>936</v>
      </c>
      <c r="B613" t="s">
        <v>937</v>
      </c>
      <c r="C613" t="s">
        <v>20</v>
      </c>
      <c r="D613" t="s">
        <v>21</v>
      </c>
      <c r="E613">
        <v>57703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43117</v>
      </c>
      <c r="L613" t="s">
        <v>26</v>
      </c>
      <c r="N613" t="s">
        <v>24</v>
      </c>
    </row>
    <row r="614" spans="1:14" x14ac:dyDescent="0.25">
      <c r="A614" t="s">
        <v>1280</v>
      </c>
      <c r="B614" t="s">
        <v>653</v>
      </c>
      <c r="C614" t="s">
        <v>20</v>
      </c>
      <c r="D614" t="s">
        <v>21</v>
      </c>
      <c r="E614">
        <v>57701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43117</v>
      </c>
      <c r="L614" t="s">
        <v>26</v>
      </c>
      <c r="N614" t="s">
        <v>24</v>
      </c>
    </row>
    <row r="615" spans="1:14" x14ac:dyDescent="0.25">
      <c r="A615" t="s">
        <v>175</v>
      </c>
      <c r="B615" t="s">
        <v>1281</v>
      </c>
      <c r="C615" t="s">
        <v>20</v>
      </c>
      <c r="D615" t="s">
        <v>21</v>
      </c>
      <c r="E615">
        <v>57701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43117</v>
      </c>
      <c r="L615" t="s">
        <v>26</v>
      </c>
      <c r="N615" t="s">
        <v>24</v>
      </c>
    </row>
    <row r="616" spans="1:14" x14ac:dyDescent="0.25">
      <c r="A616" t="s">
        <v>66</v>
      </c>
      <c r="B616" t="s">
        <v>67</v>
      </c>
      <c r="C616" t="s">
        <v>43</v>
      </c>
      <c r="D616" t="s">
        <v>21</v>
      </c>
      <c r="E616">
        <v>57106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43116</v>
      </c>
      <c r="L616" t="s">
        <v>26</v>
      </c>
      <c r="N616" t="s">
        <v>24</v>
      </c>
    </row>
    <row r="617" spans="1:14" x14ac:dyDescent="0.25">
      <c r="A617" t="s">
        <v>1282</v>
      </c>
      <c r="B617" t="s">
        <v>1283</v>
      </c>
      <c r="C617" t="s">
        <v>43</v>
      </c>
      <c r="D617" t="s">
        <v>21</v>
      </c>
      <c r="E617">
        <v>57108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43116</v>
      </c>
      <c r="L617" t="s">
        <v>26</v>
      </c>
      <c r="N617" t="s">
        <v>24</v>
      </c>
    </row>
    <row r="618" spans="1:14" x14ac:dyDescent="0.25">
      <c r="A618" t="s">
        <v>894</v>
      </c>
      <c r="B618" t="s">
        <v>895</v>
      </c>
      <c r="C618" t="s">
        <v>43</v>
      </c>
      <c r="D618" t="s">
        <v>21</v>
      </c>
      <c r="E618">
        <v>57104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43116</v>
      </c>
      <c r="L618" t="s">
        <v>26</v>
      </c>
      <c r="N618" t="s">
        <v>24</v>
      </c>
    </row>
    <row r="619" spans="1:14" x14ac:dyDescent="0.25">
      <c r="A619" t="s">
        <v>1284</v>
      </c>
      <c r="B619" t="s">
        <v>1285</v>
      </c>
      <c r="C619" t="s">
        <v>20</v>
      </c>
      <c r="D619" t="s">
        <v>21</v>
      </c>
      <c r="E619">
        <v>57703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43114</v>
      </c>
      <c r="L619" t="s">
        <v>26</v>
      </c>
      <c r="N619" t="s">
        <v>24</v>
      </c>
    </row>
    <row r="620" spans="1:14" x14ac:dyDescent="0.25">
      <c r="A620" t="s">
        <v>430</v>
      </c>
      <c r="B620" t="s">
        <v>1289</v>
      </c>
      <c r="C620" t="s">
        <v>92</v>
      </c>
      <c r="D620" t="s">
        <v>21</v>
      </c>
      <c r="E620">
        <v>57747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43102</v>
      </c>
      <c r="L620" t="s">
        <v>26</v>
      </c>
      <c r="N620" t="s">
        <v>24</v>
      </c>
    </row>
    <row r="621" spans="1:14" x14ac:dyDescent="0.25">
      <c r="A621" t="s">
        <v>35</v>
      </c>
      <c r="B621" t="s">
        <v>36</v>
      </c>
      <c r="C621" t="s">
        <v>20</v>
      </c>
      <c r="D621" t="s">
        <v>21</v>
      </c>
      <c r="E621">
        <v>57701</v>
      </c>
      <c r="F621" t="s">
        <v>22</v>
      </c>
      <c r="G621" t="s">
        <v>22</v>
      </c>
      <c r="H621" t="s">
        <v>37</v>
      </c>
      <c r="I621" t="s">
        <v>38</v>
      </c>
      <c r="J621" s="1">
        <v>43693</v>
      </c>
      <c r="K621" s="1">
        <v>43727</v>
      </c>
      <c r="L621" t="s">
        <v>39</v>
      </c>
      <c r="N621" t="s">
        <v>40</v>
      </c>
    </row>
    <row r="622" spans="1:14" x14ac:dyDescent="0.25">
      <c r="A622" t="s">
        <v>41</v>
      </c>
      <c r="B622" t="s">
        <v>42</v>
      </c>
      <c r="C622" t="s">
        <v>43</v>
      </c>
      <c r="D622" t="s">
        <v>21</v>
      </c>
      <c r="E622">
        <v>57104</v>
      </c>
      <c r="F622" t="s">
        <v>22</v>
      </c>
      <c r="G622" t="s">
        <v>22</v>
      </c>
      <c r="H622" t="s">
        <v>44</v>
      </c>
      <c r="I622" t="s">
        <v>45</v>
      </c>
      <c r="J622" s="1">
        <v>43701</v>
      </c>
      <c r="K622" s="1">
        <v>43727</v>
      </c>
      <c r="L622" t="s">
        <v>39</v>
      </c>
      <c r="N622" t="s">
        <v>40</v>
      </c>
    </row>
    <row r="623" spans="1:14" x14ac:dyDescent="0.25">
      <c r="A623" t="s">
        <v>18</v>
      </c>
      <c r="B623" t="s">
        <v>46</v>
      </c>
      <c r="C623" t="s">
        <v>20</v>
      </c>
      <c r="D623" t="s">
        <v>21</v>
      </c>
      <c r="E623">
        <v>57701</v>
      </c>
      <c r="F623" t="s">
        <v>22</v>
      </c>
      <c r="G623" t="s">
        <v>22</v>
      </c>
      <c r="H623" t="s">
        <v>47</v>
      </c>
      <c r="I623" t="s">
        <v>48</v>
      </c>
      <c r="J623" s="1">
        <v>43693</v>
      </c>
      <c r="K623" s="1">
        <v>43727</v>
      </c>
      <c r="L623" t="s">
        <v>39</v>
      </c>
      <c r="N623" t="s">
        <v>40</v>
      </c>
    </row>
    <row r="624" spans="1:14" x14ac:dyDescent="0.25">
      <c r="A624" t="s">
        <v>49</v>
      </c>
      <c r="B624" t="s">
        <v>50</v>
      </c>
      <c r="C624" t="s">
        <v>43</v>
      </c>
      <c r="D624" t="s">
        <v>21</v>
      </c>
      <c r="E624">
        <v>57104</v>
      </c>
      <c r="F624" t="s">
        <v>22</v>
      </c>
      <c r="G624" t="s">
        <v>22</v>
      </c>
      <c r="H624" t="s">
        <v>47</v>
      </c>
      <c r="I624" t="s">
        <v>48</v>
      </c>
      <c r="J624" s="1">
        <v>43701</v>
      </c>
      <c r="K624" s="1">
        <v>43727</v>
      </c>
      <c r="L624" t="s">
        <v>39</v>
      </c>
      <c r="N624" t="s">
        <v>40</v>
      </c>
    </row>
    <row r="625" spans="1:14" x14ac:dyDescent="0.25">
      <c r="A625" t="s">
        <v>51</v>
      </c>
      <c r="B625" t="s">
        <v>52</v>
      </c>
      <c r="C625" t="s">
        <v>43</v>
      </c>
      <c r="D625" t="s">
        <v>21</v>
      </c>
      <c r="E625">
        <v>57104</v>
      </c>
      <c r="F625" t="s">
        <v>22</v>
      </c>
      <c r="G625" t="s">
        <v>22</v>
      </c>
      <c r="H625" t="s">
        <v>47</v>
      </c>
      <c r="I625" t="s">
        <v>48</v>
      </c>
      <c r="J625" s="1">
        <v>43701</v>
      </c>
      <c r="K625" s="1">
        <v>43720</v>
      </c>
      <c r="L625" t="s">
        <v>39</v>
      </c>
      <c r="N625" t="s">
        <v>40</v>
      </c>
    </row>
    <row r="626" spans="1:14" x14ac:dyDescent="0.25">
      <c r="A626" t="s">
        <v>53</v>
      </c>
      <c r="B626" t="s">
        <v>54</v>
      </c>
      <c r="C626" t="s">
        <v>43</v>
      </c>
      <c r="D626" t="s">
        <v>21</v>
      </c>
      <c r="E626">
        <v>57104</v>
      </c>
      <c r="F626" t="s">
        <v>22</v>
      </c>
      <c r="G626" t="s">
        <v>22</v>
      </c>
      <c r="H626" t="s">
        <v>47</v>
      </c>
      <c r="I626" t="s">
        <v>48</v>
      </c>
      <c r="J626" s="1">
        <v>43701</v>
      </c>
      <c r="K626" s="1">
        <v>43720</v>
      </c>
      <c r="L626" t="s">
        <v>39</v>
      </c>
      <c r="N626" t="s">
        <v>40</v>
      </c>
    </row>
    <row r="627" spans="1:14" x14ac:dyDescent="0.25">
      <c r="A627" t="s">
        <v>55</v>
      </c>
      <c r="B627" t="s">
        <v>56</v>
      </c>
      <c r="C627" t="s">
        <v>43</v>
      </c>
      <c r="D627" t="s">
        <v>21</v>
      </c>
      <c r="E627">
        <v>57103</v>
      </c>
      <c r="F627" t="s">
        <v>22</v>
      </c>
      <c r="G627" t="s">
        <v>22</v>
      </c>
      <c r="H627" t="s">
        <v>47</v>
      </c>
      <c r="I627" t="s">
        <v>48</v>
      </c>
      <c r="J627" s="1">
        <v>43701</v>
      </c>
      <c r="K627" s="1">
        <v>43720</v>
      </c>
      <c r="L627" t="s">
        <v>39</v>
      </c>
      <c r="N627" t="s">
        <v>40</v>
      </c>
    </row>
    <row r="628" spans="1:14" x14ac:dyDescent="0.25">
      <c r="A628" t="s">
        <v>57</v>
      </c>
      <c r="B628" t="s">
        <v>58</v>
      </c>
      <c r="C628" t="s">
        <v>59</v>
      </c>
      <c r="D628" t="s">
        <v>21</v>
      </c>
      <c r="E628">
        <v>57719</v>
      </c>
      <c r="F628" t="s">
        <v>22</v>
      </c>
      <c r="G628" t="s">
        <v>22</v>
      </c>
      <c r="H628" t="s">
        <v>47</v>
      </c>
      <c r="I628" t="s">
        <v>48</v>
      </c>
      <c r="J628" s="1">
        <v>43693</v>
      </c>
      <c r="K628" s="1">
        <v>43720</v>
      </c>
      <c r="L628" t="s">
        <v>39</v>
      </c>
      <c r="N628" t="s">
        <v>40</v>
      </c>
    </row>
    <row r="629" spans="1:14" x14ac:dyDescent="0.25">
      <c r="A629" t="s">
        <v>86</v>
      </c>
      <c r="B629" t="s">
        <v>87</v>
      </c>
      <c r="C629" t="s">
        <v>43</v>
      </c>
      <c r="D629" t="s">
        <v>21</v>
      </c>
      <c r="E629">
        <v>57106</v>
      </c>
      <c r="F629" t="s">
        <v>22</v>
      </c>
      <c r="G629" t="s">
        <v>22</v>
      </c>
      <c r="H629" t="s">
        <v>44</v>
      </c>
      <c r="I629" t="s">
        <v>45</v>
      </c>
      <c r="J629" s="1">
        <v>43673</v>
      </c>
      <c r="K629" s="1">
        <v>43699</v>
      </c>
      <c r="L629" t="s">
        <v>39</v>
      </c>
      <c r="N629" t="s">
        <v>40</v>
      </c>
    </row>
    <row r="630" spans="1:14" x14ac:dyDescent="0.25">
      <c r="A630" t="s">
        <v>88</v>
      </c>
      <c r="B630" t="s">
        <v>89</v>
      </c>
      <c r="C630" t="s">
        <v>43</v>
      </c>
      <c r="D630" t="s">
        <v>21</v>
      </c>
      <c r="E630">
        <v>57105</v>
      </c>
      <c r="F630" t="s">
        <v>22</v>
      </c>
      <c r="G630" t="s">
        <v>22</v>
      </c>
      <c r="H630" t="s">
        <v>44</v>
      </c>
      <c r="I630" t="s">
        <v>45</v>
      </c>
      <c r="J630" s="1">
        <v>43673</v>
      </c>
      <c r="K630" s="1">
        <v>43699</v>
      </c>
      <c r="L630" t="s">
        <v>39</v>
      </c>
      <c r="N630" t="s">
        <v>40</v>
      </c>
    </row>
    <row r="631" spans="1:14" x14ac:dyDescent="0.25">
      <c r="A631" t="s">
        <v>109</v>
      </c>
      <c r="B631" t="s">
        <v>110</v>
      </c>
      <c r="C631" t="s">
        <v>20</v>
      </c>
      <c r="D631" t="s">
        <v>21</v>
      </c>
      <c r="E631">
        <v>57702</v>
      </c>
      <c r="F631" t="s">
        <v>22</v>
      </c>
      <c r="G631" t="s">
        <v>22</v>
      </c>
      <c r="H631" t="s">
        <v>37</v>
      </c>
      <c r="I631" t="s">
        <v>111</v>
      </c>
      <c r="J631" s="1">
        <v>43659</v>
      </c>
      <c r="K631" s="1">
        <v>43685</v>
      </c>
      <c r="L631" t="s">
        <v>39</v>
      </c>
      <c r="N631" t="s">
        <v>40</v>
      </c>
    </row>
    <row r="632" spans="1:14" x14ac:dyDescent="0.25">
      <c r="A632" t="s">
        <v>112</v>
      </c>
      <c r="B632" t="s">
        <v>113</v>
      </c>
      <c r="C632" t="s">
        <v>20</v>
      </c>
      <c r="D632" t="s">
        <v>21</v>
      </c>
      <c r="E632">
        <v>57702</v>
      </c>
      <c r="F632" t="s">
        <v>22</v>
      </c>
      <c r="G632" t="s">
        <v>22</v>
      </c>
      <c r="H632" t="s">
        <v>44</v>
      </c>
      <c r="I632" t="s">
        <v>45</v>
      </c>
      <c r="J632" s="1">
        <v>43661</v>
      </c>
      <c r="K632" s="1">
        <v>43685</v>
      </c>
      <c r="L632" t="s">
        <v>39</v>
      </c>
      <c r="N632" t="s">
        <v>40</v>
      </c>
    </row>
    <row r="633" spans="1:14" x14ac:dyDescent="0.25">
      <c r="A633" t="s">
        <v>101</v>
      </c>
      <c r="B633" t="s">
        <v>114</v>
      </c>
      <c r="C633" t="s">
        <v>20</v>
      </c>
      <c r="D633" t="s">
        <v>21</v>
      </c>
      <c r="E633">
        <v>57702</v>
      </c>
      <c r="F633" t="s">
        <v>22</v>
      </c>
      <c r="G633" t="s">
        <v>22</v>
      </c>
      <c r="H633" t="s">
        <v>37</v>
      </c>
      <c r="I633" t="s">
        <v>115</v>
      </c>
      <c r="J633" s="1">
        <v>43661</v>
      </c>
      <c r="K633" s="1">
        <v>43685</v>
      </c>
      <c r="L633" t="s">
        <v>39</v>
      </c>
      <c r="N633" t="s">
        <v>40</v>
      </c>
    </row>
    <row r="634" spans="1:14" x14ac:dyDescent="0.25">
      <c r="A634" t="s">
        <v>18</v>
      </c>
      <c r="B634" t="s">
        <v>116</v>
      </c>
      <c r="C634" t="s">
        <v>20</v>
      </c>
      <c r="D634" t="s">
        <v>21</v>
      </c>
      <c r="E634">
        <v>57702</v>
      </c>
      <c r="F634" t="s">
        <v>22</v>
      </c>
      <c r="G634" t="s">
        <v>22</v>
      </c>
      <c r="H634" t="s">
        <v>37</v>
      </c>
      <c r="I634" t="s">
        <v>115</v>
      </c>
      <c r="J634" s="1">
        <v>43661</v>
      </c>
      <c r="K634" s="1">
        <v>43685</v>
      </c>
      <c r="L634" t="s">
        <v>39</v>
      </c>
      <c r="N634" t="s">
        <v>40</v>
      </c>
    </row>
    <row r="635" spans="1:14" x14ac:dyDescent="0.25">
      <c r="A635" t="s">
        <v>18</v>
      </c>
      <c r="B635" t="s">
        <v>117</v>
      </c>
      <c r="C635" t="s">
        <v>20</v>
      </c>
      <c r="D635" t="s">
        <v>21</v>
      </c>
      <c r="E635">
        <v>57702</v>
      </c>
      <c r="F635" t="s">
        <v>22</v>
      </c>
      <c r="G635" t="s">
        <v>22</v>
      </c>
      <c r="H635" t="s">
        <v>37</v>
      </c>
      <c r="I635" t="s">
        <v>115</v>
      </c>
      <c r="J635" s="1">
        <v>43659</v>
      </c>
      <c r="K635" s="1">
        <v>43685</v>
      </c>
      <c r="L635" t="s">
        <v>39</v>
      </c>
      <c r="N635" t="s">
        <v>40</v>
      </c>
    </row>
    <row r="636" spans="1:14" x14ac:dyDescent="0.25">
      <c r="A636" t="s">
        <v>177</v>
      </c>
      <c r="B636" t="s">
        <v>178</v>
      </c>
      <c r="C636" t="s">
        <v>179</v>
      </c>
      <c r="D636" t="s">
        <v>21</v>
      </c>
      <c r="E636">
        <v>57024</v>
      </c>
      <c r="F636" t="s">
        <v>22</v>
      </c>
      <c r="G636" t="s">
        <v>22</v>
      </c>
      <c r="H636" t="s">
        <v>44</v>
      </c>
      <c r="I636" t="s">
        <v>45</v>
      </c>
      <c r="J636" s="1">
        <v>43614</v>
      </c>
      <c r="K636" s="1">
        <v>43657</v>
      </c>
      <c r="L636" t="s">
        <v>39</v>
      </c>
      <c r="N636" t="s">
        <v>40</v>
      </c>
    </row>
    <row r="637" spans="1:14" x14ac:dyDescent="0.25">
      <c r="A637" t="s">
        <v>180</v>
      </c>
      <c r="B637" t="s">
        <v>181</v>
      </c>
      <c r="C637" t="s">
        <v>182</v>
      </c>
      <c r="D637" t="s">
        <v>21</v>
      </c>
      <c r="E637">
        <v>57005</v>
      </c>
      <c r="F637" t="s">
        <v>22</v>
      </c>
      <c r="G637" t="s">
        <v>22</v>
      </c>
      <c r="H637" t="s">
        <v>37</v>
      </c>
      <c r="I637" t="s">
        <v>115</v>
      </c>
      <c r="J637" s="1">
        <v>43614</v>
      </c>
      <c r="K637" s="1">
        <v>43657</v>
      </c>
      <c r="L637" t="s">
        <v>39</v>
      </c>
      <c r="N637" t="s">
        <v>40</v>
      </c>
    </row>
    <row r="638" spans="1:14" x14ac:dyDescent="0.25">
      <c r="A638" t="s">
        <v>183</v>
      </c>
      <c r="B638" t="s">
        <v>184</v>
      </c>
      <c r="C638" t="s">
        <v>182</v>
      </c>
      <c r="D638" t="s">
        <v>21</v>
      </c>
      <c r="E638">
        <v>57005</v>
      </c>
      <c r="F638" t="s">
        <v>22</v>
      </c>
      <c r="G638" t="s">
        <v>22</v>
      </c>
      <c r="H638" t="s">
        <v>47</v>
      </c>
      <c r="I638" t="s">
        <v>48</v>
      </c>
      <c r="J638" s="1">
        <v>43614</v>
      </c>
      <c r="K638" s="1">
        <v>43651</v>
      </c>
      <c r="L638" t="s">
        <v>39</v>
      </c>
      <c r="N638" t="s">
        <v>40</v>
      </c>
    </row>
    <row r="639" spans="1:14" x14ac:dyDescent="0.25">
      <c r="A639" t="s">
        <v>185</v>
      </c>
      <c r="B639" t="s">
        <v>186</v>
      </c>
      <c r="C639" t="s">
        <v>187</v>
      </c>
      <c r="D639" t="s">
        <v>21</v>
      </c>
      <c r="E639">
        <v>57033</v>
      </c>
      <c r="F639" t="s">
        <v>22</v>
      </c>
      <c r="G639" t="s">
        <v>22</v>
      </c>
      <c r="H639" t="s">
        <v>47</v>
      </c>
      <c r="I639" t="s">
        <v>48</v>
      </c>
      <c r="J639" s="1">
        <v>43613</v>
      </c>
      <c r="K639" s="1">
        <v>43651</v>
      </c>
      <c r="L639" t="s">
        <v>39</v>
      </c>
      <c r="N639" t="s">
        <v>40</v>
      </c>
    </row>
    <row r="640" spans="1:14" x14ac:dyDescent="0.25">
      <c r="A640" t="s">
        <v>188</v>
      </c>
      <c r="B640" t="s">
        <v>189</v>
      </c>
      <c r="C640" t="s">
        <v>190</v>
      </c>
      <c r="D640" t="s">
        <v>21</v>
      </c>
      <c r="E640">
        <v>57030</v>
      </c>
      <c r="F640" t="s">
        <v>22</v>
      </c>
      <c r="G640" t="s">
        <v>22</v>
      </c>
      <c r="H640" t="s">
        <v>47</v>
      </c>
      <c r="I640" t="s">
        <v>48</v>
      </c>
      <c r="J640" s="1">
        <v>43614</v>
      </c>
      <c r="K640" s="1">
        <v>43651</v>
      </c>
      <c r="L640" t="s">
        <v>39</v>
      </c>
      <c r="N640" t="s">
        <v>40</v>
      </c>
    </row>
    <row r="641" spans="1:14" x14ac:dyDescent="0.25">
      <c r="A641" t="s">
        <v>191</v>
      </c>
      <c r="B641" t="s">
        <v>192</v>
      </c>
      <c r="C641" t="s">
        <v>193</v>
      </c>
      <c r="D641" t="s">
        <v>21</v>
      </c>
      <c r="E641">
        <v>57301</v>
      </c>
      <c r="F641" t="s">
        <v>22</v>
      </c>
      <c r="G641" t="s">
        <v>22</v>
      </c>
      <c r="H641" t="s">
        <v>37</v>
      </c>
      <c r="I641" t="s">
        <v>111</v>
      </c>
      <c r="J641" s="1">
        <v>43593</v>
      </c>
      <c r="K641" s="1">
        <v>43643</v>
      </c>
      <c r="L641" t="s">
        <v>39</v>
      </c>
      <c r="N641" t="s">
        <v>194</v>
      </c>
    </row>
    <row r="642" spans="1:14" x14ac:dyDescent="0.25">
      <c r="A642" t="s">
        <v>195</v>
      </c>
      <c r="B642" t="s">
        <v>196</v>
      </c>
      <c r="C642" t="s">
        <v>193</v>
      </c>
      <c r="D642" t="s">
        <v>21</v>
      </c>
      <c r="E642">
        <v>57301</v>
      </c>
      <c r="F642" t="s">
        <v>22</v>
      </c>
      <c r="G642" t="s">
        <v>22</v>
      </c>
      <c r="H642" t="s">
        <v>37</v>
      </c>
      <c r="I642" t="s">
        <v>115</v>
      </c>
      <c r="J642" s="1">
        <v>43593</v>
      </c>
      <c r="K642" s="1">
        <v>43636</v>
      </c>
      <c r="L642" t="s">
        <v>39</v>
      </c>
      <c r="N642" t="s">
        <v>194</v>
      </c>
    </row>
    <row r="643" spans="1:14" x14ac:dyDescent="0.25">
      <c r="A643" t="s">
        <v>197</v>
      </c>
      <c r="B643" t="s">
        <v>198</v>
      </c>
      <c r="C643" t="s">
        <v>199</v>
      </c>
      <c r="D643" t="s">
        <v>21</v>
      </c>
      <c r="E643">
        <v>57383</v>
      </c>
      <c r="F643" t="s">
        <v>22</v>
      </c>
      <c r="G643" t="s">
        <v>22</v>
      </c>
      <c r="H643" t="s">
        <v>44</v>
      </c>
      <c r="I643" t="s">
        <v>45</v>
      </c>
      <c r="J643" s="1">
        <v>43589</v>
      </c>
      <c r="K643" s="1">
        <v>43636</v>
      </c>
      <c r="L643" t="s">
        <v>39</v>
      </c>
      <c r="N643" t="s">
        <v>200</v>
      </c>
    </row>
    <row r="644" spans="1:14" x14ac:dyDescent="0.25">
      <c r="A644" t="s">
        <v>201</v>
      </c>
      <c r="B644" t="s">
        <v>202</v>
      </c>
      <c r="C644" t="s">
        <v>203</v>
      </c>
      <c r="D644" t="s">
        <v>21</v>
      </c>
      <c r="E644">
        <v>57350</v>
      </c>
      <c r="F644" t="s">
        <v>22</v>
      </c>
      <c r="G644" t="s">
        <v>22</v>
      </c>
      <c r="H644" t="s">
        <v>44</v>
      </c>
      <c r="I644" t="s">
        <v>45</v>
      </c>
      <c r="J644" t="s">
        <v>204</v>
      </c>
      <c r="K644" s="1">
        <v>43633</v>
      </c>
      <c r="L644" t="s">
        <v>205</v>
      </c>
      <c r="M644" t="str">
        <f>HYPERLINK("https://www.regulations.gov/docket?D=FDA-2019-H-2877")</f>
        <v>https://www.regulations.gov/docket?D=FDA-2019-H-2877</v>
      </c>
      <c r="N644" t="s">
        <v>204</v>
      </c>
    </row>
    <row r="645" spans="1:14" x14ac:dyDescent="0.25">
      <c r="A645" t="s">
        <v>206</v>
      </c>
      <c r="B645" t="s">
        <v>207</v>
      </c>
      <c r="C645" t="s">
        <v>193</v>
      </c>
      <c r="D645" t="s">
        <v>21</v>
      </c>
      <c r="E645">
        <v>57301</v>
      </c>
      <c r="F645" t="s">
        <v>22</v>
      </c>
      <c r="G645" t="s">
        <v>22</v>
      </c>
      <c r="H645" t="s">
        <v>47</v>
      </c>
      <c r="I645" t="s">
        <v>48</v>
      </c>
      <c r="J645" s="1">
        <v>43589</v>
      </c>
      <c r="K645" s="1">
        <v>43629</v>
      </c>
      <c r="L645" t="s">
        <v>39</v>
      </c>
      <c r="N645" t="s">
        <v>208</v>
      </c>
    </row>
    <row r="646" spans="1:14" x14ac:dyDescent="0.25">
      <c r="A646" t="s">
        <v>209</v>
      </c>
      <c r="B646" t="s">
        <v>210</v>
      </c>
      <c r="C646" t="s">
        <v>211</v>
      </c>
      <c r="D646" t="s">
        <v>21</v>
      </c>
      <c r="E646">
        <v>57311</v>
      </c>
      <c r="F646" t="s">
        <v>22</v>
      </c>
      <c r="G646" t="s">
        <v>22</v>
      </c>
      <c r="H646" t="s">
        <v>47</v>
      </c>
      <c r="I646" t="s">
        <v>48</v>
      </c>
      <c r="J646" s="1">
        <v>43589</v>
      </c>
      <c r="K646" s="1">
        <v>43629</v>
      </c>
      <c r="L646" t="s">
        <v>39</v>
      </c>
      <c r="N646" t="s">
        <v>194</v>
      </c>
    </row>
    <row r="647" spans="1:14" x14ac:dyDescent="0.25">
      <c r="A647" t="s">
        <v>224</v>
      </c>
      <c r="B647" t="s">
        <v>225</v>
      </c>
      <c r="C647" t="s">
        <v>226</v>
      </c>
      <c r="D647" t="s">
        <v>21</v>
      </c>
      <c r="E647">
        <v>57790</v>
      </c>
      <c r="F647" t="s">
        <v>22</v>
      </c>
      <c r="G647" t="s">
        <v>22</v>
      </c>
      <c r="H647" t="s">
        <v>47</v>
      </c>
      <c r="I647" t="s">
        <v>48</v>
      </c>
      <c r="J647" s="1">
        <v>43575</v>
      </c>
      <c r="K647" s="1">
        <v>43615</v>
      </c>
      <c r="L647" t="s">
        <v>39</v>
      </c>
      <c r="N647" t="s">
        <v>208</v>
      </c>
    </row>
    <row r="648" spans="1:14" x14ac:dyDescent="0.25">
      <c r="A648" t="s">
        <v>227</v>
      </c>
      <c r="B648" t="s">
        <v>228</v>
      </c>
      <c r="C648" t="s">
        <v>20</v>
      </c>
      <c r="D648" t="s">
        <v>21</v>
      </c>
      <c r="E648">
        <v>57701</v>
      </c>
      <c r="F648" t="s">
        <v>22</v>
      </c>
      <c r="G648" t="s">
        <v>22</v>
      </c>
      <c r="H648" t="s">
        <v>47</v>
      </c>
      <c r="I648" t="s">
        <v>48</v>
      </c>
      <c r="J648" s="1">
        <v>43575</v>
      </c>
      <c r="K648" s="1">
        <v>43615</v>
      </c>
      <c r="L648" t="s">
        <v>39</v>
      </c>
      <c r="N648" t="s">
        <v>208</v>
      </c>
    </row>
    <row r="649" spans="1:14" x14ac:dyDescent="0.25">
      <c r="A649" t="s">
        <v>229</v>
      </c>
      <c r="B649" t="s">
        <v>230</v>
      </c>
      <c r="C649" t="s">
        <v>231</v>
      </c>
      <c r="D649" t="s">
        <v>21</v>
      </c>
      <c r="E649">
        <v>57761</v>
      </c>
      <c r="F649" t="s">
        <v>22</v>
      </c>
      <c r="G649" t="s">
        <v>22</v>
      </c>
      <c r="H649" t="s">
        <v>47</v>
      </c>
      <c r="I649" t="s">
        <v>48</v>
      </c>
      <c r="J649" s="1">
        <v>43575</v>
      </c>
      <c r="K649" s="1">
        <v>43615</v>
      </c>
      <c r="L649" t="s">
        <v>39</v>
      </c>
      <c r="N649" t="s">
        <v>208</v>
      </c>
    </row>
    <row r="650" spans="1:14" x14ac:dyDescent="0.25">
      <c r="A650" t="s">
        <v>232</v>
      </c>
      <c r="B650" t="s">
        <v>233</v>
      </c>
      <c r="C650" t="s">
        <v>20</v>
      </c>
      <c r="D650" t="s">
        <v>21</v>
      </c>
      <c r="E650">
        <v>57703</v>
      </c>
      <c r="F650" t="s">
        <v>22</v>
      </c>
      <c r="G650" t="s">
        <v>22</v>
      </c>
      <c r="H650" t="s">
        <v>44</v>
      </c>
      <c r="I650" t="s">
        <v>45</v>
      </c>
      <c r="J650" s="1">
        <v>43575</v>
      </c>
      <c r="K650" s="1">
        <v>43615</v>
      </c>
      <c r="L650" t="s">
        <v>39</v>
      </c>
      <c r="N650" t="s">
        <v>200</v>
      </c>
    </row>
    <row r="651" spans="1:14" x14ac:dyDescent="0.25">
      <c r="A651" t="s">
        <v>101</v>
      </c>
      <c r="B651" t="s">
        <v>234</v>
      </c>
      <c r="C651" t="s">
        <v>226</v>
      </c>
      <c r="D651" t="s">
        <v>21</v>
      </c>
      <c r="E651">
        <v>57790</v>
      </c>
      <c r="F651" t="s">
        <v>22</v>
      </c>
      <c r="G651" t="s">
        <v>22</v>
      </c>
      <c r="H651" t="s">
        <v>37</v>
      </c>
      <c r="I651" t="s">
        <v>38</v>
      </c>
      <c r="J651" s="1">
        <v>43575</v>
      </c>
      <c r="K651" s="1">
        <v>43615</v>
      </c>
      <c r="L651" t="s">
        <v>39</v>
      </c>
      <c r="N651" t="s">
        <v>208</v>
      </c>
    </row>
    <row r="652" spans="1:14" x14ac:dyDescent="0.25">
      <c r="A652" t="s">
        <v>235</v>
      </c>
      <c r="B652" t="s">
        <v>236</v>
      </c>
      <c r="C652" t="s">
        <v>237</v>
      </c>
      <c r="D652" t="s">
        <v>21</v>
      </c>
      <c r="E652">
        <v>57783</v>
      </c>
      <c r="F652" t="s">
        <v>22</v>
      </c>
      <c r="G652" t="s">
        <v>22</v>
      </c>
      <c r="H652" t="s">
        <v>44</v>
      </c>
      <c r="I652" t="s">
        <v>45</v>
      </c>
      <c r="J652" s="1">
        <v>43572</v>
      </c>
      <c r="K652" s="1">
        <v>43615</v>
      </c>
      <c r="L652" t="s">
        <v>39</v>
      </c>
      <c r="N652" t="s">
        <v>200</v>
      </c>
    </row>
    <row r="653" spans="1:14" x14ac:dyDescent="0.25">
      <c r="A653" t="s">
        <v>238</v>
      </c>
      <c r="B653" t="s">
        <v>239</v>
      </c>
      <c r="C653" t="s">
        <v>226</v>
      </c>
      <c r="D653" t="s">
        <v>21</v>
      </c>
      <c r="E653">
        <v>57790</v>
      </c>
      <c r="F653" t="s">
        <v>22</v>
      </c>
      <c r="G653" t="s">
        <v>22</v>
      </c>
      <c r="H653" t="s">
        <v>47</v>
      </c>
      <c r="I653" t="s">
        <v>48</v>
      </c>
      <c r="J653" s="1">
        <v>43575</v>
      </c>
      <c r="K653" s="1">
        <v>43615</v>
      </c>
      <c r="L653" t="s">
        <v>39</v>
      </c>
      <c r="N653" t="s">
        <v>208</v>
      </c>
    </row>
    <row r="654" spans="1:14" x14ac:dyDescent="0.25">
      <c r="A654" t="s">
        <v>275</v>
      </c>
      <c r="B654" t="s">
        <v>276</v>
      </c>
      <c r="C654" t="s">
        <v>237</v>
      </c>
      <c r="D654" t="s">
        <v>21</v>
      </c>
      <c r="E654">
        <v>57783</v>
      </c>
      <c r="F654" t="s">
        <v>22</v>
      </c>
      <c r="G654" t="s">
        <v>22</v>
      </c>
      <c r="H654" t="s">
        <v>44</v>
      </c>
      <c r="I654" t="s">
        <v>45</v>
      </c>
      <c r="J654" t="s">
        <v>204</v>
      </c>
      <c r="K654" s="1">
        <v>43609</v>
      </c>
      <c r="L654" t="s">
        <v>205</v>
      </c>
      <c r="M654" t="str">
        <f>HYPERLINK("https://www.regulations.gov/docket?D=FDA-2019-H-2503")</f>
        <v>https://www.regulations.gov/docket?D=FDA-2019-H-2503</v>
      </c>
      <c r="N654" t="s">
        <v>204</v>
      </c>
    </row>
    <row r="655" spans="1:14" x14ac:dyDescent="0.25">
      <c r="A655" t="s">
        <v>283</v>
      </c>
      <c r="B655" t="s">
        <v>284</v>
      </c>
      <c r="C655" t="s">
        <v>237</v>
      </c>
      <c r="D655" t="s">
        <v>21</v>
      </c>
      <c r="E655">
        <v>57783</v>
      </c>
      <c r="F655" t="s">
        <v>22</v>
      </c>
      <c r="G655" t="s">
        <v>22</v>
      </c>
      <c r="H655" t="s">
        <v>37</v>
      </c>
      <c r="I655" t="s">
        <v>115</v>
      </c>
      <c r="J655" s="1">
        <v>43572</v>
      </c>
      <c r="K655" s="1">
        <v>43608</v>
      </c>
      <c r="L655" t="s">
        <v>39</v>
      </c>
      <c r="N655" t="s">
        <v>208</v>
      </c>
    </row>
    <row r="656" spans="1:14" x14ac:dyDescent="0.25">
      <c r="A656" t="s">
        <v>285</v>
      </c>
      <c r="B656" t="s">
        <v>286</v>
      </c>
      <c r="C656" t="s">
        <v>287</v>
      </c>
      <c r="D656" t="s">
        <v>21</v>
      </c>
      <c r="E656">
        <v>57469</v>
      </c>
      <c r="F656" t="s">
        <v>22</v>
      </c>
      <c r="G656" t="s">
        <v>22</v>
      </c>
      <c r="H656" t="s">
        <v>37</v>
      </c>
      <c r="I656" t="s">
        <v>115</v>
      </c>
      <c r="J656" s="1">
        <v>43569</v>
      </c>
      <c r="K656" s="1">
        <v>43608</v>
      </c>
      <c r="L656" t="s">
        <v>39</v>
      </c>
      <c r="N656" t="s">
        <v>208</v>
      </c>
    </row>
    <row r="657" spans="1:14" x14ac:dyDescent="0.25">
      <c r="A657" t="s">
        <v>293</v>
      </c>
      <c r="B657" t="s">
        <v>294</v>
      </c>
      <c r="C657" t="s">
        <v>237</v>
      </c>
      <c r="D657" t="s">
        <v>21</v>
      </c>
      <c r="E657">
        <v>57783</v>
      </c>
      <c r="F657" t="s">
        <v>22</v>
      </c>
      <c r="G657" t="s">
        <v>22</v>
      </c>
      <c r="H657" t="s">
        <v>37</v>
      </c>
      <c r="I657" t="s">
        <v>115</v>
      </c>
      <c r="J657" s="1">
        <v>43572</v>
      </c>
      <c r="K657" s="1">
        <v>43608</v>
      </c>
      <c r="L657" t="s">
        <v>39</v>
      </c>
      <c r="N657" t="s">
        <v>208</v>
      </c>
    </row>
    <row r="658" spans="1:14" x14ac:dyDescent="0.25">
      <c r="A658" t="s">
        <v>300</v>
      </c>
      <c r="B658" t="s">
        <v>301</v>
      </c>
      <c r="C658" t="s">
        <v>302</v>
      </c>
      <c r="D658" t="s">
        <v>21</v>
      </c>
      <c r="E658">
        <v>57217</v>
      </c>
      <c r="F658" t="s">
        <v>22</v>
      </c>
      <c r="G658" t="s">
        <v>22</v>
      </c>
      <c r="H658" t="s">
        <v>44</v>
      </c>
      <c r="I658" t="s">
        <v>303</v>
      </c>
      <c r="J658" s="1">
        <v>43569</v>
      </c>
      <c r="K658" s="1">
        <v>43608</v>
      </c>
      <c r="L658" t="s">
        <v>39</v>
      </c>
      <c r="N658" t="s">
        <v>200</v>
      </c>
    </row>
    <row r="659" spans="1:14" x14ac:dyDescent="0.25">
      <c r="A659" t="s">
        <v>304</v>
      </c>
      <c r="B659" t="s">
        <v>305</v>
      </c>
      <c r="C659" t="s">
        <v>306</v>
      </c>
      <c r="D659" t="s">
        <v>21</v>
      </c>
      <c r="E659">
        <v>57461</v>
      </c>
      <c r="F659" t="s">
        <v>22</v>
      </c>
      <c r="G659" t="s">
        <v>22</v>
      </c>
      <c r="H659" t="s">
        <v>44</v>
      </c>
      <c r="I659" t="s">
        <v>303</v>
      </c>
      <c r="J659" s="1">
        <v>43569</v>
      </c>
      <c r="K659" s="1">
        <v>43608</v>
      </c>
      <c r="L659" t="s">
        <v>39</v>
      </c>
      <c r="N659" t="s">
        <v>200</v>
      </c>
    </row>
    <row r="660" spans="1:14" x14ac:dyDescent="0.25">
      <c r="A660" t="s">
        <v>320</v>
      </c>
      <c r="B660" t="s">
        <v>321</v>
      </c>
      <c r="C660" t="s">
        <v>322</v>
      </c>
      <c r="D660" t="s">
        <v>21</v>
      </c>
      <c r="E660">
        <v>57522</v>
      </c>
      <c r="F660" t="s">
        <v>22</v>
      </c>
      <c r="G660" t="s">
        <v>22</v>
      </c>
      <c r="H660" t="s">
        <v>44</v>
      </c>
      <c r="I660" t="s">
        <v>303</v>
      </c>
      <c r="J660" s="1">
        <v>43548</v>
      </c>
      <c r="K660" s="1">
        <v>43594</v>
      </c>
      <c r="L660" t="s">
        <v>39</v>
      </c>
      <c r="N660" t="s">
        <v>40</v>
      </c>
    </row>
    <row r="661" spans="1:14" x14ac:dyDescent="0.25">
      <c r="A661" t="s">
        <v>331</v>
      </c>
      <c r="B661" t="s">
        <v>332</v>
      </c>
      <c r="C661" t="s">
        <v>333</v>
      </c>
      <c r="D661" t="s">
        <v>21</v>
      </c>
      <c r="E661">
        <v>57501</v>
      </c>
      <c r="F661" t="s">
        <v>22</v>
      </c>
      <c r="G661" t="s">
        <v>22</v>
      </c>
      <c r="H661" t="s">
        <v>37</v>
      </c>
      <c r="I661" t="s">
        <v>115</v>
      </c>
      <c r="J661" s="1">
        <v>43548</v>
      </c>
      <c r="K661" s="1">
        <v>43594</v>
      </c>
      <c r="L661" t="s">
        <v>39</v>
      </c>
      <c r="N661" t="s">
        <v>40</v>
      </c>
    </row>
    <row r="662" spans="1:14" x14ac:dyDescent="0.25">
      <c r="A662" t="s">
        <v>336</v>
      </c>
      <c r="B662" t="s">
        <v>337</v>
      </c>
      <c r="C662" t="s">
        <v>333</v>
      </c>
      <c r="D662" t="s">
        <v>21</v>
      </c>
      <c r="E662">
        <v>57501</v>
      </c>
      <c r="F662" t="s">
        <v>22</v>
      </c>
      <c r="G662" t="s">
        <v>22</v>
      </c>
      <c r="H662" t="s">
        <v>37</v>
      </c>
      <c r="I662" t="s">
        <v>115</v>
      </c>
      <c r="J662" s="1">
        <v>43548</v>
      </c>
      <c r="K662" s="1">
        <v>43594</v>
      </c>
      <c r="L662" t="s">
        <v>39</v>
      </c>
      <c r="N662" t="s">
        <v>40</v>
      </c>
    </row>
    <row r="663" spans="1:14" x14ac:dyDescent="0.25">
      <c r="A663" t="s">
        <v>338</v>
      </c>
      <c r="B663" t="s">
        <v>339</v>
      </c>
      <c r="C663" t="s">
        <v>340</v>
      </c>
      <c r="D663" t="s">
        <v>21</v>
      </c>
      <c r="E663">
        <v>57006</v>
      </c>
      <c r="F663" t="s">
        <v>22</v>
      </c>
      <c r="G663" t="s">
        <v>22</v>
      </c>
      <c r="H663" t="s">
        <v>37</v>
      </c>
      <c r="I663" t="s">
        <v>38</v>
      </c>
      <c r="J663" s="1">
        <v>43547</v>
      </c>
      <c r="K663" s="1">
        <v>43594</v>
      </c>
      <c r="L663" t="s">
        <v>39</v>
      </c>
      <c r="N663" t="s">
        <v>40</v>
      </c>
    </row>
    <row r="664" spans="1:14" x14ac:dyDescent="0.25">
      <c r="A664" t="s">
        <v>383</v>
      </c>
      <c r="B664" t="s">
        <v>384</v>
      </c>
      <c r="C664" t="s">
        <v>385</v>
      </c>
      <c r="D664" t="s">
        <v>21</v>
      </c>
      <c r="E664">
        <v>57718</v>
      </c>
      <c r="F664" t="s">
        <v>22</v>
      </c>
      <c r="G664" t="s">
        <v>22</v>
      </c>
      <c r="H664" t="s">
        <v>44</v>
      </c>
      <c r="I664" t="s">
        <v>45</v>
      </c>
      <c r="J664" s="1">
        <v>43551</v>
      </c>
      <c r="K664" s="1">
        <v>43587</v>
      </c>
      <c r="L664" t="s">
        <v>39</v>
      </c>
      <c r="N664" t="s">
        <v>200</v>
      </c>
    </row>
    <row r="665" spans="1:14" x14ac:dyDescent="0.25">
      <c r="A665" t="s">
        <v>389</v>
      </c>
      <c r="B665" t="s">
        <v>390</v>
      </c>
      <c r="C665" t="s">
        <v>203</v>
      </c>
      <c r="D665" t="s">
        <v>21</v>
      </c>
      <c r="E665">
        <v>57350</v>
      </c>
      <c r="F665" t="s">
        <v>22</v>
      </c>
      <c r="G665" t="s">
        <v>22</v>
      </c>
      <c r="H665" t="s">
        <v>47</v>
      </c>
      <c r="I665" t="s">
        <v>48</v>
      </c>
      <c r="J665" s="1">
        <v>43484</v>
      </c>
      <c r="K665" s="1">
        <v>43580</v>
      </c>
      <c r="L665" t="s">
        <v>39</v>
      </c>
      <c r="N665" t="s">
        <v>208</v>
      </c>
    </row>
    <row r="666" spans="1:14" x14ac:dyDescent="0.25">
      <c r="A666" t="s">
        <v>391</v>
      </c>
      <c r="B666" t="s">
        <v>392</v>
      </c>
      <c r="C666" t="s">
        <v>393</v>
      </c>
      <c r="D666" t="s">
        <v>21</v>
      </c>
      <c r="E666">
        <v>57201</v>
      </c>
      <c r="F666" t="s">
        <v>22</v>
      </c>
      <c r="G666" t="s">
        <v>22</v>
      </c>
      <c r="H666" t="s">
        <v>44</v>
      </c>
      <c r="I666" t="s">
        <v>45</v>
      </c>
      <c r="J666" s="1">
        <v>43524</v>
      </c>
      <c r="K666" s="1">
        <v>43580</v>
      </c>
      <c r="L666" t="s">
        <v>39</v>
      </c>
      <c r="N666" t="s">
        <v>394</v>
      </c>
    </row>
    <row r="667" spans="1:14" x14ac:dyDescent="0.25">
      <c r="A667" t="s">
        <v>263</v>
      </c>
      <c r="B667" t="s">
        <v>395</v>
      </c>
      <c r="C667" t="s">
        <v>393</v>
      </c>
      <c r="D667" t="s">
        <v>21</v>
      </c>
      <c r="E667">
        <v>57201</v>
      </c>
      <c r="F667" t="s">
        <v>22</v>
      </c>
      <c r="G667" t="s">
        <v>22</v>
      </c>
      <c r="H667" t="s">
        <v>47</v>
      </c>
      <c r="I667" t="s">
        <v>48</v>
      </c>
      <c r="J667" s="1">
        <v>43524</v>
      </c>
      <c r="K667" s="1">
        <v>43580</v>
      </c>
      <c r="L667" t="s">
        <v>39</v>
      </c>
      <c r="N667" t="s">
        <v>194</v>
      </c>
    </row>
    <row r="668" spans="1:14" x14ac:dyDescent="0.25">
      <c r="A668" t="s">
        <v>396</v>
      </c>
      <c r="B668" t="s">
        <v>397</v>
      </c>
      <c r="C668" t="s">
        <v>393</v>
      </c>
      <c r="D668" t="s">
        <v>21</v>
      </c>
      <c r="E668">
        <v>57201</v>
      </c>
      <c r="F668" t="s">
        <v>22</v>
      </c>
      <c r="G668" t="s">
        <v>22</v>
      </c>
      <c r="H668" t="s">
        <v>47</v>
      </c>
      <c r="I668" t="s">
        <v>111</v>
      </c>
      <c r="J668" s="1">
        <v>43524</v>
      </c>
      <c r="K668" s="1">
        <v>43580</v>
      </c>
      <c r="L668" t="s">
        <v>39</v>
      </c>
      <c r="N668" t="s">
        <v>208</v>
      </c>
    </row>
    <row r="669" spans="1:14" x14ac:dyDescent="0.25">
      <c r="A669" t="s">
        <v>398</v>
      </c>
      <c r="B669" t="s">
        <v>399</v>
      </c>
      <c r="C669" t="s">
        <v>393</v>
      </c>
      <c r="D669" t="s">
        <v>21</v>
      </c>
      <c r="E669">
        <v>57201</v>
      </c>
      <c r="F669" t="s">
        <v>22</v>
      </c>
      <c r="G669" t="s">
        <v>22</v>
      </c>
      <c r="H669" t="s">
        <v>47</v>
      </c>
      <c r="I669" t="s">
        <v>400</v>
      </c>
      <c r="J669" s="1">
        <v>43524</v>
      </c>
      <c r="K669" s="1">
        <v>43580</v>
      </c>
      <c r="L669" t="s">
        <v>39</v>
      </c>
      <c r="N669" t="s">
        <v>194</v>
      </c>
    </row>
    <row r="670" spans="1:14" x14ac:dyDescent="0.25">
      <c r="A670" t="s">
        <v>401</v>
      </c>
      <c r="B670" t="s">
        <v>402</v>
      </c>
      <c r="C670" t="s">
        <v>393</v>
      </c>
      <c r="D670" t="s">
        <v>21</v>
      </c>
      <c r="E670">
        <v>57201</v>
      </c>
      <c r="F670" t="s">
        <v>22</v>
      </c>
      <c r="G670" t="s">
        <v>22</v>
      </c>
      <c r="H670" t="s">
        <v>47</v>
      </c>
      <c r="I670" t="s">
        <v>48</v>
      </c>
      <c r="J670" s="1">
        <v>43524</v>
      </c>
      <c r="K670" s="1">
        <v>43580</v>
      </c>
      <c r="L670" t="s">
        <v>39</v>
      </c>
      <c r="N670" t="s">
        <v>208</v>
      </c>
    </row>
    <row r="671" spans="1:14" x14ac:dyDescent="0.25">
      <c r="A671" t="s">
        <v>410</v>
      </c>
      <c r="B671" t="s">
        <v>411</v>
      </c>
      <c r="C671" t="s">
        <v>412</v>
      </c>
      <c r="D671" t="s">
        <v>21</v>
      </c>
      <c r="E671">
        <v>57385</v>
      </c>
      <c r="F671" t="s">
        <v>22</v>
      </c>
      <c r="G671" t="s">
        <v>22</v>
      </c>
      <c r="H671" t="s">
        <v>44</v>
      </c>
      <c r="I671" t="s">
        <v>45</v>
      </c>
      <c r="J671" t="s">
        <v>204</v>
      </c>
      <c r="K671" s="1">
        <v>43577</v>
      </c>
      <c r="L671" t="s">
        <v>205</v>
      </c>
      <c r="M671" t="str">
        <f>HYPERLINK("https://www.regulations.gov/docket?D=FDA-2019-H-1871")</f>
        <v>https://www.regulations.gov/docket?D=FDA-2019-H-1871</v>
      </c>
      <c r="N671" t="s">
        <v>204</v>
      </c>
    </row>
    <row r="672" spans="1:14" x14ac:dyDescent="0.25">
      <c r="A672" t="s">
        <v>422</v>
      </c>
      <c r="B672" t="s">
        <v>423</v>
      </c>
      <c r="C672" t="s">
        <v>424</v>
      </c>
      <c r="D672" t="s">
        <v>21</v>
      </c>
      <c r="E672">
        <v>57025</v>
      </c>
      <c r="F672" t="s">
        <v>22</v>
      </c>
      <c r="G672" t="s">
        <v>22</v>
      </c>
      <c r="H672" t="s">
        <v>47</v>
      </c>
      <c r="I672" t="s">
        <v>48</v>
      </c>
      <c r="J672" t="s">
        <v>204</v>
      </c>
      <c r="K672" s="1">
        <v>43573</v>
      </c>
      <c r="L672" t="s">
        <v>205</v>
      </c>
      <c r="M672" t="str">
        <f>HYPERLINK("https://www.regulations.gov/docket?D=FDA-2019-H-1839")</f>
        <v>https://www.regulations.gov/docket?D=FDA-2019-H-1839</v>
      </c>
      <c r="N672" t="s">
        <v>204</v>
      </c>
    </row>
    <row r="673" spans="1:14" x14ac:dyDescent="0.25">
      <c r="A673" t="s">
        <v>425</v>
      </c>
      <c r="B673" t="s">
        <v>426</v>
      </c>
      <c r="C673" t="s">
        <v>92</v>
      </c>
      <c r="D673" t="s">
        <v>21</v>
      </c>
      <c r="E673">
        <v>57747</v>
      </c>
      <c r="F673" t="s">
        <v>22</v>
      </c>
      <c r="G673" t="s">
        <v>22</v>
      </c>
      <c r="H673" t="s">
        <v>47</v>
      </c>
      <c r="I673" t="s">
        <v>48</v>
      </c>
      <c r="J673" s="1">
        <v>43469</v>
      </c>
      <c r="K673" s="1">
        <v>43573</v>
      </c>
      <c r="L673" t="s">
        <v>39</v>
      </c>
      <c r="N673" t="s">
        <v>208</v>
      </c>
    </row>
    <row r="674" spans="1:14" x14ac:dyDescent="0.25">
      <c r="A674" t="s">
        <v>427</v>
      </c>
      <c r="B674" t="s">
        <v>428</v>
      </c>
      <c r="C674" t="s">
        <v>203</v>
      </c>
      <c r="D674" t="s">
        <v>21</v>
      </c>
      <c r="E674">
        <v>57350</v>
      </c>
      <c r="F674" t="s">
        <v>22</v>
      </c>
      <c r="G674" t="s">
        <v>22</v>
      </c>
      <c r="H674" t="s">
        <v>47</v>
      </c>
      <c r="I674" t="s">
        <v>48</v>
      </c>
      <c r="J674" s="1">
        <v>43484</v>
      </c>
      <c r="K674" s="1">
        <v>43573</v>
      </c>
      <c r="L674" t="s">
        <v>39</v>
      </c>
      <c r="N674" t="s">
        <v>208</v>
      </c>
    </row>
    <row r="675" spans="1:14" x14ac:dyDescent="0.25">
      <c r="A675" t="s">
        <v>18</v>
      </c>
      <c r="B675" t="s">
        <v>429</v>
      </c>
      <c r="C675" t="s">
        <v>203</v>
      </c>
      <c r="D675" t="s">
        <v>21</v>
      </c>
      <c r="E675">
        <v>57350</v>
      </c>
      <c r="F675" t="s">
        <v>22</v>
      </c>
      <c r="G675" t="s">
        <v>22</v>
      </c>
      <c r="H675" t="s">
        <v>47</v>
      </c>
      <c r="I675" t="s">
        <v>48</v>
      </c>
      <c r="J675" s="1">
        <v>43484</v>
      </c>
      <c r="K675" s="1">
        <v>43573</v>
      </c>
      <c r="L675" t="s">
        <v>39</v>
      </c>
      <c r="N675" t="s">
        <v>208</v>
      </c>
    </row>
    <row r="676" spans="1:14" x14ac:dyDescent="0.25">
      <c r="A676" t="s">
        <v>430</v>
      </c>
      <c r="B676" t="s">
        <v>431</v>
      </c>
      <c r="C676" t="s">
        <v>432</v>
      </c>
      <c r="D676" t="s">
        <v>21</v>
      </c>
      <c r="E676">
        <v>57754</v>
      </c>
      <c r="F676" t="s">
        <v>22</v>
      </c>
      <c r="G676" t="s">
        <v>22</v>
      </c>
      <c r="H676" t="s">
        <v>37</v>
      </c>
      <c r="I676" t="s">
        <v>115</v>
      </c>
      <c r="J676" s="1">
        <v>43475</v>
      </c>
      <c r="K676" s="1">
        <v>43573</v>
      </c>
      <c r="L676" t="s">
        <v>39</v>
      </c>
      <c r="N676" t="s">
        <v>208</v>
      </c>
    </row>
    <row r="677" spans="1:14" x14ac:dyDescent="0.25">
      <c r="A677" t="s">
        <v>433</v>
      </c>
      <c r="B677" t="s">
        <v>434</v>
      </c>
      <c r="C677" t="s">
        <v>203</v>
      </c>
      <c r="D677" t="s">
        <v>21</v>
      </c>
      <c r="E677">
        <v>57350</v>
      </c>
      <c r="F677" t="s">
        <v>22</v>
      </c>
      <c r="G677" t="s">
        <v>22</v>
      </c>
      <c r="H677" t="s">
        <v>44</v>
      </c>
      <c r="I677" t="s">
        <v>45</v>
      </c>
      <c r="J677" s="1">
        <v>43484</v>
      </c>
      <c r="K677" s="1">
        <v>43573</v>
      </c>
      <c r="L677" t="s">
        <v>39</v>
      </c>
      <c r="N677" t="s">
        <v>200</v>
      </c>
    </row>
    <row r="678" spans="1:14" x14ac:dyDescent="0.25">
      <c r="A678" t="s">
        <v>435</v>
      </c>
      <c r="B678" t="s">
        <v>436</v>
      </c>
      <c r="C678" t="s">
        <v>20</v>
      </c>
      <c r="D678" t="s">
        <v>21</v>
      </c>
      <c r="E678">
        <v>57701</v>
      </c>
      <c r="F678" t="s">
        <v>22</v>
      </c>
      <c r="G678" t="s">
        <v>22</v>
      </c>
      <c r="H678" t="s">
        <v>44</v>
      </c>
      <c r="I678" t="s">
        <v>45</v>
      </c>
      <c r="J678" s="1">
        <v>43505</v>
      </c>
      <c r="K678" s="1">
        <v>43573</v>
      </c>
      <c r="L678" t="s">
        <v>39</v>
      </c>
      <c r="N678" t="s">
        <v>200</v>
      </c>
    </row>
    <row r="679" spans="1:14" x14ac:dyDescent="0.25">
      <c r="A679" t="s">
        <v>437</v>
      </c>
      <c r="B679" t="s">
        <v>438</v>
      </c>
      <c r="C679" t="s">
        <v>287</v>
      </c>
      <c r="D679" t="s">
        <v>21</v>
      </c>
      <c r="E679">
        <v>57469</v>
      </c>
      <c r="F679" t="s">
        <v>22</v>
      </c>
      <c r="G679" t="s">
        <v>22</v>
      </c>
      <c r="H679" t="s">
        <v>47</v>
      </c>
      <c r="I679" t="s">
        <v>48</v>
      </c>
      <c r="J679" t="s">
        <v>204</v>
      </c>
      <c r="K679" s="1">
        <v>43573</v>
      </c>
      <c r="L679" t="s">
        <v>205</v>
      </c>
      <c r="M679" t="str">
        <f>HYPERLINK("https://www.regulations.gov/docket?D=FDA-2019-H-1825")</f>
        <v>https://www.regulations.gov/docket?D=FDA-2019-H-1825</v>
      </c>
      <c r="N679" t="s">
        <v>204</v>
      </c>
    </row>
    <row r="680" spans="1:14" x14ac:dyDescent="0.25">
      <c r="A680" t="s">
        <v>439</v>
      </c>
      <c r="B680" t="s">
        <v>440</v>
      </c>
      <c r="C680" t="s">
        <v>203</v>
      </c>
      <c r="D680" t="s">
        <v>21</v>
      </c>
      <c r="E680">
        <v>57350</v>
      </c>
      <c r="F680" t="s">
        <v>22</v>
      </c>
      <c r="G680" t="s">
        <v>22</v>
      </c>
      <c r="H680" t="s">
        <v>47</v>
      </c>
      <c r="I680" t="s">
        <v>48</v>
      </c>
      <c r="J680" s="1">
        <v>43484</v>
      </c>
      <c r="K680" s="1">
        <v>43573</v>
      </c>
      <c r="L680" t="s">
        <v>39</v>
      </c>
      <c r="N680" t="s">
        <v>208</v>
      </c>
    </row>
    <row r="681" spans="1:14" x14ac:dyDescent="0.25">
      <c r="A681" t="s">
        <v>449</v>
      </c>
      <c r="B681" t="s">
        <v>450</v>
      </c>
      <c r="C681" t="s">
        <v>451</v>
      </c>
      <c r="D681" t="s">
        <v>21</v>
      </c>
      <c r="E681">
        <v>57078</v>
      </c>
      <c r="F681" t="s">
        <v>22</v>
      </c>
      <c r="G681" t="s">
        <v>22</v>
      </c>
      <c r="H681" t="s">
        <v>47</v>
      </c>
      <c r="I681" t="s">
        <v>48</v>
      </c>
      <c r="J681" t="s">
        <v>204</v>
      </c>
      <c r="K681" s="1">
        <v>43571</v>
      </c>
      <c r="L681" t="s">
        <v>205</v>
      </c>
      <c r="M681" t="str">
        <f>HYPERLINK("https://www.regulations.gov/docket?D=FDA-2019-H-1794")</f>
        <v>https://www.regulations.gov/docket?D=FDA-2019-H-1794</v>
      </c>
      <c r="N681" t="s">
        <v>204</v>
      </c>
    </row>
    <row r="682" spans="1:14" x14ac:dyDescent="0.25">
      <c r="A682" t="s">
        <v>452</v>
      </c>
      <c r="B682" t="s">
        <v>453</v>
      </c>
      <c r="C682" t="s">
        <v>454</v>
      </c>
      <c r="D682" t="s">
        <v>21</v>
      </c>
      <c r="E682">
        <v>57793</v>
      </c>
      <c r="F682" t="s">
        <v>22</v>
      </c>
      <c r="G682" t="s">
        <v>22</v>
      </c>
      <c r="H682" t="s">
        <v>44</v>
      </c>
      <c r="I682" t="s">
        <v>45</v>
      </c>
      <c r="J682" t="s">
        <v>204</v>
      </c>
      <c r="K682" s="1">
        <v>43570</v>
      </c>
      <c r="L682" t="s">
        <v>205</v>
      </c>
      <c r="M682" t="str">
        <f>HYPERLINK("https://www.regulations.gov/docket?D=FDA-2019-H-1734")</f>
        <v>https://www.regulations.gov/docket?D=FDA-2019-H-1734</v>
      </c>
      <c r="N682" t="s">
        <v>204</v>
      </c>
    </row>
    <row r="683" spans="1:14" x14ac:dyDescent="0.25">
      <c r="A683" t="s">
        <v>536</v>
      </c>
      <c r="B683" t="s">
        <v>537</v>
      </c>
      <c r="C683" t="s">
        <v>393</v>
      </c>
      <c r="D683" t="s">
        <v>21</v>
      </c>
      <c r="E683">
        <v>57201</v>
      </c>
      <c r="F683" t="s">
        <v>22</v>
      </c>
      <c r="G683" t="s">
        <v>22</v>
      </c>
      <c r="H683" t="s">
        <v>47</v>
      </c>
      <c r="I683" t="s">
        <v>48</v>
      </c>
      <c r="J683" s="1">
        <v>43468</v>
      </c>
      <c r="K683" s="1">
        <v>43545</v>
      </c>
      <c r="L683" t="s">
        <v>39</v>
      </c>
      <c r="N683" t="s">
        <v>208</v>
      </c>
    </row>
    <row r="684" spans="1:14" x14ac:dyDescent="0.25">
      <c r="A684" t="s">
        <v>538</v>
      </c>
      <c r="B684" t="s">
        <v>539</v>
      </c>
      <c r="C684" t="s">
        <v>540</v>
      </c>
      <c r="D684" t="s">
        <v>21</v>
      </c>
      <c r="E684">
        <v>57638</v>
      </c>
      <c r="F684" t="s">
        <v>22</v>
      </c>
      <c r="G684" t="s">
        <v>22</v>
      </c>
      <c r="H684" t="s">
        <v>44</v>
      </c>
      <c r="I684" t="s">
        <v>45</v>
      </c>
      <c r="J684" s="1">
        <v>43470</v>
      </c>
      <c r="K684" s="1">
        <v>43545</v>
      </c>
      <c r="L684" t="s">
        <v>39</v>
      </c>
      <c r="N684" t="s">
        <v>200</v>
      </c>
    </row>
    <row r="685" spans="1:14" x14ac:dyDescent="0.25">
      <c r="A685" t="s">
        <v>541</v>
      </c>
      <c r="B685" t="s">
        <v>542</v>
      </c>
      <c r="C685" t="s">
        <v>393</v>
      </c>
      <c r="D685" t="s">
        <v>21</v>
      </c>
      <c r="E685">
        <v>57201</v>
      </c>
      <c r="F685" t="s">
        <v>22</v>
      </c>
      <c r="G685" t="s">
        <v>22</v>
      </c>
      <c r="H685" t="s">
        <v>47</v>
      </c>
      <c r="I685" t="s">
        <v>48</v>
      </c>
      <c r="J685" s="1">
        <v>43468</v>
      </c>
      <c r="K685" s="1">
        <v>43545</v>
      </c>
      <c r="L685" t="s">
        <v>39</v>
      </c>
      <c r="N685" t="s">
        <v>208</v>
      </c>
    </row>
    <row r="686" spans="1:14" x14ac:dyDescent="0.25">
      <c r="A686" t="s">
        <v>543</v>
      </c>
      <c r="B686" t="s">
        <v>544</v>
      </c>
      <c r="C686" t="s">
        <v>451</v>
      </c>
      <c r="D686" t="s">
        <v>21</v>
      </c>
      <c r="E686">
        <v>57078</v>
      </c>
      <c r="F686" t="s">
        <v>22</v>
      </c>
      <c r="G686" t="s">
        <v>22</v>
      </c>
      <c r="H686" t="s">
        <v>47</v>
      </c>
      <c r="I686" t="s">
        <v>48</v>
      </c>
      <c r="J686" s="1">
        <v>43462</v>
      </c>
      <c r="K686" s="1">
        <v>43545</v>
      </c>
      <c r="L686" t="s">
        <v>39</v>
      </c>
      <c r="N686" t="s">
        <v>208</v>
      </c>
    </row>
    <row r="687" spans="1:14" x14ac:dyDescent="0.25">
      <c r="A687" t="s">
        <v>545</v>
      </c>
      <c r="B687" t="s">
        <v>546</v>
      </c>
      <c r="C687" t="s">
        <v>451</v>
      </c>
      <c r="D687" t="s">
        <v>21</v>
      </c>
      <c r="E687">
        <v>57078</v>
      </c>
      <c r="F687" t="s">
        <v>22</v>
      </c>
      <c r="G687" t="s">
        <v>22</v>
      </c>
      <c r="H687" t="s">
        <v>47</v>
      </c>
      <c r="I687" t="s">
        <v>48</v>
      </c>
      <c r="J687" s="1">
        <v>43462</v>
      </c>
      <c r="K687" s="1">
        <v>43538</v>
      </c>
      <c r="L687" t="s">
        <v>39</v>
      </c>
      <c r="N687" t="s">
        <v>194</v>
      </c>
    </row>
    <row r="688" spans="1:14" x14ac:dyDescent="0.25">
      <c r="A688" t="s">
        <v>547</v>
      </c>
      <c r="B688" t="s">
        <v>548</v>
      </c>
      <c r="C688" t="s">
        <v>549</v>
      </c>
      <c r="D688" t="s">
        <v>21</v>
      </c>
      <c r="E688">
        <v>57035</v>
      </c>
      <c r="F688" t="s">
        <v>22</v>
      </c>
      <c r="G688" t="s">
        <v>22</v>
      </c>
      <c r="H688" t="s">
        <v>37</v>
      </c>
      <c r="I688" t="s">
        <v>111</v>
      </c>
      <c r="J688" s="1">
        <v>43445</v>
      </c>
      <c r="K688" s="1">
        <v>43538</v>
      </c>
      <c r="L688" t="s">
        <v>39</v>
      </c>
      <c r="N688" t="s">
        <v>194</v>
      </c>
    </row>
    <row r="689" spans="1:14" x14ac:dyDescent="0.25">
      <c r="A689" t="s">
        <v>550</v>
      </c>
      <c r="B689" t="s">
        <v>551</v>
      </c>
      <c r="C689" t="s">
        <v>552</v>
      </c>
      <c r="D689" t="s">
        <v>21</v>
      </c>
      <c r="E689">
        <v>57004</v>
      </c>
      <c r="F689" t="s">
        <v>22</v>
      </c>
      <c r="G689" t="s">
        <v>22</v>
      </c>
      <c r="H689" t="s">
        <v>47</v>
      </c>
      <c r="I689" t="s">
        <v>48</v>
      </c>
      <c r="J689" s="1">
        <v>43462</v>
      </c>
      <c r="K689" s="1">
        <v>43538</v>
      </c>
      <c r="L689" t="s">
        <v>39</v>
      </c>
      <c r="N689" t="s">
        <v>208</v>
      </c>
    </row>
    <row r="690" spans="1:14" x14ac:dyDescent="0.25">
      <c r="A690" t="s">
        <v>553</v>
      </c>
      <c r="B690" t="s">
        <v>554</v>
      </c>
      <c r="C690" t="s">
        <v>412</v>
      </c>
      <c r="D690" t="s">
        <v>21</v>
      </c>
      <c r="E690">
        <v>57385</v>
      </c>
      <c r="F690" t="s">
        <v>22</v>
      </c>
      <c r="G690" t="s">
        <v>22</v>
      </c>
      <c r="H690" t="s">
        <v>44</v>
      </c>
      <c r="I690" t="s">
        <v>45</v>
      </c>
      <c r="J690" t="s">
        <v>204</v>
      </c>
      <c r="K690" s="1">
        <v>43536</v>
      </c>
      <c r="L690" t="s">
        <v>205</v>
      </c>
      <c r="M690" t="str">
        <f>HYPERLINK("https://www.regulations.gov/docket?D=FDA-2019-H-1143")</f>
        <v>https://www.regulations.gov/docket?D=FDA-2019-H-1143</v>
      </c>
      <c r="N690" t="s">
        <v>204</v>
      </c>
    </row>
    <row r="691" spans="1:14" x14ac:dyDescent="0.25">
      <c r="A691" t="s">
        <v>403</v>
      </c>
      <c r="B691" t="s">
        <v>555</v>
      </c>
      <c r="C691" t="s">
        <v>556</v>
      </c>
      <c r="D691" t="s">
        <v>21</v>
      </c>
      <c r="E691">
        <v>57381</v>
      </c>
      <c r="F691" t="s">
        <v>22</v>
      </c>
      <c r="G691" t="s">
        <v>22</v>
      </c>
      <c r="H691" t="s">
        <v>47</v>
      </c>
      <c r="I691" t="s">
        <v>48</v>
      </c>
      <c r="J691" t="s">
        <v>204</v>
      </c>
      <c r="K691" s="1">
        <v>43536</v>
      </c>
      <c r="L691" t="s">
        <v>205</v>
      </c>
      <c r="M691" t="str">
        <f>HYPERLINK("https://www.regulations.gov/docket?D=FDA-2019-H-1142")</f>
        <v>https://www.regulations.gov/docket?D=FDA-2019-H-1142</v>
      </c>
      <c r="N691" t="s">
        <v>204</v>
      </c>
    </row>
    <row r="692" spans="1:14" x14ac:dyDescent="0.25">
      <c r="A692" t="s">
        <v>557</v>
      </c>
      <c r="B692" t="s">
        <v>558</v>
      </c>
      <c r="C692" t="s">
        <v>393</v>
      </c>
      <c r="D692" t="s">
        <v>21</v>
      </c>
      <c r="E692">
        <v>57201</v>
      </c>
      <c r="F692" t="s">
        <v>22</v>
      </c>
      <c r="G692" t="s">
        <v>22</v>
      </c>
      <c r="H692" t="s">
        <v>47</v>
      </c>
      <c r="I692" t="s">
        <v>48</v>
      </c>
      <c r="J692" s="1">
        <v>43455</v>
      </c>
      <c r="K692" s="1">
        <v>43531</v>
      </c>
      <c r="L692" t="s">
        <v>39</v>
      </c>
      <c r="N692" t="s">
        <v>208</v>
      </c>
    </row>
    <row r="693" spans="1:14" x14ac:dyDescent="0.25">
      <c r="A693" t="s">
        <v>599</v>
      </c>
      <c r="B693" t="s">
        <v>600</v>
      </c>
      <c r="C693" t="s">
        <v>20</v>
      </c>
      <c r="D693" t="s">
        <v>21</v>
      </c>
      <c r="E693">
        <v>57702</v>
      </c>
      <c r="F693" t="s">
        <v>22</v>
      </c>
      <c r="G693" t="s">
        <v>22</v>
      </c>
      <c r="H693" t="s">
        <v>44</v>
      </c>
      <c r="I693" t="s">
        <v>45</v>
      </c>
      <c r="J693" t="s">
        <v>204</v>
      </c>
      <c r="K693" s="1">
        <v>43517</v>
      </c>
      <c r="L693" t="s">
        <v>205</v>
      </c>
      <c r="M693" t="str">
        <f>HYPERLINK("https://www.regulations.gov/docket?D=FDA-2019-H-0781")</f>
        <v>https://www.regulations.gov/docket?D=FDA-2019-H-0781</v>
      </c>
      <c r="N693" t="s">
        <v>204</v>
      </c>
    </row>
    <row r="694" spans="1:14" x14ac:dyDescent="0.25">
      <c r="A694" t="s">
        <v>609</v>
      </c>
      <c r="B694" t="s">
        <v>610</v>
      </c>
      <c r="C694" t="s">
        <v>451</v>
      </c>
      <c r="D694" t="s">
        <v>21</v>
      </c>
      <c r="E694">
        <v>57078</v>
      </c>
      <c r="F694" t="s">
        <v>22</v>
      </c>
      <c r="G694" t="s">
        <v>22</v>
      </c>
      <c r="H694" t="s">
        <v>47</v>
      </c>
      <c r="I694" t="s">
        <v>48</v>
      </c>
      <c r="J694" t="s">
        <v>204</v>
      </c>
      <c r="K694" s="1">
        <v>43510</v>
      </c>
      <c r="L694" t="s">
        <v>205</v>
      </c>
      <c r="M694" t="str">
        <f>HYPERLINK("https://www.regulations.gov/docket?D=FDA-2019-H-0701")</f>
        <v>https://www.regulations.gov/docket?D=FDA-2019-H-0701</v>
      </c>
      <c r="N694" t="s">
        <v>204</v>
      </c>
    </row>
    <row r="695" spans="1:14" x14ac:dyDescent="0.25">
      <c r="A695" t="s">
        <v>627</v>
      </c>
      <c r="B695" t="s">
        <v>628</v>
      </c>
      <c r="C695" t="s">
        <v>20</v>
      </c>
      <c r="D695" t="s">
        <v>21</v>
      </c>
      <c r="E695">
        <v>57701</v>
      </c>
      <c r="F695" t="s">
        <v>22</v>
      </c>
      <c r="G695" t="s">
        <v>22</v>
      </c>
      <c r="H695" t="s">
        <v>629</v>
      </c>
      <c r="I695" t="s">
        <v>630</v>
      </c>
      <c r="J695" s="1">
        <v>43380</v>
      </c>
      <c r="K695" s="1">
        <v>43503</v>
      </c>
      <c r="L695" t="s">
        <v>39</v>
      </c>
      <c r="N695" t="s">
        <v>394</v>
      </c>
    </row>
    <row r="696" spans="1:14" x14ac:dyDescent="0.25">
      <c r="A696" t="s">
        <v>652</v>
      </c>
      <c r="B696" t="s">
        <v>653</v>
      </c>
      <c r="C696" t="s">
        <v>20</v>
      </c>
      <c r="D696" t="s">
        <v>21</v>
      </c>
      <c r="E696">
        <v>57701</v>
      </c>
      <c r="F696" t="s">
        <v>22</v>
      </c>
      <c r="G696" t="s">
        <v>22</v>
      </c>
      <c r="H696" t="s">
        <v>44</v>
      </c>
      <c r="I696" t="s">
        <v>303</v>
      </c>
      <c r="J696" t="s">
        <v>204</v>
      </c>
      <c r="K696" s="1">
        <v>43489</v>
      </c>
      <c r="L696" t="s">
        <v>205</v>
      </c>
      <c r="M696" t="str">
        <f>HYPERLINK("https://www.regulations.gov/docket?D=FDA-2019-H-0353")</f>
        <v>https://www.regulations.gov/docket?D=FDA-2019-H-0353</v>
      </c>
      <c r="N696" t="s">
        <v>204</v>
      </c>
    </row>
    <row r="697" spans="1:14" x14ac:dyDescent="0.25">
      <c r="A697" t="s">
        <v>654</v>
      </c>
      <c r="B697" t="s">
        <v>655</v>
      </c>
      <c r="C697" t="s">
        <v>92</v>
      </c>
      <c r="D697" t="s">
        <v>21</v>
      </c>
      <c r="E697">
        <v>57747</v>
      </c>
      <c r="F697" t="s">
        <v>22</v>
      </c>
      <c r="G697" t="s">
        <v>22</v>
      </c>
      <c r="H697" t="s">
        <v>47</v>
      </c>
      <c r="I697" t="s">
        <v>48</v>
      </c>
      <c r="J697" t="s">
        <v>204</v>
      </c>
      <c r="K697" s="1">
        <v>43488</v>
      </c>
      <c r="L697" t="s">
        <v>205</v>
      </c>
      <c r="M697" t="str">
        <f>HYPERLINK("https://www.regulations.gov/docket?D=FDA-2019-H-0326")</f>
        <v>https://www.regulations.gov/docket?D=FDA-2019-H-0326</v>
      </c>
      <c r="N697" t="s">
        <v>204</v>
      </c>
    </row>
    <row r="698" spans="1:14" x14ac:dyDescent="0.25">
      <c r="A698" t="s">
        <v>669</v>
      </c>
      <c r="B698" t="s">
        <v>670</v>
      </c>
      <c r="C698" t="s">
        <v>43</v>
      </c>
      <c r="D698" t="s">
        <v>21</v>
      </c>
      <c r="E698">
        <v>57104</v>
      </c>
      <c r="F698" t="s">
        <v>22</v>
      </c>
      <c r="G698" t="s">
        <v>22</v>
      </c>
      <c r="H698" t="s">
        <v>47</v>
      </c>
      <c r="I698" t="s">
        <v>48</v>
      </c>
      <c r="J698" t="s">
        <v>204</v>
      </c>
      <c r="K698" s="1">
        <v>43481</v>
      </c>
      <c r="L698" t="s">
        <v>205</v>
      </c>
      <c r="M698" t="str">
        <f>HYPERLINK("https://www.regulations.gov/docket?D=FDA-2019-H-0228")</f>
        <v>https://www.regulations.gov/docket?D=FDA-2019-H-0228</v>
      </c>
      <c r="N698" t="s">
        <v>204</v>
      </c>
    </row>
    <row r="699" spans="1:14" x14ac:dyDescent="0.25">
      <c r="A699" t="s">
        <v>604</v>
      </c>
      <c r="B699" t="s">
        <v>671</v>
      </c>
      <c r="C699" t="s">
        <v>43</v>
      </c>
      <c r="D699" t="s">
        <v>21</v>
      </c>
      <c r="E699">
        <v>57105</v>
      </c>
      <c r="F699" t="s">
        <v>22</v>
      </c>
      <c r="G699" t="s">
        <v>22</v>
      </c>
      <c r="H699" t="s">
        <v>47</v>
      </c>
      <c r="I699" t="s">
        <v>48</v>
      </c>
      <c r="J699" t="s">
        <v>204</v>
      </c>
      <c r="K699" s="1">
        <v>43481</v>
      </c>
      <c r="L699" t="s">
        <v>205</v>
      </c>
      <c r="M699" t="str">
        <f>HYPERLINK("https://www.regulations.gov/docket?D=FDA-2019-H-0232")</f>
        <v>https://www.regulations.gov/docket?D=FDA-2019-H-0232</v>
      </c>
      <c r="N699" t="s">
        <v>204</v>
      </c>
    </row>
    <row r="700" spans="1:14" x14ac:dyDescent="0.25">
      <c r="A700" t="s">
        <v>243</v>
      </c>
      <c r="B700" t="s">
        <v>244</v>
      </c>
      <c r="C700" t="s">
        <v>245</v>
      </c>
      <c r="D700" t="s">
        <v>21</v>
      </c>
      <c r="E700">
        <v>57003</v>
      </c>
      <c r="F700" t="s">
        <v>22</v>
      </c>
      <c r="G700" t="s">
        <v>22</v>
      </c>
      <c r="H700" t="s">
        <v>44</v>
      </c>
      <c r="I700" t="s">
        <v>45</v>
      </c>
      <c r="J700" t="s">
        <v>204</v>
      </c>
      <c r="K700" s="1">
        <v>43481</v>
      </c>
      <c r="L700" t="s">
        <v>205</v>
      </c>
      <c r="M700" t="str">
        <f>HYPERLINK("https://www.regulations.gov/docket?D=FDA-2019-H-0239")</f>
        <v>https://www.regulations.gov/docket?D=FDA-2019-H-0239</v>
      </c>
      <c r="N700" t="s">
        <v>204</v>
      </c>
    </row>
    <row r="701" spans="1:14" x14ac:dyDescent="0.25">
      <c r="A701" t="s">
        <v>672</v>
      </c>
      <c r="B701" t="s">
        <v>673</v>
      </c>
      <c r="C701" t="s">
        <v>674</v>
      </c>
      <c r="D701" t="s">
        <v>21</v>
      </c>
      <c r="E701">
        <v>57028</v>
      </c>
      <c r="F701" t="s">
        <v>22</v>
      </c>
      <c r="G701" t="s">
        <v>22</v>
      </c>
      <c r="H701" t="s">
        <v>47</v>
      </c>
      <c r="I701" t="s">
        <v>400</v>
      </c>
      <c r="J701" t="s">
        <v>204</v>
      </c>
      <c r="K701" s="1">
        <v>43481</v>
      </c>
      <c r="L701" t="s">
        <v>205</v>
      </c>
      <c r="M701" t="str">
        <f>HYPERLINK("https://www.regulations.gov/docket?D=FDA-2019-H-0241")</f>
        <v>https://www.regulations.gov/docket?D=FDA-2019-H-0241</v>
      </c>
      <c r="N701" t="s">
        <v>204</v>
      </c>
    </row>
    <row r="702" spans="1:14" x14ac:dyDescent="0.25">
      <c r="A702" t="s">
        <v>675</v>
      </c>
      <c r="B702" t="s">
        <v>676</v>
      </c>
      <c r="C702" t="s">
        <v>43</v>
      </c>
      <c r="D702" t="s">
        <v>21</v>
      </c>
      <c r="E702">
        <v>57103</v>
      </c>
      <c r="F702" t="s">
        <v>22</v>
      </c>
      <c r="G702" t="s">
        <v>22</v>
      </c>
      <c r="H702" t="s">
        <v>47</v>
      </c>
      <c r="I702" t="s">
        <v>400</v>
      </c>
      <c r="J702" t="s">
        <v>204</v>
      </c>
      <c r="K702" s="1">
        <v>43480</v>
      </c>
      <c r="L702" t="s">
        <v>205</v>
      </c>
      <c r="M702" t="str">
        <f>HYPERLINK("https://www.regulations.gov/docket?D=FDA-2019-H-0212")</f>
        <v>https://www.regulations.gov/docket?D=FDA-2019-H-0212</v>
      </c>
      <c r="N702" t="s">
        <v>204</v>
      </c>
    </row>
    <row r="703" spans="1:14" x14ac:dyDescent="0.25">
      <c r="A703" t="s">
        <v>344</v>
      </c>
      <c r="B703" t="s">
        <v>755</v>
      </c>
      <c r="C703" t="s">
        <v>343</v>
      </c>
      <c r="D703" t="s">
        <v>21</v>
      </c>
      <c r="E703">
        <v>57580</v>
      </c>
      <c r="F703" t="s">
        <v>22</v>
      </c>
      <c r="G703" t="s">
        <v>22</v>
      </c>
      <c r="H703" t="s">
        <v>44</v>
      </c>
      <c r="I703" t="s">
        <v>303</v>
      </c>
      <c r="J703" s="1">
        <v>43401</v>
      </c>
      <c r="K703" s="1">
        <v>43461</v>
      </c>
      <c r="L703" t="s">
        <v>39</v>
      </c>
      <c r="N703" t="s">
        <v>394</v>
      </c>
    </row>
    <row r="704" spans="1:14" x14ac:dyDescent="0.25">
      <c r="A704" t="s">
        <v>240</v>
      </c>
      <c r="B704" t="s">
        <v>241</v>
      </c>
      <c r="C704" t="s">
        <v>242</v>
      </c>
      <c r="D704" t="s">
        <v>21</v>
      </c>
      <c r="E704">
        <v>57055</v>
      </c>
      <c r="F704" t="s">
        <v>22</v>
      </c>
      <c r="G704" t="s">
        <v>22</v>
      </c>
      <c r="H704" t="s">
        <v>47</v>
      </c>
      <c r="I704" t="s">
        <v>48</v>
      </c>
      <c r="J704" s="1">
        <v>43394</v>
      </c>
      <c r="K704" s="1">
        <v>43454</v>
      </c>
      <c r="L704" t="s">
        <v>39</v>
      </c>
      <c r="N704" t="s">
        <v>194</v>
      </c>
    </row>
    <row r="705" spans="1:14" x14ac:dyDescent="0.25">
      <c r="A705" t="s">
        <v>775</v>
      </c>
      <c r="B705" t="s">
        <v>776</v>
      </c>
      <c r="C705" t="s">
        <v>777</v>
      </c>
      <c r="D705" t="s">
        <v>21</v>
      </c>
      <c r="E705">
        <v>57552</v>
      </c>
      <c r="F705" t="s">
        <v>22</v>
      </c>
      <c r="G705" t="s">
        <v>22</v>
      </c>
      <c r="H705" t="s">
        <v>47</v>
      </c>
      <c r="I705" t="s">
        <v>48</v>
      </c>
      <c r="J705" s="1">
        <v>43392</v>
      </c>
      <c r="K705" s="1">
        <v>43454</v>
      </c>
      <c r="L705" t="s">
        <v>39</v>
      </c>
      <c r="N705" t="s">
        <v>208</v>
      </c>
    </row>
    <row r="706" spans="1:14" x14ac:dyDescent="0.25">
      <c r="A706" t="s">
        <v>597</v>
      </c>
      <c r="B706" t="s">
        <v>598</v>
      </c>
      <c r="C706" t="s">
        <v>446</v>
      </c>
      <c r="D706" t="s">
        <v>21</v>
      </c>
      <c r="E706">
        <v>57785</v>
      </c>
      <c r="F706" t="s">
        <v>22</v>
      </c>
      <c r="G706" t="s">
        <v>22</v>
      </c>
      <c r="H706" t="s">
        <v>44</v>
      </c>
      <c r="I706" t="s">
        <v>45</v>
      </c>
      <c r="J706" t="s">
        <v>204</v>
      </c>
      <c r="K706" s="1">
        <v>43451</v>
      </c>
      <c r="L706" t="s">
        <v>205</v>
      </c>
      <c r="M706" t="str">
        <f>HYPERLINK("https://www.regulations.gov/docket?D=FDA-2018-H-4758")</f>
        <v>https://www.regulations.gov/docket?D=FDA-2018-H-4758</v>
      </c>
      <c r="N706" t="s">
        <v>204</v>
      </c>
    </row>
    <row r="707" spans="1:14" x14ac:dyDescent="0.25">
      <c r="A707" t="s">
        <v>418</v>
      </c>
      <c r="B707" t="s">
        <v>419</v>
      </c>
      <c r="C707" t="s">
        <v>226</v>
      </c>
      <c r="D707" t="s">
        <v>21</v>
      </c>
      <c r="E707">
        <v>57790</v>
      </c>
      <c r="F707" t="s">
        <v>22</v>
      </c>
      <c r="G707" t="s">
        <v>22</v>
      </c>
      <c r="H707" t="s">
        <v>47</v>
      </c>
      <c r="I707" t="s">
        <v>48</v>
      </c>
      <c r="J707" s="1">
        <v>43392</v>
      </c>
      <c r="K707" s="1">
        <v>43447</v>
      </c>
      <c r="L707" t="s">
        <v>39</v>
      </c>
      <c r="N707" t="s">
        <v>208</v>
      </c>
    </row>
    <row r="708" spans="1:14" x14ac:dyDescent="0.25">
      <c r="A708" t="s">
        <v>778</v>
      </c>
      <c r="B708" t="s">
        <v>779</v>
      </c>
      <c r="C708" t="s">
        <v>780</v>
      </c>
      <c r="D708" t="s">
        <v>21</v>
      </c>
      <c r="E708">
        <v>57559</v>
      </c>
      <c r="F708" t="s">
        <v>22</v>
      </c>
      <c r="G708" t="s">
        <v>22</v>
      </c>
      <c r="H708" t="s">
        <v>47</v>
      </c>
      <c r="I708" t="s">
        <v>48</v>
      </c>
      <c r="J708" s="1">
        <v>43392</v>
      </c>
      <c r="K708" s="1">
        <v>43447</v>
      </c>
      <c r="L708" t="s">
        <v>39</v>
      </c>
      <c r="N708" t="s">
        <v>208</v>
      </c>
    </row>
    <row r="709" spans="1:14" x14ac:dyDescent="0.25">
      <c r="A709" t="s">
        <v>781</v>
      </c>
      <c r="B709" t="s">
        <v>782</v>
      </c>
      <c r="C709" t="s">
        <v>783</v>
      </c>
      <c r="D709" t="s">
        <v>21</v>
      </c>
      <c r="E709">
        <v>57017</v>
      </c>
      <c r="F709" t="s">
        <v>22</v>
      </c>
      <c r="G709" t="s">
        <v>22</v>
      </c>
      <c r="H709" t="s">
        <v>47</v>
      </c>
      <c r="I709" t="s">
        <v>48</v>
      </c>
      <c r="J709" s="1">
        <v>43394</v>
      </c>
      <c r="K709" s="1">
        <v>43447</v>
      </c>
      <c r="L709" t="s">
        <v>39</v>
      </c>
      <c r="N709" t="s">
        <v>194</v>
      </c>
    </row>
    <row r="710" spans="1:14" x14ac:dyDescent="0.25">
      <c r="A710" t="s">
        <v>784</v>
      </c>
      <c r="B710" t="s">
        <v>785</v>
      </c>
      <c r="C710" t="s">
        <v>786</v>
      </c>
      <c r="D710" t="s">
        <v>21</v>
      </c>
      <c r="E710">
        <v>57543</v>
      </c>
      <c r="F710" t="s">
        <v>22</v>
      </c>
      <c r="G710" t="s">
        <v>22</v>
      </c>
      <c r="H710" t="s">
        <v>47</v>
      </c>
      <c r="I710" t="s">
        <v>787</v>
      </c>
      <c r="J710" s="1">
        <v>43392</v>
      </c>
      <c r="K710" s="1">
        <v>43447</v>
      </c>
      <c r="L710" t="s">
        <v>39</v>
      </c>
      <c r="N710" t="s">
        <v>194</v>
      </c>
    </row>
    <row r="711" spans="1:14" x14ac:dyDescent="0.25">
      <c r="A711" t="s">
        <v>613</v>
      </c>
      <c r="B711" t="s">
        <v>614</v>
      </c>
      <c r="C711" t="s">
        <v>20</v>
      </c>
      <c r="D711" t="s">
        <v>21</v>
      </c>
      <c r="E711">
        <v>57702</v>
      </c>
      <c r="F711" t="s">
        <v>22</v>
      </c>
      <c r="G711" t="s">
        <v>22</v>
      </c>
      <c r="H711" t="s">
        <v>44</v>
      </c>
      <c r="I711" t="s">
        <v>45</v>
      </c>
      <c r="J711" t="s">
        <v>204</v>
      </c>
      <c r="K711" s="1">
        <v>43445</v>
      </c>
      <c r="L711" t="s">
        <v>205</v>
      </c>
      <c r="M711" t="str">
        <f>HYPERLINK("https://www.regulations.gov/docket?D=FDA-2018-H-4667")</f>
        <v>https://www.regulations.gov/docket?D=FDA-2018-H-4667</v>
      </c>
      <c r="N711" t="s">
        <v>204</v>
      </c>
    </row>
    <row r="712" spans="1:14" x14ac:dyDescent="0.25">
      <c r="A712" t="s">
        <v>811</v>
      </c>
      <c r="B712" t="s">
        <v>812</v>
      </c>
      <c r="C712" t="s">
        <v>20</v>
      </c>
      <c r="D712" t="s">
        <v>21</v>
      </c>
      <c r="E712">
        <v>57701</v>
      </c>
      <c r="F712" t="s">
        <v>22</v>
      </c>
      <c r="G712" t="s">
        <v>22</v>
      </c>
      <c r="H712" t="s">
        <v>47</v>
      </c>
      <c r="I712" t="s">
        <v>48</v>
      </c>
      <c r="J712" t="s">
        <v>204</v>
      </c>
      <c r="K712" s="1">
        <v>43440</v>
      </c>
      <c r="L712" t="s">
        <v>205</v>
      </c>
      <c r="M712" t="str">
        <f>HYPERLINK("https://www.regulations.gov/docket?D=FDA-2018-H-4625")</f>
        <v>https://www.regulations.gov/docket?D=FDA-2018-H-4625</v>
      </c>
      <c r="N712" t="s">
        <v>204</v>
      </c>
    </row>
    <row r="713" spans="1:14" x14ac:dyDescent="0.25">
      <c r="A713" t="s">
        <v>640</v>
      </c>
      <c r="B713" t="s">
        <v>641</v>
      </c>
      <c r="C713" t="s">
        <v>446</v>
      </c>
      <c r="D713" t="s">
        <v>21</v>
      </c>
      <c r="E713">
        <v>57785</v>
      </c>
      <c r="F713" t="s">
        <v>22</v>
      </c>
      <c r="G713" t="s">
        <v>22</v>
      </c>
      <c r="H713" t="s">
        <v>37</v>
      </c>
      <c r="I713" t="s">
        <v>115</v>
      </c>
      <c r="J713" t="s">
        <v>204</v>
      </c>
      <c r="K713" s="1">
        <v>43437</v>
      </c>
      <c r="L713" t="s">
        <v>205</v>
      </c>
      <c r="M713" t="str">
        <f>HYPERLINK("https://www.regulations.gov/docket?D=FDA-2018-H-4579")</f>
        <v>https://www.regulations.gov/docket?D=FDA-2018-H-4579</v>
      </c>
      <c r="N713" t="s">
        <v>204</v>
      </c>
    </row>
    <row r="714" spans="1:14" x14ac:dyDescent="0.25">
      <c r="A714" t="s">
        <v>623</v>
      </c>
      <c r="B714" t="s">
        <v>624</v>
      </c>
      <c r="C714" t="s">
        <v>20</v>
      </c>
      <c r="D714" t="s">
        <v>21</v>
      </c>
      <c r="E714">
        <v>57701</v>
      </c>
      <c r="F714" t="s">
        <v>22</v>
      </c>
      <c r="G714" t="s">
        <v>22</v>
      </c>
      <c r="H714" t="s">
        <v>47</v>
      </c>
      <c r="I714" t="s">
        <v>48</v>
      </c>
      <c r="J714" s="1">
        <v>43380</v>
      </c>
      <c r="K714" s="1">
        <v>43433</v>
      </c>
      <c r="L714" t="s">
        <v>39</v>
      </c>
      <c r="N714" t="s">
        <v>208</v>
      </c>
    </row>
    <row r="715" spans="1:14" x14ac:dyDescent="0.25">
      <c r="A715" t="s">
        <v>625</v>
      </c>
      <c r="B715" t="s">
        <v>626</v>
      </c>
      <c r="C715" t="s">
        <v>20</v>
      </c>
      <c r="D715" t="s">
        <v>21</v>
      </c>
      <c r="E715">
        <v>57701</v>
      </c>
      <c r="F715" t="s">
        <v>22</v>
      </c>
      <c r="G715" t="s">
        <v>22</v>
      </c>
      <c r="H715" t="s">
        <v>47</v>
      </c>
      <c r="I715" t="s">
        <v>48</v>
      </c>
      <c r="J715" t="s">
        <v>204</v>
      </c>
      <c r="K715" s="1">
        <v>43433</v>
      </c>
      <c r="L715" t="s">
        <v>205</v>
      </c>
      <c r="M715" t="str">
        <f>HYPERLINK("https://www.regulations.gov/docket?D=FDA-2018-H-4542")</f>
        <v>https://www.regulations.gov/docket?D=FDA-2018-H-4542</v>
      </c>
      <c r="N715" t="s">
        <v>204</v>
      </c>
    </row>
    <row r="716" spans="1:14" x14ac:dyDescent="0.25">
      <c r="A716" t="s">
        <v>825</v>
      </c>
      <c r="B716" t="s">
        <v>485</v>
      </c>
      <c r="C716" t="s">
        <v>486</v>
      </c>
      <c r="D716" t="s">
        <v>21</v>
      </c>
      <c r="E716">
        <v>57718</v>
      </c>
      <c r="F716" t="s">
        <v>22</v>
      </c>
      <c r="G716" t="s">
        <v>22</v>
      </c>
      <c r="H716" t="s">
        <v>44</v>
      </c>
      <c r="I716" t="s">
        <v>45</v>
      </c>
      <c r="J716" s="1">
        <v>43364</v>
      </c>
      <c r="K716" s="1">
        <v>43419</v>
      </c>
      <c r="L716" t="s">
        <v>39</v>
      </c>
      <c r="N716" t="s">
        <v>200</v>
      </c>
    </row>
    <row r="717" spans="1:14" x14ac:dyDescent="0.25">
      <c r="A717" t="s">
        <v>644</v>
      </c>
      <c r="B717" t="s">
        <v>645</v>
      </c>
      <c r="C717" t="s">
        <v>237</v>
      </c>
      <c r="D717" t="s">
        <v>21</v>
      </c>
      <c r="E717">
        <v>57783</v>
      </c>
      <c r="F717" t="s">
        <v>22</v>
      </c>
      <c r="G717" t="s">
        <v>22</v>
      </c>
      <c r="H717" t="s">
        <v>44</v>
      </c>
      <c r="I717" t="s">
        <v>45</v>
      </c>
      <c r="J717" s="1">
        <v>43357</v>
      </c>
      <c r="K717" s="1">
        <v>43419</v>
      </c>
      <c r="L717" t="s">
        <v>39</v>
      </c>
      <c r="N717" t="s">
        <v>394</v>
      </c>
    </row>
    <row r="718" spans="1:14" x14ac:dyDescent="0.25">
      <c r="A718" t="s">
        <v>275</v>
      </c>
      <c r="B718" t="s">
        <v>276</v>
      </c>
      <c r="C718" t="s">
        <v>237</v>
      </c>
      <c r="D718" t="s">
        <v>21</v>
      </c>
      <c r="E718">
        <v>57783</v>
      </c>
      <c r="F718" t="s">
        <v>22</v>
      </c>
      <c r="G718" t="s">
        <v>22</v>
      </c>
      <c r="H718" t="s">
        <v>44</v>
      </c>
      <c r="I718" t="s">
        <v>45</v>
      </c>
      <c r="J718" s="1">
        <v>43357</v>
      </c>
      <c r="K718" s="1">
        <v>43419</v>
      </c>
      <c r="L718" t="s">
        <v>39</v>
      </c>
      <c r="N718" t="s">
        <v>394</v>
      </c>
    </row>
    <row r="719" spans="1:14" x14ac:dyDescent="0.25">
      <c r="A719" t="s">
        <v>591</v>
      </c>
      <c r="B719" t="s">
        <v>592</v>
      </c>
      <c r="C719" t="s">
        <v>593</v>
      </c>
      <c r="D719" t="s">
        <v>21</v>
      </c>
      <c r="E719">
        <v>57717</v>
      </c>
      <c r="F719" t="s">
        <v>22</v>
      </c>
      <c r="G719" t="s">
        <v>22</v>
      </c>
      <c r="H719" t="s">
        <v>47</v>
      </c>
      <c r="I719" t="s">
        <v>48</v>
      </c>
      <c r="J719" s="1">
        <v>43358</v>
      </c>
      <c r="K719" s="1">
        <v>43412</v>
      </c>
      <c r="L719" t="s">
        <v>39</v>
      </c>
      <c r="N719" t="s">
        <v>208</v>
      </c>
    </row>
    <row r="720" spans="1:14" x14ac:dyDescent="0.25">
      <c r="A720" t="s">
        <v>594</v>
      </c>
      <c r="B720" t="s">
        <v>829</v>
      </c>
      <c r="C720" t="s">
        <v>593</v>
      </c>
      <c r="D720" t="s">
        <v>21</v>
      </c>
      <c r="E720">
        <v>57717</v>
      </c>
      <c r="F720" t="s">
        <v>22</v>
      </c>
      <c r="G720" t="s">
        <v>22</v>
      </c>
      <c r="H720" t="s">
        <v>47</v>
      </c>
      <c r="I720" t="s">
        <v>48</v>
      </c>
      <c r="J720" s="1">
        <v>43358</v>
      </c>
      <c r="K720" s="1">
        <v>43412</v>
      </c>
      <c r="L720" t="s">
        <v>39</v>
      </c>
      <c r="N720" t="s">
        <v>208</v>
      </c>
    </row>
    <row r="721" spans="1:14" x14ac:dyDescent="0.25">
      <c r="A721" t="s">
        <v>527</v>
      </c>
      <c r="B721" t="s">
        <v>596</v>
      </c>
      <c r="C721" t="s">
        <v>593</v>
      </c>
      <c r="D721" t="s">
        <v>21</v>
      </c>
      <c r="E721">
        <v>57717</v>
      </c>
      <c r="F721" t="s">
        <v>22</v>
      </c>
      <c r="G721" t="s">
        <v>22</v>
      </c>
      <c r="H721" t="s">
        <v>47</v>
      </c>
      <c r="I721" t="s">
        <v>48</v>
      </c>
      <c r="J721" s="1">
        <v>43358</v>
      </c>
      <c r="K721" s="1">
        <v>43412</v>
      </c>
      <c r="L721" t="s">
        <v>39</v>
      </c>
      <c r="N721" t="s">
        <v>208</v>
      </c>
    </row>
    <row r="722" spans="1:14" x14ac:dyDescent="0.25">
      <c r="A722" t="s">
        <v>477</v>
      </c>
      <c r="B722" t="s">
        <v>830</v>
      </c>
      <c r="C722" t="s">
        <v>20</v>
      </c>
      <c r="D722" t="s">
        <v>21</v>
      </c>
      <c r="E722">
        <v>57703</v>
      </c>
      <c r="F722" t="s">
        <v>22</v>
      </c>
      <c r="G722" t="s">
        <v>22</v>
      </c>
      <c r="H722" t="s">
        <v>47</v>
      </c>
      <c r="I722" t="s">
        <v>48</v>
      </c>
      <c r="J722" s="1">
        <v>43352</v>
      </c>
      <c r="K722" s="1">
        <v>43412</v>
      </c>
      <c r="L722" t="s">
        <v>39</v>
      </c>
      <c r="N722" t="s">
        <v>194</v>
      </c>
    </row>
    <row r="723" spans="1:14" x14ac:dyDescent="0.25">
      <c r="A723" t="s">
        <v>452</v>
      </c>
      <c r="B723" t="s">
        <v>453</v>
      </c>
      <c r="C723" t="s">
        <v>454</v>
      </c>
      <c r="D723" t="s">
        <v>21</v>
      </c>
      <c r="E723">
        <v>57793</v>
      </c>
      <c r="F723" t="s">
        <v>22</v>
      </c>
      <c r="G723" t="s">
        <v>22</v>
      </c>
      <c r="H723" t="s">
        <v>44</v>
      </c>
      <c r="I723" t="s">
        <v>45</v>
      </c>
      <c r="J723" s="1">
        <v>43357</v>
      </c>
      <c r="K723" s="1">
        <v>43412</v>
      </c>
      <c r="L723" t="s">
        <v>39</v>
      </c>
      <c r="N723" t="s">
        <v>200</v>
      </c>
    </row>
    <row r="724" spans="1:14" x14ac:dyDescent="0.25">
      <c r="A724" t="s">
        <v>875</v>
      </c>
      <c r="B724" t="s">
        <v>876</v>
      </c>
      <c r="C724" t="s">
        <v>29</v>
      </c>
      <c r="D724" t="s">
        <v>21</v>
      </c>
      <c r="E724">
        <v>57751</v>
      </c>
      <c r="F724" t="s">
        <v>22</v>
      </c>
      <c r="G724" t="s">
        <v>22</v>
      </c>
      <c r="H724" t="s">
        <v>44</v>
      </c>
      <c r="I724" t="s">
        <v>303</v>
      </c>
      <c r="J724" s="1">
        <v>43345</v>
      </c>
      <c r="K724" s="1">
        <v>43398</v>
      </c>
      <c r="L724" t="s">
        <v>39</v>
      </c>
      <c r="N724" t="s">
        <v>200</v>
      </c>
    </row>
    <row r="725" spans="1:14" x14ac:dyDescent="0.25">
      <c r="A725" t="s">
        <v>702</v>
      </c>
      <c r="B725" t="s">
        <v>703</v>
      </c>
      <c r="C725" t="s">
        <v>20</v>
      </c>
      <c r="D725" t="s">
        <v>21</v>
      </c>
      <c r="E725">
        <v>57701</v>
      </c>
      <c r="F725" t="s">
        <v>22</v>
      </c>
      <c r="G725" t="s">
        <v>22</v>
      </c>
      <c r="H725" t="s">
        <v>47</v>
      </c>
      <c r="I725" t="s">
        <v>48</v>
      </c>
      <c r="J725" s="1">
        <v>43338</v>
      </c>
      <c r="K725" s="1">
        <v>43391</v>
      </c>
      <c r="L725" t="s">
        <v>39</v>
      </c>
      <c r="N725" t="s">
        <v>208</v>
      </c>
    </row>
    <row r="726" spans="1:14" x14ac:dyDescent="0.25">
      <c r="A726" t="s">
        <v>704</v>
      </c>
      <c r="B726" t="s">
        <v>705</v>
      </c>
      <c r="C726" t="s">
        <v>20</v>
      </c>
      <c r="D726" t="s">
        <v>21</v>
      </c>
      <c r="E726">
        <v>57701</v>
      </c>
      <c r="F726" t="s">
        <v>22</v>
      </c>
      <c r="G726" t="s">
        <v>22</v>
      </c>
      <c r="H726" t="s">
        <v>44</v>
      </c>
      <c r="I726" t="s">
        <v>45</v>
      </c>
      <c r="J726" s="1">
        <v>43325</v>
      </c>
      <c r="K726" s="1">
        <v>43377</v>
      </c>
      <c r="L726" t="s">
        <v>39</v>
      </c>
      <c r="N726" t="s">
        <v>200</v>
      </c>
    </row>
    <row r="727" spans="1:14" x14ac:dyDescent="0.25">
      <c r="A727" t="s">
        <v>33</v>
      </c>
      <c r="B727" t="s">
        <v>947</v>
      </c>
      <c r="C727" t="s">
        <v>20</v>
      </c>
      <c r="D727" t="s">
        <v>21</v>
      </c>
      <c r="E727">
        <v>57701</v>
      </c>
      <c r="F727" t="s">
        <v>22</v>
      </c>
      <c r="G727" t="s">
        <v>22</v>
      </c>
      <c r="H727" t="s">
        <v>47</v>
      </c>
      <c r="I727" t="s">
        <v>111</v>
      </c>
      <c r="J727" s="1">
        <v>43325</v>
      </c>
      <c r="K727" s="1">
        <v>43377</v>
      </c>
      <c r="L727" t="s">
        <v>39</v>
      </c>
      <c r="N727" t="s">
        <v>208</v>
      </c>
    </row>
    <row r="728" spans="1:14" x14ac:dyDescent="0.25">
      <c r="A728" t="s">
        <v>449</v>
      </c>
      <c r="B728" t="s">
        <v>450</v>
      </c>
      <c r="C728" t="s">
        <v>451</v>
      </c>
      <c r="D728" t="s">
        <v>21</v>
      </c>
      <c r="E728">
        <v>57078</v>
      </c>
      <c r="F728" t="s">
        <v>22</v>
      </c>
      <c r="G728" t="s">
        <v>22</v>
      </c>
      <c r="H728" t="s">
        <v>47</v>
      </c>
      <c r="I728" t="s">
        <v>48</v>
      </c>
      <c r="J728" t="s">
        <v>204</v>
      </c>
      <c r="K728" s="1">
        <v>43367</v>
      </c>
      <c r="L728" t="s">
        <v>205</v>
      </c>
      <c r="M728" t="str">
        <f>HYPERLINK("https://www.regulations.gov/docket?D=FDA-2018-H-3570")</f>
        <v>https://www.regulations.gov/docket?D=FDA-2018-H-3570</v>
      </c>
      <c r="N728" t="s">
        <v>204</v>
      </c>
    </row>
    <row r="729" spans="1:14" x14ac:dyDescent="0.25">
      <c r="A729" t="s">
        <v>956</v>
      </c>
      <c r="B729" t="s">
        <v>957</v>
      </c>
      <c r="C729" t="s">
        <v>20</v>
      </c>
      <c r="D729" t="s">
        <v>21</v>
      </c>
      <c r="E729">
        <v>57701</v>
      </c>
      <c r="F729" t="s">
        <v>22</v>
      </c>
      <c r="G729" t="s">
        <v>22</v>
      </c>
      <c r="H729" t="s">
        <v>47</v>
      </c>
      <c r="I729" t="s">
        <v>48</v>
      </c>
      <c r="J729" s="1">
        <v>43310</v>
      </c>
      <c r="K729" s="1">
        <v>43363</v>
      </c>
      <c r="L729" t="s">
        <v>39</v>
      </c>
      <c r="N729" t="s">
        <v>208</v>
      </c>
    </row>
    <row r="730" spans="1:14" x14ac:dyDescent="0.25">
      <c r="A730" t="s">
        <v>477</v>
      </c>
      <c r="B730" t="s">
        <v>1000</v>
      </c>
      <c r="C730" t="s">
        <v>786</v>
      </c>
      <c r="D730" t="s">
        <v>21</v>
      </c>
      <c r="E730">
        <v>57543</v>
      </c>
      <c r="F730" t="s">
        <v>22</v>
      </c>
      <c r="G730" t="s">
        <v>22</v>
      </c>
      <c r="H730" t="s">
        <v>44</v>
      </c>
      <c r="I730" t="s">
        <v>45</v>
      </c>
      <c r="J730" t="s">
        <v>204</v>
      </c>
      <c r="K730" s="1">
        <v>43350</v>
      </c>
      <c r="L730" t="s">
        <v>205</v>
      </c>
      <c r="M730" t="str">
        <f>HYPERLINK("https://www.regulations.gov/docket?D=FDA-2018-H-3379")</f>
        <v>https://www.regulations.gov/docket?D=FDA-2018-H-3379</v>
      </c>
      <c r="N730" t="s">
        <v>204</v>
      </c>
    </row>
    <row r="731" spans="1:14" x14ac:dyDescent="0.25">
      <c r="A731" t="s">
        <v>792</v>
      </c>
      <c r="B731" t="s">
        <v>793</v>
      </c>
      <c r="C731" t="s">
        <v>43</v>
      </c>
      <c r="D731" t="s">
        <v>21</v>
      </c>
      <c r="E731">
        <v>57104</v>
      </c>
      <c r="F731" t="s">
        <v>22</v>
      </c>
      <c r="G731" t="s">
        <v>22</v>
      </c>
      <c r="H731" t="s">
        <v>47</v>
      </c>
      <c r="I731" t="s">
        <v>48</v>
      </c>
      <c r="J731" s="1">
        <v>43291</v>
      </c>
      <c r="K731" s="1">
        <v>43349</v>
      </c>
      <c r="L731" t="s">
        <v>39</v>
      </c>
      <c r="N731" t="s">
        <v>194</v>
      </c>
    </row>
    <row r="732" spans="1:14" x14ac:dyDescent="0.25">
      <c r="A732" t="s">
        <v>746</v>
      </c>
      <c r="B732" t="s">
        <v>747</v>
      </c>
      <c r="C732" t="s">
        <v>451</v>
      </c>
      <c r="D732" t="s">
        <v>21</v>
      </c>
      <c r="E732">
        <v>57078</v>
      </c>
      <c r="F732" t="s">
        <v>22</v>
      </c>
      <c r="G732" t="s">
        <v>22</v>
      </c>
      <c r="H732" t="s">
        <v>47</v>
      </c>
      <c r="I732" t="s">
        <v>48</v>
      </c>
      <c r="J732" s="1">
        <v>43287</v>
      </c>
      <c r="K732" s="1">
        <v>43342</v>
      </c>
      <c r="L732" t="s">
        <v>39</v>
      </c>
      <c r="N732" t="s">
        <v>194</v>
      </c>
    </row>
    <row r="733" spans="1:14" x14ac:dyDescent="0.25">
      <c r="A733" t="s">
        <v>739</v>
      </c>
      <c r="B733" t="s">
        <v>740</v>
      </c>
      <c r="C733" t="s">
        <v>451</v>
      </c>
      <c r="D733" t="s">
        <v>21</v>
      </c>
      <c r="E733">
        <v>57078</v>
      </c>
      <c r="F733" t="s">
        <v>22</v>
      </c>
      <c r="G733" t="s">
        <v>22</v>
      </c>
      <c r="H733" t="s">
        <v>47</v>
      </c>
      <c r="I733" t="s">
        <v>48</v>
      </c>
      <c r="J733" s="1">
        <v>43279</v>
      </c>
      <c r="K733" s="1">
        <v>43342</v>
      </c>
      <c r="L733" t="s">
        <v>39</v>
      </c>
      <c r="N733" t="s">
        <v>208</v>
      </c>
    </row>
    <row r="734" spans="1:14" x14ac:dyDescent="0.25">
      <c r="A734" t="s">
        <v>813</v>
      </c>
      <c r="B734" t="s">
        <v>814</v>
      </c>
      <c r="C734" t="s">
        <v>20</v>
      </c>
      <c r="D734" t="s">
        <v>21</v>
      </c>
      <c r="E734">
        <v>57701</v>
      </c>
      <c r="F734" t="s">
        <v>22</v>
      </c>
      <c r="G734" t="s">
        <v>22</v>
      </c>
      <c r="H734" t="s">
        <v>47</v>
      </c>
      <c r="I734" t="s">
        <v>48</v>
      </c>
      <c r="J734" t="s">
        <v>204</v>
      </c>
      <c r="K734" s="1">
        <v>43336</v>
      </c>
      <c r="L734" t="s">
        <v>205</v>
      </c>
      <c r="M734" t="str">
        <f>HYPERLINK("https://www.regulations.gov/docket?D=FDA-2018-H-3265")</f>
        <v>https://www.regulations.gov/docket?D=FDA-2018-H-3265</v>
      </c>
      <c r="N734" t="s">
        <v>204</v>
      </c>
    </row>
    <row r="735" spans="1:14" x14ac:dyDescent="0.25">
      <c r="A735" t="s">
        <v>796</v>
      </c>
      <c r="B735" t="s">
        <v>797</v>
      </c>
      <c r="C735" t="s">
        <v>798</v>
      </c>
      <c r="D735" t="s">
        <v>21</v>
      </c>
      <c r="E735">
        <v>57012</v>
      </c>
      <c r="F735" t="s">
        <v>22</v>
      </c>
      <c r="G735" t="s">
        <v>22</v>
      </c>
      <c r="H735" t="s">
        <v>44</v>
      </c>
      <c r="I735" t="s">
        <v>45</v>
      </c>
      <c r="J735" s="1">
        <v>43241</v>
      </c>
      <c r="K735" s="1">
        <v>43293</v>
      </c>
      <c r="L735" t="s">
        <v>39</v>
      </c>
      <c r="N735" t="s">
        <v>200</v>
      </c>
    </row>
    <row r="736" spans="1:14" x14ac:dyDescent="0.25">
      <c r="A736" t="s">
        <v>201</v>
      </c>
      <c r="B736" t="s">
        <v>202</v>
      </c>
      <c r="C736" t="s">
        <v>203</v>
      </c>
      <c r="D736" t="s">
        <v>21</v>
      </c>
      <c r="E736">
        <v>57350</v>
      </c>
      <c r="F736" t="s">
        <v>22</v>
      </c>
      <c r="G736" t="s">
        <v>22</v>
      </c>
      <c r="H736" t="s">
        <v>47</v>
      </c>
      <c r="I736" t="s">
        <v>48</v>
      </c>
      <c r="J736" s="1">
        <v>43239</v>
      </c>
      <c r="K736" s="1">
        <v>43293</v>
      </c>
      <c r="L736" t="s">
        <v>39</v>
      </c>
      <c r="N736" t="s">
        <v>208</v>
      </c>
    </row>
    <row r="737" spans="1:14" x14ac:dyDescent="0.25">
      <c r="A737" t="s">
        <v>806</v>
      </c>
      <c r="B737" t="s">
        <v>807</v>
      </c>
      <c r="C737" t="s">
        <v>808</v>
      </c>
      <c r="D737" t="s">
        <v>21</v>
      </c>
      <c r="E737">
        <v>57015</v>
      </c>
      <c r="F737" t="s">
        <v>22</v>
      </c>
      <c r="G737" t="s">
        <v>22</v>
      </c>
      <c r="H737" t="s">
        <v>47</v>
      </c>
      <c r="I737" t="s">
        <v>48</v>
      </c>
      <c r="J737" s="1">
        <v>43236</v>
      </c>
      <c r="K737" s="1">
        <v>43293</v>
      </c>
      <c r="L737" t="s">
        <v>39</v>
      </c>
      <c r="N737" t="s">
        <v>194</v>
      </c>
    </row>
    <row r="738" spans="1:14" x14ac:dyDescent="0.25">
      <c r="A738" t="s">
        <v>243</v>
      </c>
      <c r="B738" t="s">
        <v>244</v>
      </c>
      <c r="C738" t="s">
        <v>245</v>
      </c>
      <c r="D738" t="s">
        <v>21</v>
      </c>
      <c r="E738">
        <v>57003</v>
      </c>
      <c r="F738" t="s">
        <v>22</v>
      </c>
      <c r="G738" t="s">
        <v>22</v>
      </c>
      <c r="H738" t="s">
        <v>47</v>
      </c>
      <c r="I738" t="s">
        <v>48</v>
      </c>
      <c r="J738" s="1">
        <v>43238</v>
      </c>
      <c r="K738" s="1">
        <v>43293</v>
      </c>
      <c r="L738" t="s">
        <v>39</v>
      </c>
      <c r="N738" t="s">
        <v>208</v>
      </c>
    </row>
    <row r="739" spans="1:14" x14ac:dyDescent="0.25">
      <c r="A739" t="s">
        <v>666</v>
      </c>
      <c r="B739" t="s">
        <v>667</v>
      </c>
      <c r="C739" t="s">
        <v>203</v>
      </c>
      <c r="D739" t="s">
        <v>21</v>
      </c>
      <c r="E739">
        <v>57350</v>
      </c>
      <c r="F739" t="s">
        <v>22</v>
      </c>
      <c r="G739" t="s">
        <v>22</v>
      </c>
      <c r="H739" t="s">
        <v>47</v>
      </c>
      <c r="I739" t="s">
        <v>48</v>
      </c>
      <c r="J739" t="s">
        <v>204</v>
      </c>
      <c r="K739" s="1">
        <v>43291</v>
      </c>
      <c r="L739" t="s">
        <v>205</v>
      </c>
      <c r="M739" t="str">
        <f>HYPERLINK("https://www.regulations.gov/docket?D=FDA-2018-H-2644")</f>
        <v>https://www.regulations.gov/docket?D=FDA-2018-H-2644</v>
      </c>
      <c r="N739" t="s">
        <v>204</v>
      </c>
    </row>
    <row r="740" spans="1:14" x14ac:dyDescent="0.25">
      <c r="A740" t="s">
        <v>177</v>
      </c>
      <c r="B740" t="s">
        <v>178</v>
      </c>
      <c r="C740" t="s">
        <v>179</v>
      </c>
      <c r="D740" t="s">
        <v>21</v>
      </c>
      <c r="E740">
        <v>57024</v>
      </c>
      <c r="F740" t="s">
        <v>22</v>
      </c>
      <c r="G740" t="s">
        <v>22</v>
      </c>
      <c r="H740" t="s">
        <v>44</v>
      </c>
      <c r="I740" t="s">
        <v>45</v>
      </c>
      <c r="J740" s="1">
        <v>43238</v>
      </c>
      <c r="K740" s="1">
        <v>43286</v>
      </c>
      <c r="L740" t="s">
        <v>39</v>
      </c>
      <c r="N740" t="s">
        <v>200</v>
      </c>
    </row>
    <row r="741" spans="1:14" x14ac:dyDescent="0.25">
      <c r="A741" t="s">
        <v>803</v>
      </c>
      <c r="B741" t="s">
        <v>804</v>
      </c>
      <c r="C741" t="s">
        <v>805</v>
      </c>
      <c r="D741" t="s">
        <v>21</v>
      </c>
      <c r="E741">
        <v>57039</v>
      </c>
      <c r="F741" t="s">
        <v>22</v>
      </c>
      <c r="G741" t="s">
        <v>22</v>
      </c>
      <c r="H741" t="s">
        <v>47</v>
      </c>
      <c r="I741" t="s">
        <v>48</v>
      </c>
      <c r="J741" s="1">
        <v>43236</v>
      </c>
      <c r="K741" s="1">
        <v>43286</v>
      </c>
      <c r="L741" t="s">
        <v>39</v>
      </c>
      <c r="N741" t="s">
        <v>208</v>
      </c>
    </row>
    <row r="742" spans="1:14" x14ac:dyDescent="0.25">
      <c r="A742" t="s">
        <v>763</v>
      </c>
      <c r="B742" t="s">
        <v>764</v>
      </c>
      <c r="C742" t="s">
        <v>674</v>
      </c>
      <c r="D742" t="s">
        <v>21</v>
      </c>
      <c r="E742">
        <v>57028</v>
      </c>
      <c r="F742" t="s">
        <v>22</v>
      </c>
      <c r="G742" t="s">
        <v>22</v>
      </c>
      <c r="H742" t="s">
        <v>47</v>
      </c>
      <c r="I742" t="s">
        <v>400</v>
      </c>
      <c r="J742" s="1">
        <v>43238</v>
      </c>
      <c r="K742" s="1">
        <v>43286</v>
      </c>
      <c r="L742" t="s">
        <v>39</v>
      </c>
      <c r="N742" t="s">
        <v>194</v>
      </c>
    </row>
    <row r="743" spans="1:14" x14ac:dyDescent="0.25">
      <c r="A743" t="s">
        <v>1068</v>
      </c>
      <c r="B743" t="s">
        <v>1069</v>
      </c>
      <c r="C743" t="s">
        <v>805</v>
      </c>
      <c r="D743" t="s">
        <v>21</v>
      </c>
      <c r="E743">
        <v>57039</v>
      </c>
      <c r="F743" t="s">
        <v>22</v>
      </c>
      <c r="G743" t="s">
        <v>22</v>
      </c>
      <c r="H743" t="s">
        <v>47</v>
      </c>
      <c r="I743" t="s">
        <v>48</v>
      </c>
      <c r="J743" s="1">
        <v>43236</v>
      </c>
      <c r="K743" s="1">
        <v>43286</v>
      </c>
      <c r="L743" t="s">
        <v>39</v>
      </c>
      <c r="N743" t="s">
        <v>208</v>
      </c>
    </row>
    <row r="744" spans="1:14" x14ac:dyDescent="0.25">
      <c r="A744" t="s">
        <v>183</v>
      </c>
      <c r="B744" t="s">
        <v>892</v>
      </c>
      <c r="C744" t="s">
        <v>893</v>
      </c>
      <c r="D744" t="s">
        <v>21</v>
      </c>
      <c r="E744">
        <v>57064</v>
      </c>
      <c r="F744" t="s">
        <v>22</v>
      </c>
      <c r="G744" t="s">
        <v>22</v>
      </c>
      <c r="H744" t="s">
        <v>44</v>
      </c>
      <c r="I744" t="s">
        <v>45</v>
      </c>
      <c r="J744" t="s">
        <v>204</v>
      </c>
      <c r="K744" s="1">
        <v>43286</v>
      </c>
      <c r="L744" t="s">
        <v>205</v>
      </c>
      <c r="M744" t="str">
        <f>HYPERLINK("https://www.regulations.gov/docket?D=FDA-2018-H-2580")</f>
        <v>https://www.regulations.gov/docket?D=FDA-2018-H-2580</v>
      </c>
      <c r="N744" t="s">
        <v>204</v>
      </c>
    </row>
    <row r="745" spans="1:14" x14ac:dyDescent="0.25">
      <c r="A745" t="s">
        <v>771</v>
      </c>
      <c r="B745" t="s">
        <v>772</v>
      </c>
      <c r="C745" t="s">
        <v>762</v>
      </c>
      <c r="D745" t="s">
        <v>21</v>
      </c>
      <c r="E745">
        <v>57022</v>
      </c>
      <c r="F745" t="s">
        <v>22</v>
      </c>
      <c r="G745" t="s">
        <v>22</v>
      </c>
      <c r="H745" t="s">
        <v>44</v>
      </c>
      <c r="I745" t="s">
        <v>45</v>
      </c>
      <c r="J745" s="1">
        <v>43238</v>
      </c>
      <c r="K745" s="1">
        <v>43286</v>
      </c>
      <c r="L745" t="s">
        <v>39</v>
      </c>
      <c r="N745" t="s">
        <v>200</v>
      </c>
    </row>
    <row r="746" spans="1:14" x14ac:dyDescent="0.25">
      <c r="A746" t="s">
        <v>672</v>
      </c>
      <c r="B746" t="s">
        <v>673</v>
      </c>
      <c r="C746" t="s">
        <v>674</v>
      </c>
      <c r="D746" t="s">
        <v>21</v>
      </c>
      <c r="E746">
        <v>57028</v>
      </c>
      <c r="F746" t="s">
        <v>22</v>
      </c>
      <c r="G746" t="s">
        <v>22</v>
      </c>
      <c r="H746" t="s">
        <v>47</v>
      </c>
      <c r="I746" t="s">
        <v>400</v>
      </c>
      <c r="J746" s="1">
        <v>43238</v>
      </c>
      <c r="K746" s="1">
        <v>43286</v>
      </c>
      <c r="L746" t="s">
        <v>39</v>
      </c>
      <c r="N746" t="s">
        <v>194</v>
      </c>
    </row>
    <row r="747" spans="1:14" x14ac:dyDescent="0.25">
      <c r="A747" t="s">
        <v>553</v>
      </c>
      <c r="B747" t="s">
        <v>1070</v>
      </c>
      <c r="C747" t="s">
        <v>412</v>
      </c>
      <c r="D747" t="s">
        <v>21</v>
      </c>
      <c r="E747">
        <v>57385</v>
      </c>
      <c r="F747" t="s">
        <v>22</v>
      </c>
      <c r="G747" t="s">
        <v>22</v>
      </c>
      <c r="H747" t="s">
        <v>44</v>
      </c>
      <c r="I747" t="s">
        <v>45</v>
      </c>
      <c r="J747" s="1">
        <v>43225</v>
      </c>
      <c r="K747" s="1">
        <v>43279</v>
      </c>
      <c r="L747" t="s">
        <v>39</v>
      </c>
      <c r="N747" t="s">
        <v>200</v>
      </c>
    </row>
    <row r="748" spans="1:14" x14ac:dyDescent="0.25">
      <c r="A748" t="s">
        <v>521</v>
      </c>
      <c r="B748" t="s">
        <v>522</v>
      </c>
      <c r="C748" t="s">
        <v>523</v>
      </c>
      <c r="D748" t="s">
        <v>21</v>
      </c>
      <c r="E748">
        <v>57382</v>
      </c>
      <c r="F748" t="s">
        <v>22</v>
      </c>
      <c r="G748" t="s">
        <v>22</v>
      </c>
      <c r="H748" t="s">
        <v>44</v>
      </c>
      <c r="I748" t="s">
        <v>45</v>
      </c>
      <c r="J748" s="1">
        <v>43225</v>
      </c>
      <c r="K748" s="1">
        <v>43279</v>
      </c>
      <c r="L748" t="s">
        <v>39</v>
      </c>
      <c r="N748" t="s">
        <v>394</v>
      </c>
    </row>
    <row r="749" spans="1:14" x14ac:dyDescent="0.25">
      <c r="A749" t="s">
        <v>1078</v>
      </c>
      <c r="B749" t="s">
        <v>1079</v>
      </c>
      <c r="C749" t="s">
        <v>474</v>
      </c>
      <c r="D749" t="s">
        <v>21</v>
      </c>
      <c r="E749">
        <v>57551</v>
      </c>
      <c r="F749" t="s">
        <v>22</v>
      </c>
      <c r="G749" t="s">
        <v>22</v>
      </c>
      <c r="H749" t="s">
        <v>47</v>
      </c>
      <c r="I749" t="s">
        <v>48</v>
      </c>
      <c r="J749" s="1">
        <v>43219</v>
      </c>
      <c r="K749" s="1">
        <v>43272</v>
      </c>
      <c r="L749" t="s">
        <v>39</v>
      </c>
      <c r="N749" t="s">
        <v>208</v>
      </c>
    </row>
    <row r="750" spans="1:14" x14ac:dyDescent="0.25">
      <c r="A750" t="s">
        <v>479</v>
      </c>
      <c r="B750" t="s">
        <v>480</v>
      </c>
      <c r="C750" t="s">
        <v>481</v>
      </c>
      <c r="D750" t="s">
        <v>21</v>
      </c>
      <c r="E750">
        <v>57760</v>
      </c>
      <c r="F750" t="s">
        <v>22</v>
      </c>
      <c r="G750" t="s">
        <v>22</v>
      </c>
      <c r="H750" t="s">
        <v>629</v>
      </c>
      <c r="I750" t="s">
        <v>1080</v>
      </c>
      <c r="J750" s="1">
        <v>43210</v>
      </c>
      <c r="K750" s="1">
        <v>43265</v>
      </c>
      <c r="L750" t="s">
        <v>39</v>
      </c>
      <c r="N750" t="s">
        <v>200</v>
      </c>
    </row>
    <row r="751" spans="1:14" x14ac:dyDescent="0.25">
      <c r="A751" t="s">
        <v>1107</v>
      </c>
      <c r="B751" t="s">
        <v>1108</v>
      </c>
      <c r="C751" t="s">
        <v>1109</v>
      </c>
      <c r="D751" t="s">
        <v>21</v>
      </c>
      <c r="E751">
        <v>57266</v>
      </c>
      <c r="F751" t="s">
        <v>22</v>
      </c>
      <c r="G751" t="s">
        <v>22</v>
      </c>
      <c r="H751" t="s">
        <v>47</v>
      </c>
      <c r="I751" t="s">
        <v>48</v>
      </c>
      <c r="J751" s="1">
        <v>43200</v>
      </c>
      <c r="K751" s="1">
        <v>43258</v>
      </c>
      <c r="L751" t="s">
        <v>39</v>
      </c>
      <c r="N751" t="s">
        <v>208</v>
      </c>
    </row>
    <row r="752" spans="1:14" x14ac:dyDescent="0.25">
      <c r="A752" t="s">
        <v>618</v>
      </c>
      <c r="B752" t="s">
        <v>1133</v>
      </c>
      <c r="C752" t="s">
        <v>100</v>
      </c>
      <c r="D752" t="s">
        <v>21</v>
      </c>
      <c r="E752">
        <v>57744</v>
      </c>
      <c r="F752" t="s">
        <v>22</v>
      </c>
      <c r="G752" t="s">
        <v>22</v>
      </c>
      <c r="H752" t="s">
        <v>47</v>
      </c>
      <c r="I752" t="s">
        <v>48</v>
      </c>
      <c r="J752" s="1">
        <v>43198</v>
      </c>
      <c r="K752" s="1">
        <v>43251</v>
      </c>
      <c r="L752" t="s">
        <v>39</v>
      </c>
      <c r="N752" t="s">
        <v>208</v>
      </c>
    </row>
    <row r="753" spans="1:14" x14ac:dyDescent="0.25">
      <c r="A753" t="s">
        <v>183</v>
      </c>
      <c r="B753" t="s">
        <v>1134</v>
      </c>
      <c r="C753" t="s">
        <v>43</v>
      </c>
      <c r="D753" t="s">
        <v>21</v>
      </c>
      <c r="E753">
        <v>57104</v>
      </c>
      <c r="F753" t="s">
        <v>22</v>
      </c>
      <c r="G753" t="s">
        <v>22</v>
      </c>
      <c r="H753" t="s">
        <v>47</v>
      </c>
      <c r="I753" t="s">
        <v>787</v>
      </c>
      <c r="J753" s="1">
        <v>43196</v>
      </c>
      <c r="K753" s="1">
        <v>43251</v>
      </c>
      <c r="L753" t="s">
        <v>39</v>
      </c>
      <c r="N753" t="s">
        <v>208</v>
      </c>
    </row>
    <row r="754" spans="1:14" x14ac:dyDescent="0.25">
      <c r="A754" t="s">
        <v>877</v>
      </c>
      <c r="B754" t="s">
        <v>878</v>
      </c>
      <c r="C754" t="s">
        <v>43</v>
      </c>
      <c r="D754" t="s">
        <v>21</v>
      </c>
      <c r="E754">
        <v>57103</v>
      </c>
      <c r="F754" t="s">
        <v>22</v>
      </c>
      <c r="G754" t="s">
        <v>22</v>
      </c>
      <c r="H754" t="s">
        <v>44</v>
      </c>
      <c r="I754" t="s">
        <v>45</v>
      </c>
      <c r="J754" s="1">
        <v>43169</v>
      </c>
      <c r="K754" s="1">
        <v>43237</v>
      </c>
      <c r="L754" t="s">
        <v>39</v>
      </c>
      <c r="N754" t="s">
        <v>1148</v>
      </c>
    </row>
    <row r="755" spans="1:14" x14ac:dyDescent="0.25">
      <c r="A755" t="s">
        <v>18</v>
      </c>
      <c r="B755" t="s">
        <v>931</v>
      </c>
      <c r="C755" t="s">
        <v>20</v>
      </c>
      <c r="D755" t="s">
        <v>21</v>
      </c>
      <c r="E755">
        <v>57701</v>
      </c>
      <c r="F755" t="s">
        <v>22</v>
      </c>
      <c r="G755" t="s">
        <v>22</v>
      </c>
      <c r="H755" t="s">
        <v>629</v>
      </c>
      <c r="I755" t="s">
        <v>1080</v>
      </c>
      <c r="J755" t="s">
        <v>204</v>
      </c>
      <c r="K755" s="1">
        <v>43230</v>
      </c>
      <c r="L755" t="s">
        <v>205</v>
      </c>
      <c r="M755" t="str">
        <f>HYPERLINK("https://www.regulations.gov/docket?D=FDA-2018-H-1816")</f>
        <v>https://www.regulations.gov/docket?D=FDA-2018-H-1816</v>
      </c>
      <c r="N755" t="s">
        <v>204</v>
      </c>
    </row>
    <row r="756" spans="1:14" x14ac:dyDescent="0.25">
      <c r="A756" t="s">
        <v>926</v>
      </c>
      <c r="B756" t="s">
        <v>927</v>
      </c>
      <c r="C756" t="s">
        <v>20</v>
      </c>
      <c r="D756" t="s">
        <v>21</v>
      </c>
      <c r="E756">
        <v>57701</v>
      </c>
      <c r="F756" t="s">
        <v>22</v>
      </c>
      <c r="G756" t="s">
        <v>22</v>
      </c>
      <c r="H756" t="s">
        <v>629</v>
      </c>
      <c r="I756" t="s">
        <v>1080</v>
      </c>
      <c r="J756" t="s">
        <v>204</v>
      </c>
      <c r="K756" s="1">
        <v>43229</v>
      </c>
      <c r="L756" t="s">
        <v>205</v>
      </c>
      <c r="M756" t="str">
        <f>HYPERLINK("https://www.regulations.gov/docket?D=FDA-2018-H-1790")</f>
        <v>https://www.regulations.gov/docket?D=FDA-2018-H-1790</v>
      </c>
      <c r="N756" t="s">
        <v>204</v>
      </c>
    </row>
    <row r="757" spans="1:14" x14ac:dyDescent="0.25">
      <c r="A757" t="s">
        <v>677</v>
      </c>
      <c r="B757" t="s">
        <v>678</v>
      </c>
      <c r="C757" t="s">
        <v>393</v>
      </c>
      <c r="D757" t="s">
        <v>21</v>
      </c>
      <c r="E757">
        <v>57201</v>
      </c>
      <c r="F757" t="s">
        <v>22</v>
      </c>
      <c r="G757" t="s">
        <v>22</v>
      </c>
      <c r="H757" t="s">
        <v>44</v>
      </c>
      <c r="I757" t="s">
        <v>303</v>
      </c>
      <c r="J757" t="s">
        <v>204</v>
      </c>
      <c r="K757" s="1">
        <v>43229</v>
      </c>
      <c r="L757" t="s">
        <v>205</v>
      </c>
      <c r="M757" t="str">
        <f>HYPERLINK("https://www.regulations.gov/docket?D=FDA-2018-H-1789")</f>
        <v>https://www.regulations.gov/docket?D=FDA-2018-H-1789</v>
      </c>
      <c r="N757" t="s">
        <v>204</v>
      </c>
    </row>
    <row r="758" spans="1:14" x14ac:dyDescent="0.25">
      <c r="A758" t="s">
        <v>879</v>
      </c>
      <c r="B758" t="s">
        <v>880</v>
      </c>
      <c r="C758" t="s">
        <v>43</v>
      </c>
      <c r="D758" t="s">
        <v>21</v>
      </c>
      <c r="E758">
        <v>57105</v>
      </c>
      <c r="F758" t="s">
        <v>22</v>
      </c>
      <c r="G758" t="s">
        <v>22</v>
      </c>
      <c r="H758" t="s">
        <v>44</v>
      </c>
      <c r="I758" t="s">
        <v>45</v>
      </c>
      <c r="J758" s="1">
        <v>43169</v>
      </c>
      <c r="K758" s="1">
        <v>43223</v>
      </c>
      <c r="L758" t="s">
        <v>39</v>
      </c>
      <c r="N758" t="s">
        <v>200</v>
      </c>
    </row>
    <row r="759" spans="1:14" x14ac:dyDescent="0.25">
      <c r="A759" t="s">
        <v>888</v>
      </c>
      <c r="B759" t="s">
        <v>889</v>
      </c>
      <c r="C759" t="s">
        <v>43</v>
      </c>
      <c r="D759" t="s">
        <v>21</v>
      </c>
      <c r="E759">
        <v>57104</v>
      </c>
      <c r="F759" t="s">
        <v>22</v>
      </c>
      <c r="G759" t="s">
        <v>22</v>
      </c>
      <c r="H759" t="s">
        <v>47</v>
      </c>
      <c r="I759" t="s">
        <v>48</v>
      </c>
      <c r="J759" s="1">
        <v>43169</v>
      </c>
      <c r="K759" s="1">
        <v>43223</v>
      </c>
      <c r="L759" t="s">
        <v>39</v>
      </c>
      <c r="N759" t="s">
        <v>194</v>
      </c>
    </row>
    <row r="760" spans="1:14" x14ac:dyDescent="0.25">
      <c r="A760" t="s">
        <v>477</v>
      </c>
      <c r="B760" t="s">
        <v>1183</v>
      </c>
      <c r="C760" t="s">
        <v>20</v>
      </c>
      <c r="D760" t="s">
        <v>21</v>
      </c>
      <c r="E760">
        <v>57703</v>
      </c>
      <c r="F760" t="s">
        <v>22</v>
      </c>
      <c r="G760" t="s">
        <v>22</v>
      </c>
      <c r="H760" t="s">
        <v>629</v>
      </c>
      <c r="I760" t="s">
        <v>1080</v>
      </c>
      <c r="J760" s="1">
        <v>43147</v>
      </c>
      <c r="K760" s="1">
        <v>43216</v>
      </c>
      <c r="L760" t="s">
        <v>39</v>
      </c>
      <c r="N760" t="s">
        <v>200</v>
      </c>
    </row>
    <row r="761" spans="1:14" x14ac:dyDescent="0.25">
      <c r="A761" t="s">
        <v>597</v>
      </c>
      <c r="B761" t="s">
        <v>598</v>
      </c>
      <c r="C761" t="s">
        <v>446</v>
      </c>
      <c r="D761" t="s">
        <v>21</v>
      </c>
      <c r="E761">
        <v>57785</v>
      </c>
      <c r="F761" t="s">
        <v>22</v>
      </c>
      <c r="G761" t="s">
        <v>22</v>
      </c>
      <c r="H761" t="s">
        <v>44</v>
      </c>
      <c r="I761" t="s">
        <v>45</v>
      </c>
      <c r="J761" s="1">
        <v>43163</v>
      </c>
      <c r="K761" s="1">
        <v>43202</v>
      </c>
      <c r="L761" t="s">
        <v>39</v>
      </c>
      <c r="N761" t="s">
        <v>200</v>
      </c>
    </row>
    <row r="762" spans="1:14" x14ac:dyDescent="0.25">
      <c r="A762" t="s">
        <v>640</v>
      </c>
      <c r="B762" t="s">
        <v>641</v>
      </c>
      <c r="C762" t="s">
        <v>446</v>
      </c>
      <c r="D762" t="s">
        <v>21</v>
      </c>
      <c r="E762">
        <v>57785</v>
      </c>
      <c r="F762" t="s">
        <v>22</v>
      </c>
      <c r="G762" t="s">
        <v>22</v>
      </c>
      <c r="H762" t="s">
        <v>44</v>
      </c>
      <c r="I762" t="s">
        <v>303</v>
      </c>
      <c r="J762" t="s">
        <v>204</v>
      </c>
      <c r="K762" s="1">
        <v>43181</v>
      </c>
      <c r="L762" t="s">
        <v>205</v>
      </c>
      <c r="M762" t="str">
        <f>HYPERLINK("https://www.regulations.gov/docket?D=FDA-2018-H-1206")</f>
        <v>https://www.regulations.gov/docket?D=FDA-2018-H-1206</v>
      </c>
      <c r="N762" t="s">
        <v>204</v>
      </c>
    </row>
    <row r="763" spans="1:14" x14ac:dyDescent="0.25">
      <c r="A763" t="s">
        <v>932</v>
      </c>
      <c r="B763" t="s">
        <v>933</v>
      </c>
      <c r="C763" t="s">
        <v>20</v>
      </c>
      <c r="D763" t="s">
        <v>21</v>
      </c>
      <c r="E763">
        <v>57702</v>
      </c>
      <c r="F763" t="s">
        <v>22</v>
      </c>
      <c r="G763" t="s">
        <v>22</v>
      </c>
      <c r="H763" t="s">
        <v>629</v>
      </c>
      <c r="I763" t="s">
        <v>1080</v>
      </c>
      <c r="J763" t="s">
        <v>204</v>
      </c>
      <c r="K763" s="1">
        <v>43164</v>
      </c>
      <c r="L763" t="s">
        <v>205</v>
      </c>
      <c r="M763" t="str">
        <f>HYPERLINK("https://www.regulations.gov/docket?D=FDA-2018-H-0937")</f>
        <v>https://www.regulations.gov/docket?D=FDA-2018-H-0937</v>
      </c>
      <c r="N763" t="s">
        <v>204</v>
      </c>
    </row>
    <row r="764" spans="1:14" x14ac:dyDescent="0.25">
      <c r="A764" t="s">
        <v>813</v>
      </c>
      <c r="B764" t="s">
        <v>814</v>
      </c>
      <c r="C764" t="s">
        <v>20</v>
      </c>
      <c r="D764" t="s">
        <v>21</v>
      </c>
      <c r="E764">
        <v>57701</v>
      </c>
      <c r="F764" t="s">
        <v>22</v>
      </c>
      <c r="G764" t="s">
        <v>22</v>
      </c>
      <c r="H764" t="s">
        <v>629</v>
      </c>
      <c r="I764" t="s">
        <v>1080</v>
      </c>
      <c r="J764" t="s">
        <v>204</v>
      </c>
      <c r="K764" s="1">
        <v>43160</v>
      </c>
      <c r="L764" t="s">
        <v>205</v>
      </c>
      <c r="M764" t="str">
        <f>HYPERLINK("https://www.regulations.gov/docket?D=FDA-2018-H-0910")</f>
        <v>https://www.regulations.gov/docket?D=FDA-2018-H-0910</v>
      </c>
      <c r="N764" t="s">
        <v>204</v>
      </c>
    </row>
    <row r="765" spans="1:14" x14ac:dyDescent="0.25">
      <c r="A765" t="s">
        <v>615</v>
      </c>
      <c r="B765" t="s">
        <v>616</v>
      </c>
      <c r="C765" t="s">
        <v>617</v>
      </c>
      <c r="D765" t="s">
        <v>21</v>
      </c>
      <c r="E765">
        <v>57579</v>
      </c>
      <c r="F765" t="s">
        <v>22</v>
      </c>
      <c r="G765" t="s">
        <v>22</v>
      </c>
      <c r="H765" t="s">
        <v>44</v>
      </c>
      <c r="I765" t="s">
        <v>45</v>
      </c>
      <c r="J765" t="s">
        <v>204</v>
      </c>
      <c r="K765" s="1">
        <v>43158</v>
      </c>
      <c r="L765" t="s">
        <v>205</v>
      </c>
      <c r="M765" t="str">
        <f>HYPERLINK("https://www.regulations.gov/docket?D=FDA-2018-H-0854")</f>
        <v>https://www.regulations.gov/docket?D=FDA-2018-H-0854</v>
      </c>
      <c r="N765" t="s">
        <v>204</v>
      </c>
    </row>
    <row r="766" spans="1:14" x14ac:dyDescent="0.25">
      <c r="A766" t="s">
        <v>441</v>
      </c>
      <c r="B766" t="s">
        <v>442</v>
      </c>
      <c r="C766" t="s">
        <v>237</v>
      </c>
      <c r="D766" t="s">
        <v>21</v>
      </c>
      <c r="E766">
        <v>57783</v>
      </c>
      <c r="F766" t="s">
        <v>22</v>
      </c>
      <c r="G766" t="s">
        <v>22</v>
      </c>
      <c r="H766" t="s">
        <v>44</v>
      </c>
      <c r="I766" t="s">
        <v>303</v>
      </c>
      <c r="J766" t="s">
        <v>204</v>
      </c>
      <c r="K766" s="1">
        <v>43154</v>
      </c>
      <c r="L766" t="s">
        <v>205</v>
      </c>
      <c r="M766" t="str">
        <f>HYPERLINK("https://www.regulations.gov/docket?D=FDA-2018-H-0818")</f>
        <v>https://www.regulations.gov/docket?D=FDA-2018-H-0818</v>
      </c>
      <c r="N766" t="s">
        <v>204</v>
      </c>
    </row>
    <row r="767" spans="1:14" x14ac:dyDescent="0.25">
      <c r="A767" t="s">
        <v>482</v>
      </c>
      <c r="B767" t="s">
        <v>483</v>
      </c>
      <c r="C767" t="s">
        <v>237</v>
      </c>
      <c r="D767" t="s">
        <v>21</v>
      </c>
      <c r="E767">
        <v>57783</v>
      </c>
      <c r="F767" t="s">
        <v>22</v>
      </c>
      <c r="G767" t="s">
        <v>22</v>
      </c>
      <c r="H767" t="s">
        <v>44</v>
      </c>
      <c r="I767" t="s">
        <v>111</v>
      </c>
      <c r="J767" t="s">
        <v>204</v>
      </c>
      <c r="K767" s="1">
        <v>43154</v>
      </c>
      <c r="L767" t="s">
        <v>205</v>
      </c>
      <c r="M767" t="str">
        <f>HYPERLINK("https://www.regulations.gov/docket?D=FDA-2018-H-0825")</f>
        <v>https://www.regulations.gov/docket?D=FDA-2018-H-0825</v>
      </c>
      <c r="N767" t="s">
        <v>204</v>
      </c>
    </row>
    <row r="768" spans="1:14" x14ac:dyDescent="0.25">
      <c r="A768" t="s">
        <v>686</v>
      </c>
      <c r="B768" t="s">
        <v>687</v>
      </c>
      <c r="C768" t="s">
        <v>393</v>
      </c>
      <c r="D768" t="s">
        <v>21</v>
      </c>
      <c r="E768">
        <v>57201</v>
      </c>
      <c r="F768" t="s">
        <v>22</v>
      </c>
      <c r="G768" t="s">
        <v>22</v>
      </c>
      <c r="H768" t="s">
        <v>44</v>
      </c>
      <c r="I768" t="s">
        <v>45</v>
      </c>
      <c r="J768" t="s">
        <v>204</v>
      </c>
      <c r="K768" s="1">
        <v>43153</v>
      </c>
      <c r="L768" t="s">
        <v>205</v>
      </c>
      <c r="M768" t="str">
        <f>HYPERLINK("https://www.regulations.gov/docket?D=FDA-2018-H-0803")</f>
        <v>https://www.regulations.gov/docket?D=FDA-2018-H-0803</v>
      </c>
      <c r="N768" t="s">
        <v>204</v>
      </c>
    </row>
    <row r="769" spans="1:14" x14ac:dyDescent="0.25">
      <c r="A769" t="s">
        <v>386</v>
      </c>
      <c r="B769" t="s">
        <v>387</v>
      </c>
      <c r="C769" t="s">
        <v>388</v>
      </c>
      <c r="D769" t="s">
        <v>21</v>
      </c>
      <c r="E769">
        <v>57401</v>
      </c>
      <c r="F769" t="s">
        <v>22</v>
      </c>
      <c r="G769" t="s">
        <v>22</v>
      </c>
      <c r="H769" t="s">
        <v>47</v>
      </c>
      <c r="I769" t="s">
        <v>48</v>
      </c>
      <c r="J769" t="s">
        <v>204</v>
      </c>
      <c r="K769" s="1">
        <v>43145</v>
      </c>
      <c r="L769" t="s">
        <v>205</v>
      </c>
      <c r="M769" t="str">
        <f>HYPERLINK("https://www.regulations.gov/docket?D=FDA-2018-H-0687")</f>
        <v>https://www.regulations.gov/docket?D=FDA-2018-H-0687</v>
      </c>
      <c r="N769" t="s">
        <v>204</v>
      </c>
    </row>
    <row r="770" spans="1:14" x14ac:dyDescent="0.25">
      <c r="A770" t="s">
        <v>437</v>
      </c>
      <c r="B770" t="s">
        <v>438</v>
      </c>
      <c r="C770" t="s">
        <v>287</v>
      </c>
      <c r="D770" t="s">
        <v>21</v>
      </c>
      <c r="E770">
        <v>57469</v>
      </c>
      <c r="F770" t="s">
        <v>22</v>
      </c>
      <c r="G770" t="s">
        <v>22</v>
      </c>
      <c r="H770" t="s">
        <v>47</v>
      </c>
      <c r="I770" t="s">
        <v>787</v>
      </c>
      <c r="J770" t="s">
        <v>204</v>
      </c>
      <c r="K770" s="1">
        <v>43140</v>
      </c>
      <c r="L770" t="s">
        <v>205</v>
      </c>
      <c r="M770" t="str">
        <f>HYPERLINK("https://www.regulations.gov/docket?D=FDA-2018-H-0610")</f>
        <v>https://www.regulations.gov/docket?D=FDA-2018-H-0610</v>
      </c>
      <c r="N770" t="s">
        <v>204</v>
      </c>
    </row>
    <row r="771" spans="1:14" x14ac:dyDescent="0.25">
      <c r="A771" t="s">
        <v>1192</v>
      </c>
      <c r="B771" t="s">
        <v>600</v>
      </c>
      <c r="C771" t="s">
        <v>20</v>
      </c>
      <c r="D771" t="s">
        <v>21</v>
      </c>
      <c r="E771">
        <v>57702</v>
      </c>
      <c r="F771" t="s">
        <v>22</v>
      </c>
      <c r="G771" t="s">
        <v>22</v>
      </c>
      <c r="H771" t="s">
        <v>629</v>
      </c>
      <c r="I771" t="s">
        <v>1080</v>
      </c>
      <c r="J771" s="1">
        <v>43118</v>
      </c>
      <c r="K771" s="1">
        <v>43139</v>
      </c>
      <c r="L771" t="s">
        <v>39</v>
      </c>
      <c r="N771" t="s">
        <v>200</v>
      </c>
    </row>
    <row r="772" spans="1:14" x14ac:dyDescent="0.25">
      <c r="A772" t="s">
        <v>18</v>
      </c>
      <c r="B772" t="s">
        <v>815</v>
      </c>
      <c r="C772" t="s">
        <v>20</v>
      </c>
      <c r="D772" t="s">
        <v>21</v>
      </c>
      <c r="E772">
        <v>57702</v>
      </c>
      <c r="F772" t="s">
        <v>22</v>
      </c>
      <c r="G772" t="s">
        <v>22</v>
      </c>
      <c r="H772" t="s">
        <v>47</v>
      </c>
      <c r="I772" t="s">
        <v>48</v>
      </c>
      <c r="J772" t="s">
        <v>204</v>
      </c>
      <c r="K772" s="1">
        <v>43137</v>
      </c>
      <c r="L772" t="s">
        <v>205</v>
      </c>
      <c r="M772" t="str">
        <f>HYPERLINK("https://www.regulations.gov/docket?D=FDA-2018-H-0549")</f>
        <v>https://www.regulations.gov/docket?D=FDA-2018-H-0549</v>
      </c>
      <c r="N772" t="s">
        <v>204</v>
      </c>
    </row>
    <row r="773" spans="1:14" x14ac:dyDescent="0.25">
      <c r="A773" t="s">
        <v>613</v>
      </c>
      <c r="B773" t="s">
        <v>614</v>
      </c>
      <c r="C773" t="s">
        <v>20</v>
      </c>
      <c r="D773" t="s">
        <v>21</v>
      </c>
      <c r="E773">
        <v>57702</v>
      </c>
      <c r="F773" t="s">
        <v>22</v>
      </c>
      <c r="G773" t="s">
        <v>22</v>
      </c>
      <c r="H773" t="s">
        <v>44</v>
      </c>
      <c r="I773" t="s">
        <v>45</v>
      </c>
      <c r="J773" s="1">
        <v>43118</v>
      </c>
      <c r="K773" s="1">
        <v>43132</v>
      </c>
      <c r="L773" t="s">
        <v>39</v>
      </c>
      <c r="N773" t="s">
        <v>200</v>
      </c>
    </row>
    <row r="774" spans="1:14" x14ac:dyDescent="0.25">
      <c r="A774" t="s">
        <v>907</v>
      </c>
      <c r="B774" t="s">
        <v>908</v>
      </c>
      <c r="C774" t="s">
        <v>20</v>
      </c>
      <c r="D774" t="s">
        <v>21</v>
      </c>
      <c r="E774">
        <v>57702</v>
      </c>
      <c r="F774" t="s">
        <v>22</v>
      </c>
      <c r="G774" t="s">
        <v>22</v>
      </c>
      <c r="H774" t="s">
        <v>44</v>
      </c>
      <c r="I774" t="s">
        <v>303</v>
      </c>
      <c r="J774" s="1">
        <v>43116</v>
      </c>
      <c r="K774" s="1">
        <v>43132</v>
      </c>
      <c r="L774" t="s">
        <v>39</v>
      </c>
      <c r="N774" t="s">
        <v>200</v>
      </c>
    </row>
    <row r="775" spans="1:14" x14ac:dyDescent="0.25">
      <c r="A775" t="s">
        <v>909</v>
      </c>
      <c r="B775" t="s">
        <v>910</v>
      </c>
      <c r="C775" t="s">
        <v>20</v>
      </c>
      <c r="D775" t="s">
        <v>21</v>
      </c>
      <c r="E775">
        <v>57702</v>
      </c>
      <c r="F775" t="s">
        <v>22</v>
      </c>
      <c r="G775" t="s">
        <v>22</v>
      </c>
      <c r="H775" t="s">
        <v>47</v>
      </c>
      <c r="I775" t="s">
        <v>48</v>
      </c>
      <c r="J775" s="1">
        <v>43118</v>
      </c>
      <c r="K775" s="1">
        <v>43132</v>
      </c>
      <c r="L775" t="s">
        <v>39</v>
      </c>
      <c r="N775" t="s">
        <v>208</v>
      </c>
    </row>
    <row r="776" spans="1:14" x14ac:dyDescent="0.25">
      <c r="A776" t="s">
        <v>101</v>
      </c>
      <c r="B776" t="s">
        <v>930</v>
      </c>
      <c r="C776" t="s">
        <v>20</v>
      </c>
      <c r="D776" t="s">
        <v>21</v>
      </c>
      <c r="E776">
        <v>57703</v>
      </c>
      <c r="F776" t="s">
        <v>22</v>
      </c>
      <c r="G776" t="s">
        <v>22</v>
      </c>
      <c r="H776" t="s">
        <v>47</v>
      </c>
      <c r="I776" t="s">
        <v>48</v>
      </c>
      <c r="J776" s="1">
        <v>43114</v>
      </c>
      <c r="K776" s="1">
        <v>43132</v>
      </c>
      <c r="L776" t="s">
        <v>39</v>
      </c>
      <c r="N776" t="s">
        <v>208</v>
      </c>
    </row>
    <row r="777" spans="1:14" x14ac:dyDescent="0.25">
      <c r="A777" t="s">
        <v>923</v>
      </c>
      <c r="B777" t="s">
        <v>924</v>
      </c>
      <c r="C777" t="s">
        <v>20</v>
      </c>
      <c r="D777" t="s">
        <v>21</v>
      </c>
      <c r="E777">
        <v>57702</v>
      </c>
      <c r="F777" t="s">
        <v>22</v>
      </c>
      <c r="G777" t="s">
        <v>22</v>
      </c>
      <c r="H777" t="s">
        <v>44</v>
      </c>
      <c r="I777" t="s">
        <v>303</v>
      </c>
      <c r="J777" s="1">
        <v>43116</v>
      </c>
      <c r="K777" s="1">
        <v>43132</v>
      </c>
      <c r="L777" t="s">
        <v>39</v>
      </c>
      <c r="N777" t="s">
        <v>200</v>
      </c>
    </row>
    <row r="778" spans="1:14" x14ac:dyDescent="0.25">
      <c r="A778" t="s">
        <v>817</v>
      </c>
      <c r="B778" t="s">
        <v>818</v>
      </c>
      <c r="C778" t="s">
        <v>20</v>
      </c>
      <c r="D778" t="s">
        <v>21</v>
      </c>
      <c r="E778">
        <v>57703</v>
      </c>
      <c r="F778" t="s">
        <v>22</v>
      </c>
      <c r="G778" t="s">
        <v>22</v>
      </c>
      <c r="H778" t="s">
        <v>47</v>
      </c>
      <c r="I778" t="s">
        <v>48</v>
      </c>
      <c r="J778" s="1">
        <v>43114</v>
      </c>
      <c r="K778" s="1">
        <v>43132</v>
      </c>
      <c r="L778" t="s">
        <v>39</v>
      </c>
      <c r="N778" t="s">
        <v>208</v>
      </c>
    </row>
    <row r="779" spans="1:14" x14ac:dyDescent="0.25">
      <c r="A779" t="s">
        <v>410</v>
      </c>
      <c r="B779" t="s">
        <v>411</v>
      </c>
      <c r="C779" t="s">
        <v>412</v>
      </c>
      <c r="D779" t="s">
        <v>21</v>
      </c>
      <c r="E779">
        <v>57385</v>
      </c>
      <c r="F779" t="s">
        <v>22</v>
      </c>
      <c r="G779" t="s">
        <v>22</v>
      </c>
      <c r="H779" t="s">
        <v>44</v>
      </c>
      <c r="I779" t="s">
        <v>45</v>
      </c>
      <c r="J779" t="s">
        <v>204</v>
      </c>
      <c r="K779" s="1">
        <v>43131</v>
      </c>
      <c r="L779" t="s">
        <v>205</v>
      </c>
      <c r="M779" t="str">
        <f>HYPERLINK("https://www.regulations.gov/docket?D=FDA-2018-H-0448")</f>
        <v>https://www.regulations.gov/docket?D=FDA-2018-H-0448</v>
      </c>
      <c r="N779" t="s">
        <v>204</v>
      </c>
    </row>
    <row r="780" spans="1:14" x14ac:dyDescent="0.25">
      <c r="A780" t="s">
        <v>741</v>
      </c>
      <c r="B780" t="s">
        <v>742</v>
      </c>
      <c r="C780" t="s">
        <v>451</v>
      </c>
      <c r="D780" t="s">
        <v>21</v>
      </c>
      <c r="E780">
        <v>57078</v>
      </c>
      <c r="F780" t="s">
        <v>22</v>
      </c>
      <c r="G780" t="s">
        <v>22</v>
      </c>
      <c r="H780" t="s">
        <v>47</v>
      </c>
      <c r="I780" t="s">
        <v>48</v>
      </c>
      <c r="J780" t="s">
        <v>204</v>
      </c>
      <c r="K780" s="1">
        <v>43130</v>
      </c>
      <c r="L780" t="s">
        <v>205</v>
      </c>
      <c r="M780" t="str">
        <f>HYPERLINK("https://www.regulations.gov/docket?D=FDA-2018-H-0425")</f>
        <v>https://www.regulations.gov/docket?D=FDA-2018-H-0425</v>
      </c>
      <c r="N780" t="s">
        <v>204</v>
      </c>
    </row>
    <row r="781" spans="1:14" x14ac:dyDescent="0.25">
      <c r="A781" t="s">
        <v>403</v>
      </c>
      <c r="B781" t="s">
        <v>555</v>
      </c>
      <c r="C781" t="s">
        <v>556</v>
      </c>
      <c r="D781" t="s">
        <v>21</v>
      </c>
      <c r="E781">
        <v>57381</v>
      </c>
      <c r="F781" t="s">
        <v>22</v>
      </c>
      <c r="G781" t="s">
        <v>22</v>
      </c>
      <c r="H781" t="s">
        <v>47</v>
      </c>
      <c r="I781" t="s">
        <v>48</v>
      </c>
      <c r="J781" t="s">
        <v>204</v>
      </c>
      <c r="K781" s="1">
        <v>43130</v>
      </c>
      <c r="L781" t="s">
        <v>205</v>
      </c>
      <c r="M781" t="str">
        <f>HYPERLINK("https://www.regulations.gov/docket?D=FDA-2018-H-0426")</f>
        <v>https://www.regulations.gov/docket?D=FDA-2018-H-0426</v>
      </c>
      <c r="N781" t="s">
        <v>204</v>
      </c>
    </row>
    <row r="782" spans="1:14" x14ac:dyDescent="0.25">
      <c r="A782" t="s">
        <v>710</v>
      </c>
      <c r="B782" t="s">
        <v>711</v>
      </c>
      <c r="C782" t="s">
        <v>481</v>
      </c>
      <c r="D782" t="s">
        <v>21</v>
      </c>
      <c r="E782">
        <v>57760</v>
      </c>
      <c r="F782" t="s">
        <v>22</v>
      </c>
      <c r="G782" t="s">
        <v>22</v>
      </c>
      <c r="H782" t="s">
        <v>629</v>
      </c>
      <c r="I782" t="s">
        <v>1080</v>
      </c>
      <c r="J782" t="s">
        <v>204</v>
      </c>
      <c r="K782" s="1">
        <v>43130</v>
      </c>
      <c r="L782" t="s">
        <v>205</v>
      </c>
      <c r="M782" t="str">
        <f>HYPERLINK("https://www.regulations.gov/docket?D=FDA-2018-H-0412")</f>
        <v>https://www.regulations.gov/docket?D=FDA-2018-H-0412</v>
      </c>
      <c r="N782" t="s">
        <v>204</v>
      </c>
    </row>
    <row r="783" spans="1:14" x14ac:dyDescent="0.25">
      <c r="A783" t="s">
        <v>477</v>
      </c>
      <c r="B783" t="s">
        <v>816</v>
      </c>
      <c r="C783" t="s">
        <v>20</v>
      </c>
      <c r="D783" t="s">
        <v>21</v>
      </c>
      <c r="E783">
        <v>57701</v>
      </c>
      <c r="F783" t="s">
        <v>22</v>
      </c>
      <c r="G783" t="s">
        <v>22</v>
      </c>
      <c r="H783" t="s">
        <v>629</v>
      </c>
      <c r="I783" t="s">
        <v>1080</v>
      </c>
      <c r="J783" s="1">
        <v>43114</v>
      </c>
      <c r="K783" s="1">
        <v>43125</v>
      </c>
      <c r="L783" t="s">
        <v>39</v>
      </c>
      <c r="N783" t="s">
        <v>200</v>
      </c>
    </row>
    <row r="784" spans="1:14" x14ac:dyDescent="0.25">
      <c r="A784" t="s">
        <v>519</v>
      </c>
      <c r="B784" t="s">
        <v>520</v>
      </c>
      <c r="C784" t="s">
        <v>493</v>
      </c>
      <c r="D784" t="s">
        <v>21</v>
      </c>
      <c r="E784">
        <v>57249</v>
      </c>
      <c r="F784" t="s">
        <v>22</v>
      </c>
      <c r="G784" t="s">
        <v>22</v>
      </c>
      <c r="H784" t="s">
        <v>44</v>
      </c>
      <c r="I784" t="s">
        <v>45</v>
      </c>
      <c r="J784" t="s">
        <v>204</v>
      </c>
      <c r="K784" s="1">
        <v>43118</v>
      </c>
      <c r="L784" t="s">
        <v>205</v>
      </c>
      <c r="M784" t="str">
        <f>HYPERLINK("https://www.regulations.gov/docket?D=FDA-2018-H-0219")</f>
        <v>https://www.regulations.gov/docket?D=FDA-2018-H-0219</v>
      </c>
      <c r="N784" t="s">
        <v>204</v>
      </c>
    </row>
    <row r="785" spans="1:14" x14ac:dyDescent="0.25">
      <c r="A785" t="s">
        <v>72</v>
      </c>
      <c r="B785" t="s">
        <v>655</v>
      </c>
      <c r="C785" t="s">
        <v>92</v>
      </c>
      <c r="D785" t="s">
        <v>21</v>
      </c>
      <c r="E785">
        <v>57747</v>
      </c>
      <c r="F785" t="s">
        <v>22</v>
      </c>
      <c r="G785" t="s">
        <v>22</v>
      </c>
      <c r="H785" t="s">
        <v>44</v>
      </c>
      <c r="I785" t="s">
        <v>303</v>
      </c>
      <c r="J785" s="1">
        <v>43102</v>
      </c>
      <c r="K785" s="1">
        <v>43118</v>
      </c>
      <c r="L785" t="s">
        <v>39</v>
      </c>
      <c r="N785" t="s">
        <v>200</v>
      </c>
    </row>
    <row r="786" spans="1:14" x14ac:dyDescent="0.25">
      <c r="A786" t="s">
        <v>758</v>
      </c>
      <c r="B786" t="s">
        <v>759</v>
      </c>
      <c r="C786" t="s">
        <v>674</v>
      </c>
      <c r="D786" t="s">
        <v>21</v>
      </c>
      <c r="E786">
        <v>57028</v>
      </c>
      <c r="F786" t="s">
        <v>22</v>
      </c>
      <c r="G786" t="s">
        <v>22</v>
      </c>
      <c r="H786" t="s">
        <v>44</v>
      </c>
      <c r="I786" t="s">
        <v>45</v>
      </c>
      <c r="J786" s="1">
        <v>43096</v>
      </c>
      <c r="K786" s="1">
        <v>43111</v>
      </c>
      <c r="L786" t="s">
        <v>39</v>
      </c>
      <c r="N786" t="s">
        <v>200</v>
      </c>
    </row>
    <row r="787" spans="1:14" x14ac:dyDescent="0.25">
      <c r="A787" t="s">
        <v>885</v>
      </c>
      <c r="B787" t="s">
        <v>886</v>
      </c>
      <c r="C787" t="s">
        <v>43</v>
      </c>
      <c r="D787" t="s">
        <v>21</v>
      </c>
      <c r="E787">
        <v>57103</v>
      </c>
      <c r="F787" t="s">
        <v>22</v>
      </c>
      <c r="G787" t="s">
        <v>22</v>
      </c>
      <c r="H787" t="s">
        <v>47</v>
      </c>
      <c r="I787" t="s">
        <v>48</v>
      </c>
      <c r="J787" s="1">
        <v>43088</v>
      </c>
      <c r="K787" s="1">
        <v>43111</v>
      </c>
      <c r="L787" t="s">
        <v>39</v>
      </c>
      <c r="N787" t="s">
        <v>194</v>
      </c>
    </row>
    <row r="788" spans="1:14" x14ac:dyDescent="0.25">
      <c r="A788" t="s">
        <v>583</v>
      </c>
      <c r="B788" t="s">
        <v>887</v>
      </c>
      <c r="C788" t="s">
        <v>43</v>
      </c>
      <c r="D788" t="s">
        <v>21</v>
      </c>
      <c r="E788">
        <v>57103</v>
      </c>
      <c r="F788" t="s">
        <v>22</v>
      </c>
      <c r="G788" t="s">
        <v>22</v>
      </c>
      <c r="H788" t="s">
        <v>47</v>
      </c>
      <c r="I788" t="s">
        <v>48</v>
      </c>
      <c r="J788" s="1">
        <v>43088</v>
      </c>
      <c r="K788" s="1">
        <v>43111</v>
      </c>
      <c r="L788" t="s">
        <v>39</v>
      </c>
      <c r="N788" t="s">
        <v>208</v>
      </c>
    </row>
    <row r="789" spans="1:14" x14ac:dyDescent="0.25">
      <c r="A789" t="s">
        <v>18</v>
      </c>
      <c r="B789" t="s">
        <v>931</v>
      </c>
      <c r="C789" t="s">
        <v>20</v>
      </c>
      <c r="D789" t="s">
        <v>21</v>
      </c>
      <c r="E789">
        <v>57701</v>
      </c>
      <c r="F789" t="s">
        <v>22</v>
      </c>
      <c r="G789" t="s">
        <v>22</v>
      </c>
      <c r="H789" t="s">
        <v>629</v>
      </c>
      <c r="I789" t="s">
        <v>1080</v>
      </c>
      <c r="J789" t="s">
        <v>204</v>
      </c>
      <c r="K789" s="1">
        <v>43111</v>
      </c>
      <c r="L789" t="s">
        <v>205</v>
      </c>
      <c r="M789" t="str">
        <f>HYPERLINK("https://www.regulations.gov/docket?D=FDA-2018-H-0143")</f>
        <v>https://www.regulations.gov/docket?D=FDA-2018-H-0143</v>
      </c>
      <c r="N789" t="s">
        <v>204</v>
      </c>
    </row>
    <row r="790" spans="1:14" x14ac:dyDescent="0.25">
      <c r="A790" t="s">
        <v>1286</v>
      </c>
      <c r="B790" t="s">
        <v>1287</v>
      </c>
      <c r="C790" t="s">
        <v>1288</v>
      </c>
      <c r="D790" t="s">
        <v>21</v>
      </c>
      <c r="E790">
        <v>57580</v>
      </c>
      <c r="F790" t="s">
        <v>22</v>
      </c>
      <c r="G790" t="s">
        <v>22</v>
      </c>
      <c r="H790" t="s">
        <v>44</v>
      </c>
      <c r="I790" t="s">
        <v>45</v>
      </c>
      <c r="J790" s="1">
        <v>42983</v>
      </c>
      <c r="K790" s="1">
        <v>43111</v>
      </c>
      <c r="L790" t="s">
        <v>39</v>
      </c>
      <c r="N790" t="s">
        <v>394</v>
      </c>
    </row>
    <row r="791" spans="1:14" x14ac:dyDescent="0.25">
      <c r="A791" t="s">
        <v>675</v>
      </c>
      <c r="B791" t="s">
        <v>676</v>
      </c>
      <c r="C791" t="s">
        <v>43</v>
      </c>
      <c r="D791" t="s">
        <v>21</v>
      </c>
      <c r="E791">
        <v>57103</v>
      </c>
      <c r="F791" t="s">
        <v>22</v>
      </c>
      <c r="G791" t="s">
        <v>22</v>
      </c>
      <c r="H791" t="s">
        <v>47</v>
      </c>
      <c r="I791" t="s">
        <v>48</v>
      </c>
      <c r="J791" t="s">
        <v>204</v>
      </c>
      <c r="K791" s="1">
        <v>43105</v>
      </c>
      <c r="L791" t="s">
        <v>205</v>
      </c>
      <c r="M791" t="str">
        <f>HYPERLINK("https://www.regulations.gov/docket?D=FDA-2018-H-0054")</f>
        <v>https://www.regulations.gov/docket?D=FDA-2018-H-0054</v>
      </c>
      <c r="N791" t="s">
        <v>204</v>
      </c>
    </row>
    <row r="792" spans="1:14" x14ac:dyDescent="0.25">
      <c r="A792" t="s">
        <v>263</v>
      </c>
      <c r="B792" t="s">
        <v>670</v>
      </c>
      <c r="C792" t="s">
        <v>43</v>
      </c>
      <c r="D792" t="s">
        <v>21</v>
      </c>
      <c r="E792">
        <v>57104</v>
      </c>
      <c r="F792" t="s">
        <v>22</v>
      </c>
      <c r="G792" t="s">
        <v>22</v>
      </c>
      <c r="H792" t="s">
        <v>47</v>
      </c>
      <c r="I792" t="s">
        <v>111</v>
      </c>
      <c r="J792" s="1">
        <v>43084</v>
      </c>
      <c r="K792" s="1">
        <v>43104</v>
      </c>
      <c r="L792" t="s">
        <v>39</v>
      </c>
      <c r="N792" t="s">
        <v>208</v>
      </c>
    </row>
    <row r="793" spans="1:14" x14ac:dyDescent="0.25">
      <c r="A793" t="s">
        <v>158</v>
      </c>
      <c r="B793" t="s">
        <v>898</v>
      </c>
      <c r="C793" t="s">
        <v>43</v>
      </c>
      <c r="D793" t="s">
        <v>21</v>
      </c>
      <c r="E793">
        <v>57104</v>
      </c>
      <c r="F793" t="s">
        <v>22</v>
      </c>
      <c r="G793" t="s">
        <v>22</v>
      </c>
      <c r="H793" t="s">
        <v>47</v>
      </c>
      <c r="I793" t="s">
        <v>111</v>
      </c>
      <c r="J793" s="1">
        <v>43084</v>
      </c>
      <c r="K793" s="1">
        <v>43104</v>
      </c>
      <c r="L793" t="s">
        <v>39</v>
      </c>
      <c r="N793" t="s">
        <v>208</v>
      </c>
    </row>
  </sheetData>
  <sortState ref="A2:N799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ED9A-4A41-4412-94FC-E34ABFF20BA5}">
  <dimension ref="A1:N174"/>
  <sheetViews>
    <sheetView workbookViewId="0">
      <selection activeCell="A88" sqref="A2:XFD8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46</v>
      </c>
      <c r="C2" t="s">
        <v>20</v>
      </c>
      <c r="D2" t="s">
        <v>21</v>
      </c>
      <c r="E2">
        <v>57701</v>
      </c>
      <c r="F2" t="s">
        <v>22</v>
      </c>
      <c r="G2" t="s">
        <v>22</v>
      </c>
      <c r="H2" t="s">
        <v>47</v>
      </c>
      <c r="I2" t="s">
        <v>48</v>
      </c>
      <c r="J2" s="1">
        <v>43693</v>
      </c>
      <c r="K2" s="1">
        <v>43727</v>
      </c>
      <c r="L2" t="s">
        <v>39</v>
      </c>
      <c r="N2" t="s">
        <v>40</v>
      </c>
    </row>
    <row r="3" spans="1:14" x14ac:dyDescent="0.25">
      <c r="A3" t="s">
        <v>49</v>
      </c>
      <c r="B3" t="s">
        <v>50</v>
      </c>
      <c r="C3" t="s">
        <v>43</v>
      </c>
      <c r="D3" t="s">
        <v>21</v>
      </c>
      <c r="E3">
        <v>57104</v>
      </c>
      <c r="F3" t="s">
        <v>22</v>
      </c>
      <c r="G3" t="s">
        <v>22</v>
      </c>
      <c r="H3" t="s">
        <v>47</v>
      </c>
      <c r="I3" t="s">
        <v>48</v>
      </c>
      <c r="J3" s="1">
        <v>43701</v>
      </c>
      <c r="K3" s="1">
        <v>43727</v>
      </c>
      <c r="L3" t="s">
        <v>39</v>
      </c>
      <c r="N3" t="s">
        <v>40</v>
      </c>
    </row>
    <row r="4" spans="1:14" x14ac:dyDescent="0.25">
      <c r="A4" t="s">
        <v>51</v>
      </c>
      <c r="B4" t="s">
        <v>52</v>
      </c>
      <c r="C4" t="s">
        <v>43</v>
      </c>
      <c r="D4" t="s">
        <v>21</v>
      </c>
      <c r="E4">
        <v>57104</v>
      </c>
      <c r="F4" t="s">
        <v>22</v>
      </c>
      <c r="G4" t="s">
        <v>22</v>
      </c>
      <c r="H4" t="s">
        <v>47</v>
      </c>
      <c r="I4" t="s">
        <v>48</v>
      </c>
      <c r="J4" s="1">
        <v>43701</v>
      </c>
      <c r="K4" s="1">
        <v>43720</v>
      </c>
      <c r="L4" t="s">
        <v>39</v>
      </c>
      <c r="N4" t="s">
        <v>40</v>
      </c>
    </row>
    <row r="5" spans="1:14" x14ac:dyDescent="0.25">
      <c r="A5" t="s">
        <v>53</v>
      </c>
      <c r="B5" t="s">
        <v>54</v>
      </c>
      <c r="C5" t="s">
        <v>43</v>
      </c>
      <c r="D5" t="s">
        <v>21</v>
      </c>
      <c r="E5">
        <v>57104</v>
      </c>
      <c r="F5" t="s">
        <v>22</v>
      </c>
      <c r="G5" t="s">
        <v>22</v>
      </c>
      <c r="H5" t="s">
        <v>47</v>
      </c>
      <c r="I5" t="s">
        <v>48</v>
      </c>
      <c r="J5" s="1">
        <v>43701</v>
      </c>
      <c r="K5" s="1">
        <v>43720</v>
      </c>
      <c r="L5" t="s">
        <v>39</v>
      </c>
      <c r="N5" t="s">
        <v>40</v>
      </c>
    </row>
    <row r="6" spans="1:14" x14ac:dyDescent="0.25">
      <c r="A6" t="s">
        <v>55</v>
      </c>
      <c r="B6" t="s">
        <v>56</v>
      </c>
      <c r="C6" t="s">
        <v>43</v>
      </c>
      <c r="D6" t="s">
        <v>21</v>
      </c>
      <c r="E6">
        <v>57103</v>
      </c>
      <c r="F6" t="s">
        <v>22</v>
      </c>
      <c r="G6" t="s">
        <v>22</v>
      </c>
      <c r="H6" t="s">
        <v>47</v>
      </c>
      <c r="I6" t="s">
        <v>48</v>
      </c>
      <c r="J6" s="1">
        <v>43701</v>
      </c>
      <c r="K6" s="1">
        <v>43720</v>
      </c>
      <c r="L6" t="s">
        <v>39</v>
      </c>
      <c r="N6" t="s">
        <v>40</v>
      </c>
    </row>
    <row r="7" spans="1:14" x14ac:dyDescent="0.25">
      <c r="A7" t="s">
        <v>57</v>
      </c>
      <c r="B7" t="s">
        <v>58</v>
      </c>
      <c r="C7" t="s">
        <v>59</v>
      </c>
      <c r="D7" t="s">
        <v>21</v>
      </c>
      <c r="E7">
        <v>57719</v>
      </c>
      <c r="F7" t="s">
        <v>22</v>
      </c>
      <c r="G7" t="s">
        <v>22</v>
      </c>
      <c r="H7" t="s">
        <v>47</v>
      </c>
      <c r="I7" t="s">
        <v>48</v>
      </c>
      <c r="J7" s="1">
        <v>43693</v>
      </c>
      <c r="K7" s="1">
        <v>43720</v>
      </c>
      <c r="L7" t="s">
        <v>39</v>
      </c>
      <c r="N7" t="s">
        <v>40</v>
      </c>
    </row>
    <row r="8" spans="1:14" x14ac:dyDescent="0.25">
      <c r="A8" t="s">
        <v>183</v>
      </c>
      <c r="B8" t="s">
        <v>184</v>
      </c>
      <c r="C8" t="s">
        <v>182</v>
      </c>
      <c r="D8" t="s">
        <v>21</v>
      </c>
      <c r="E8">
        <v>57005</v>
      </c>
      <c r="F8" t="s">
        <v>22</v>
      </c>
      <c r="G8" t="s">
        <v>22</v>
      </c>
      <c r="H8" t="s">
        <v>47</v>
      </c>
      <c r="I8" t="s">
        <v>48</v>
      </c>
      <c r="J8" s="1">
        <v>43614</v>
      </c>
      <c r="K8" s="1">
        <v>43651</v>
      </c>
      <c r="L8" t="s">
        <v>39</v>
      </c>
      <c r="N8" t="s">
        <v>40</v>
      </c>
    </row>
    <row r="9" spans="1:14" x14ac:dyDescent="0.25">
      <c r="A9" t="s">
        <v>185</v>
      </c>
      <c r="B9" t="s">
        <v>186</v>
      </c>
      <c r="C9" t="s">
        <v>187</v>
      </c>
      <c r="D9" t="s">
        <v>21</v>
      </c>
      <c r="E9">
        <v>57033</v>
      </c>
      <c r="F9" t="s">
        <v>22</v>
      </c>
      <c r="G9" t="s">
        <v>22</v>
      </c>
      <c r="H9" t="s">
        <v>47</v>
      </c>
      <c r="I9" t="s">
        <v>48</v>
      </c>
      <c r="J9" s="1">
        <v>43613</v>
      </c>
      <c r="K9" s="1">
        <v>43651</v>
      </c>
      <c r="L9" t="s">
        <v>39</v>
      </c>
      <c r="N9" t="s">
        <v>40</v>
      </c>
    </row>
    <row r="10" spans="1:14" x14ac:dyDescent="0.25">
      <c r="A10" t="s">
        <v>188</v>
      </c>
      <c r="B10" t="s">
        <v>189</v>
      </c>
      <c r="C10" t="s">
        <v>190</v>
      </c>
      <c r="D10" t="s">
        <v>21</v>
      </c>
      <c r="E10">
        <v>57030</v>
      </c>
      <c r="F10" t="s">
        <v>22</v>
      </c>
      <c r="G10" t="s">
        <v>22</v>
      </c>
      <c r="H10" t="s">
        <v>47</v>
      </c>
      <c r="I10" t="s">
        <v>48</v>
      </c>
      <c r="J10" s="1">
        <v>43614</v>
      </c>
      <c r="K10" s="1">
        <v>43651</v>
      </c>
      <c r="L10" t="s">
        <v>39</v>
      </c>
      <c r="N10" t="s">
        <v>40</v>
      </c>
    </row>
    <row r="11" spans="1:14" x14ac:dyDescent="0.25">
      <c r="A11" t="s">
        <v>206</v>
      </c>
      <c r="B11" t="s">
        <v>207</v>
      </c>
      <c r="C11" t="s">
        <v>193</v>
      </c>
      <c r="D11" t="s">
        <v>21</v>
      </c>
      <c r="E11">
        <v>57301</v>
      </c>
      <c r="F11" t="s">
        <v>22</v>
      </c>
      <c r="G11" t="s">
        <v>22</v>
      </c>
      <c r="H11" t="s">
        <v>47</v>
      </c>
      <c r="I11" t="s">
        <v>48</v>
      </c>
      <c r="J11" s="1">
        <v>43589</v>
      </c>
      <c r="K11" s="1">
        <v>43629</v>
      </c>
      <c r="L11" t="s">
        <v>39</v>
      </c>
      <c r="N11" t="s">
        <v>208</v>
      </c>
    </row>
    <row r="12" spans="1:14" x14ac:dyDescent="0.25">
      <c r="A12" t="s">
        <v>209</v>
      </c>
      <c r="B12" t="s">
        <v>210</v>
      </c>
      <c r="C12" t="s">
        <v>211</v>
      </c>
      <c r="D12" t="s">
        <v>21</v>
      </c>
      <c r="E12">
        <v>57311</v>
      </c>
      <c r="F12" t="s">
        <v>22</v>
      </c>
      <c r="G12" t="s">
        <v>22</v>
      </c>
      <c r="H12" t="s">
        <v>47</v>
      </c>
      <c r="I12" t="s">
        <v>48</v>
      </c>
      <c r="J12" s="1">
        <v>43589</v>
      </c>
      <c r="K12" s="1">
        <v>43629</v>
      </c>
      <c r="L12" t="s">
        <v>39</v>
      </c>
      <c r="N12" t="s">
        <v>194</v>
      </c>
    </row>
    <row r="13" spans="1:14" x14ac:dyDescent="0.25">
      <c r="A13" t="s">
        <v>224</v>
      </c>
      <c r="B13" t="s">
        <v>225</v>
      </c>
      <c r="C13" t="s">
        <v>226</v>
      </c>
      <c r="D13" t="s">
        <v>21</v>
      </c>
      <c r="E13">
        <v>57790</v>
      </c>
      <c r="F13" t="s">
        <v>22</v>
      </c>
      <c r="G13" t="s">
        <v>22</v>
      </c>
      <c r="H13" t="s">
        <v>47</v>
      </c>
      <c r="I13" t="s">
        <v>48</v>
      </c>
      <c r="J13" s="1">
        <v>43575</v>
      </c>
      <c r="K13" s="1">
        <v>43615</v>
      </c>
      <c r="L13" t="s">
        <v>39</v>
      </c>
      <c r="N13" t="s">
        <v>208</v>
      </c>
    </row>
    <row r="14" spans="1:14" x14ac:dyDescent="0.25">
      <c r="A14" t="s">
        <v>227</v>
      </c>
      <c r="B14" t="s">
        <v>228</v>
      </c>
      <c r="C14" t="s">
        <v>20</v>
      </c>
      <c r="D14" t="s">
        <v>21</v>
      </c>
      <c r="E14">
        <v>57701</v>
      </c>
      <c r="F14" t="s">
        <v>22</v>
      </c>
      <c r="G14" t="s">
        <v>22</v>
      </c>
      <c r="H14" t="s">
        <v>47</v>
      </c>
      <c r="I14" t="s">
        <v>48</v>
      </c>
      <c r="J14" s="1">
        <v>43575</v>
      </c>
      <c r="K14" s="1">
        <v>43615</v>
      </c>
      <c r="L14" t="s">
        <v>39</v>
      </c>
      <c r="N14" t="s">
        <v>208</v>
      </c>
    </row>
    <row r="15" spans="1:14" x14ac:dyDescent="0.25">
      <c r="A15" t="s">
        <v>229</v>
      </c>
      <c r="B15" t="s">
        <v>230</v>
      </c>
      <c r="C15" t="s">
        <v>231</v>
      </c>
      <c r="D15" t="s">
        <v>21</v>
      </c>
      <c r="E15">
        <v>57761</v>
      </c>
      <c r="F15" t="s">
        <v>22</v>
      </c>
      <c r="G15" t="s">
        <v>22</v>
      </c>
      <c r="H15" t="s">
        <v>47</v>
      </c>
      <c r="I15" t="s">
        <v>48</v>
      </c>
      <c r="J15" s="1">
        <v>43575</v>
      </c>
      <c r="K15" s="1">
        <v>43615</v>
      </c>
      <c r="L15" t="s">
        <v>39</v>
      </c>
      <c r="N15" t="s">
        <v>208</v>
      </c>
    </row>
    <row r="16" spans="1:14" x14ac:dyDescent="0.25">
      <c r="A16" t="s">
        <v>238</v>
      </c>
      <c r="B16" t="s">
        <v>239</v>
      </c>
      <c r="C16" t="s">
        <v>226</v>
      </c>
      <c r="D16" t="s">
        <v>21</v>
      </c>
      <c r="E16">
        <v>57790</v>
      </c>
      <c r="F16" t="s">
        <v>22</v>
      </c>
      <c r="G16" t="s">
        <v>22</v>
      </c>
      <c r="H16" t="s">
        <v>47</v>
      </c>
      <c r="I16" t="s">
        <v>48</v>
      </c>
      <c r="J16" s="1">
        <v>43575</v>
      </c>
      <c r="K16" s="1">
        <v>43615</v>
      </c>
      <c r="L16" t="s">
        <v>39</v>
      </c>
      <c r="N16" t="s">
        <v>208</v>
      </c>
    </row>
    <row r="17" spans="1:14" x14ac:dyDescent="0.25">
      <c r="A17" t="s">
        <v>389</v>
      </c>
      <c r="B17" t="s">
        <v>390</v>
      </c>
      <c r="C17" t="s">
        <v>203</v>
      </c>
      <c r="D17" t="s">
        <v>21</v>
      </c>
      <c r="E17">
        <v>57350</v>
      </c>
      <c r="F17" t="s">
        <v>22</v>
      </c>
      <c r="G17" t="s">
        <v>22</v>
      </c>
      <c r="H17" t="s">
        <v>47</v>
      </c>
      <c r="I17" t="s">
        <v>48</v>
      </c>
      <c r="J17" s="1">
        <v>43484</v>
      </c>
      <c r="K17" s="1">
        <v>43580</v>
      </c>
      <c r="L17" t="s">
        <v>39</v>
      </c>
      <c r="N17" t="s">
        <v>208</v>
      </c>
    </row>
    <row r="18" spans="1:14" x14ac:dyDescent="0.25">
      <c r="A18" t="s">
        <v>263</v>
      </c>
      <c r="B18" t="s">
        <v>395</v>
      </c>
      <c r="C18" t="s">
        <v>393</v>
      </c>
      <c r="D18" t="s">
        <v>21</v>
      </c>
      <c r="E18">
        <v>57201</v>
      </c>
      <c r="F18" t="s">
        <v>22</v>
      </c>
      <c r="G18" t="s">
        <v>22</v>
      </c>
      <c r="H18" t="s">
        <v>47</v>
      </c>
      <c r="I18" t="s">
        <v>48</v>
      </c>
      <c r="J18" s="1">
        <v>43524</v>
      </c>
      <c r="K18" s="1">
        <v>43580</v>
      </c>
      <c r="L18" t="s">
        <v>39</v>
      </c>
      <c r="N18" t="s">
        <v>194</v>
      </c>
    </row>
    <row r="19" spans="1:14" x14ac:dyDescent="0.25">
      <c r="A19" t="s">
        <v>396</v>
      </c>
      <c r="B19" t="s">
        <v>397</v>
      </c>
      <c r="C19" t="s">
        <v>393</v>
      </c>
      <c r="D19" t="s">
        <v>21</v>
      </c>
      <c r="E19">
        <v>57201</v>
      </c>
      <c r="F19" t="s">
        <v>22</v>
      </c>
      <c r="G19" t="s">
        <v>22</v>
      </c>
      <c r="H19" t="s">
        <v>47</v>
      </c>
      <c r="I19" t="s">
        <v>111</v>
      </c>
      <c r="J19" s="1">
        <v>43524</v>
      </c>
      <c r="K19" s="1">
        <v>43580</v>
      </c>
      <c r="L19" t="s">
        <v>39</v>
      </c>
      <c r="N19" t="s">
        <v>208</v>
      </c>
    </row>
    <row r="20" spans="1:14" x14ac:dyDescent="0.25">
      <c r="A20" t="s">
        <v>398</v>
      </c>
      <c r="B20" t="s">
        <v>399</v>
      </c>
      <c r="C20" t="s">
        <v>393</v>
      </c>
      <c r="D20" t="s">
        <v>21</v>
      </c>
      <c r="E20">
        <v>57201</v>
      </c>
      <c r="F20" t="s">
        <v>22</v>
      </c>
      <c r="G20" t="s">
        <v>22</v>
      </c>
      <c r="H20" t="s">
        <v>47</v>
      </c>
      <c r="I20" t="s">
        <v>400</v>
      </c>
      <c r="J20" s="1">
        <v>43524</v>
      </c>
      <c r="K20" s="1">
        <v>43580</v>
      </c>
      <c r="L20" t="s">
        <v>39</v>
      </c>
      <c r="N20" t="s">
        <v>194</v>
      </c>
    </row>
    <row r="21" spans="1:14" x14ac:dyDescent="0.25">
      <c r="A21" t="s">
        <v>401</v>
      </c>
      <c r="B21" t="s">
        <v>402</v>
      </c>
      <c r="C21" t="s">
        <v>393</v>
      </c>
      <c r="D21" t="s">
        <v>21</v>
      </c>
      <c r="E21">
        <v>57201</v>
      </c>
      <c r="F21" t="s">
        <v>22</v>
      </c>
      <c r="G21" t="s">
        <v>22</v>
      </c>
      <c r="H21" t="s">
        <v>47</v>
      </c>
      <c r="I21" t="s">
        <v>48</v>
      </c>
      <c r="J21" s="1">
        <v>43524</v>
      </c>
      <c r="K21" s="1">
        <v>43580</v>
      </c>
      <c r="L21" t="s">
        <v>39</v>
      </c>
      <c r="N21" t="s">
        <v>208</v>
      </c>
    </row>
    <row r="22" spans="1:14" x14ac:dyDescent="0.25">
      <c r="A22" t="s">
        <v>422</v>
      </c>
      <c r="B22" t="s">
        <v>423</v>
      </c>
      <c r="C22" t="s">
        <v>424</v>
      </c>
      <c r="D22" t="s">
        <v>21</v>
      </c>
      <c r="E22">
        <v>57025</v>
      </c>
      <c r="F22" t="s">
        <v>22</v>
      </c>
      <c r="G22" t="s">
        <v>22</v>
      </c>
      <c r="H22" t="s">
        <v>47</v>
      </c>
      <c r="I22" t="s">
        <v>48</v>
      </c>
      <c r="J22" t="s">
        <v>204</v>
      </c>
      <c r="K22" s="1">
        <v>43573</v>
      </c>
      <c r="L22" t="s">
        <v>205</v>
      </c>
      <c r="M22" t="str">
        <f>HYPERLINK("https://www.regulations.gov/docket?D=FDA-2019-H-1839")</f>
        <v>https://www.regulations.gov/docket?D=FDA-2019-H-1839</v>
      </c>
      <c r="N22" t="s">
        <v>204</v>
      </c>
    </row>
    <row r="23" spans="1:14" x14ac:dyDescent="0.25">
      <c r="A23" t="s">
        <v>425</v>
      </c>
      <c r="B23" t="s">
        <v>426</v>
      </c>
      <c r="C23" t="s">
        <v>92</v>
      </c>
      <c r="D23" t="s">
        <v>21</v>
      </c>
      <c r="E23">
        <v>57747</v>
      </c>
      <c r="F23" t="s">
        <v>22</v>
      </c>
      <c r="G23" t="s">
        <v>22</v>
      </c>
      <c r="H23" t="s">
        <v>47</v>
      </c>
      <c r="I23" t="s">
        <v>48</v>
      </c>
      <c r="J23" s="1">
        <v>43469</v>
      </c>
      <c r="K23" s="1">
        <v>43573</v>
      </c>
      <c r="L23" t="s">
        <v>39</v>
      </c>
      <c r="N23" t="s">
        <v>208</v>
      </c>
    </row>
    <row r="24" spans="1:14" x14ac:dyDescent="0.25">
      <c r="A24" t="s">
        <v>427</v>
      </c>
      <c r="B24" t="s">
        <v>428</v>
      </c>
      <c r="C24" t="s">
        <v>203</v>
      </c>
      <c r="D24" t="s">
        <v>21</v>
      </c>
      <c r="E24">
        <v>57350</v>
      </c>
      <c r="F24" t="s">
        <v>22</v>
      </c>
      <c r="G24" t="s">
        <v>22</v>
      </c>
      <c r="H24" t="s">
        <v>47</v>
      </c>
      <c r="I24" t="s">
        <v>48</v>
      </c>
      <c r="J24" s="1">
        <v>43484</v>
      </c>
      <c r="K24" s="1">
        <v>43573</v>
      </c>
      <c r="L24" t="s">
        <v>39</v>
      </c>
      <c r="N24" t="s">
        <v>208</v>
      </c>
    </row>
    <row r="25" spans="1:14" x14ac:dyDescent="0.25">
      <c r="A25" t="s">
        <v>18</v>
      </c>
      <c r="B25" t="s">
        <v>429</v>
      </c>
      <c r="C25" t="s">
        <v>203</v>
      </c>
      <c r="D25" t="s">
        <v>21</v>
      </c>
      <c r="E25">
        <v>57350</v>
      </c>
      <c r="F25" t="s">
        <v>22</v>
      </c>
      <c r="G25" t="s">
        <v>22</v>
      </c>
      <c r="H25" t="s">
        <v>47</v>
      </c>
      <c r="I25" t="s">
        <v>48</v>
      </c>
      <c r="J25" s="1">
        <v>43484</v>
      </c>
      <c r="K25" s="1">
        <v>43573</v>
      </c>
      <c r="L25" t="s">
        <v>39</v>
      </c>
      <c r="N25" t="s">
        <v>208</v>
      </c>
    </row>
    <row r="26" spans="1:14" x14ac:dyDescent="0.25">
      <c r="A26" t="s">
        <v>437</v>
      </c>
      <c r="B26" t="s">
        <v>438</v>
      </c>
      <c r="C26" t="s">
        <v>287</v>
      </c>
      <c r="D26" t="s">
        <v>21</v>
      </c>
      <c r="E26">
        <v>57469</v>
      </c>
      <c r="F26" t="s">
        <v>22</v>
      </c>
      <c r="G26" t="s">
        <v>22</v>
      </c>
      <c r="H26" t="s">
        <v>47</v>
      </c>
      <c r="I26" t="s">
        <v>48</v>
      </c>
      <c r="J26" t="s">
        <v>204</v>
      </c>
      <c r="K26" s="1">
        <v>43573</v>
      </c>
      <c r="L26" t="s">
        <v>205</v>
      </c>
      <c r="M26" t="str">
        <f>HYPERLINK("https://www.regulations.gov/docket?D=FDA-2019-H-1825")</f>
        <v>https://www.regulations.gov/docket?D=FDA-2019-H-1825</v>
      </c>
      <c r="N26" t="s">
        <v>204</v>
      </c>
    </row>
    <row r="27" spans="1:14" x14ac:dyDescent="0.25">
      <c r="A27" t="s">
        <v>439</v>
      </c>
      <c r="B27" t="s">
        <v>440</v>
      </c>
      <c r="C27" t="s">
        <v>203</v>
      </c>
      <c r="D27" t="s">
        <v>21</v>
      </c>
      <c r="E27">
        <v>57350</v>
      </c>
      <c r="F27" t="s">
        <v>22</v>
      </c>
      <c r="G27" t="s">
        <v>22</v>
      </c>
      <c r="H27" t="s">
        <v>47</v>
      </c>
      <c r="I27" t="s">
        <v>48</v>
      </c>
      <c r="J27" s="1">
        <v>43484</v>
      </c>
      <c r="K27" s="1">
        <v>43573</v>
      </c>
      <c r="L27" t="s">
        <v>39</v>
      </c>
      <c r="N27" t="s">
        <v>208</v>
      </c>
    </row>
    <row r="28" spans="1:14" x14ac:dyDescent="0.25">
      <c r="A28" t="s">
        <v>449</v>
      </c>
      <c r="B28" t="s">
        <v>450</v>
      </c>
      <c r="C28" t="s">
        <v>451</v>
      </c>
      <c r="D28" t="s">
        <v>21</v>
      </c>
      <c r="E28">
        <v>57078</v>
      </c>
      <c r="F28" t="s">
        <v>22</v>
      </c>
      <c r="G28" t="s">
        <v>22</v>
      </c>
      <c r="H28" t="s">
        <v>47</v>
      </c>
      <c r="I28" t="s">
        <v>48</v>
      </c>
      <c r="J28" t="s">
        <v>204</v>
      </c>
      <c r="K28" s="1">
        <v>43571</v>
      </c>
      <c r="L28" t="s">
        <v>205</v>
      </c>
      <c r="M28" t="str">
        <f>HYPERLINK("https://www.regulations.gov/docket?D=FDA-2019-H-1794")</f>
        <v>https://www.regulations.gov/docket?D=FDA-2019-H-1794</v>
      </c>
      <c r="N28" t="s">
        <v>204</v>
      </c>
    </row>
    <row r="29" spans="1:14" x14ac:dyDescent="0.25">
      <c r="A29" t="s">
        <v>536</v>
      </c>
      <c r="B29" t="s">
        <v>537</v>
      </c>
      <c r="C29" t="s">
        <v>393</v>
      </c>
      <c r="D29" t="s">
        <v>21</v>
      </c>
      <c r="E29">
        <v>57201</v>
      </c>
      <c r="F29" t="s">
        <v>22</v>
      </c>
      <c r="G29" t="s">
        <v>22</v>
      </c>
      <c r="H29" t="s">
        <v>47</v>
      </c>
      <c r="I29" t="s">
        <v>48</v>
      </c>
      <c r="J29" s="1">
        <v>43468</v>
      </c>
      <c r="K29" s="1">
        <v>43545</v>
      </c>
      <c r="L29" t="s">
        <v>39</v>
      </c>
      <c r="N29" t="s">
        <v>208</v>
      </c>
    </row>
    <row r="30" spans="1:14" x14ac:dyDescent="0.25">
      <c r="A30" t="s">
        <v>541</v>
      </c>
      <c r="B30" t="s">
        <v>542</v>
      </c>
      <c r="C30" t="s">
        <v>393</v>
      </c>
      <c r="D30" t="s">
        <v>21</v>
      </c>
      <c r="E30">
        <v>57201</v>
      </c>
      <c r="F30" t="s">
        <v>22</v>
      </c>
      <c r="G30" t="s">
        <v>22</v>
      </c>
      <c r="H30" t="s">
        <v>47</v>
      </c>
      <c r="I30" t="s">
        <v>48</v>
      </c>
      <c r="J30" s="1">
        <v>43468</v>
      </c>
      <c r="K30" s="1">
        <v>43545</v>
      </c>
      <c r="L30" t="s">
        <v>39</v>
      </c>
      <c r="N30" t="s">
        <v>208</v>
      </c>
    </row>
    <row r="31" spans="1:14" x14ac:dyDescent="0.25">
      <c r="A31" t="s">
        <v>543</v>
      </c>
      <c r="B31" t="s">
        <v>544</v>
      </c>
      <c r="C31" t="s">
        <v>451</v>
      </c>
      <c r="D31" t="s">
        <v>21</v>
      </c>
      <c r="E31">
        <v>57078</v>
      </c>
      <c r="F31" t="s">
        <v>22</v>
      </c>
      <c r="G31" t="s">
        <v>22</v>
      </c>
      <c r="H31" t="s">
        <v>47</v>
      </c>
      <c r="I31" t="s">
        <v>48</v>
      </c>
      <c r="J31" s="1">
        <v>43462</v>
      </c>
      <c r="K31" s="1">
        <v>43545</v>
      </c>
      <c r="L31" t="s">
        <v>39</v>
      </c>
      <c r="N31" t="s">
        <v>208</v>
      </c>
    </row>
    <row r="32" spans="1:14" x14ac:dyDescent="0.25">
      <c r="A32" t="s">
        <v>545</v>
      </c>
      <c r="B32" t="s">
        <v>546</v>
      </c>
      <c r="C32" t="s">
        <v>451</v>
      </c>
      <c r="D32" t="s">
        <v>21</v>
      </c>
      <c r="E32">
        <v>57078</v>
      </c>
      <c r="F32" t="s">
        <v>22</v>
      </c>
      <c r="G32" t="s">
        <v>22</v>
      </c>
      <c r="H32" t="s">
        <v>47</v>
      </c>
      <c r="I32" t="s">
        <v>48</v>
      </c>
      <c r="J32" s="1">
        <v>43462</v>
      </c>
      <c r="K32" s="1">
        <v>43538</v>
      </c>
      <c r="L32" t="s">
        <v>39</v>
      </c>
      <c r="N32" t="s">
        <v>194</v>
      </c>
    </row>
    <row r="33" spans="1:14" x14ac:dyDescent="0.25">
      <c r="A33" t="s">
        <v>550</v>
      </c>
      <c r="B33" t="s">
        <v>551</v>
      </c>
      <c r="C33" t="s">
        <v>552</v>
      </c>
      <c r="D33" t="s">
        <v>21</v>
      </c>
      <c r="E33">
        <v>57004</v>
      </c>
      <c r="F33" t="s">
        <v>22</v>
      </c>
      <c r="G33" t="s">
        <v>22</v>
      </c>
      <c r="H33" t="s">
        <v>47</v>
      </c>
      <c r="I33" t="s">
        <v>48</v>
      </c>
      <c r="J33" s="1">
        <v>43462</v>
      </c>
      <c r="K33" s="1">
        <v>43538</v>
      </c>
      <c r="L33" t="s">
        <v>39</v>
      </c>
      <c r="N33" t="s">
        <v>208</v>
      </c>
    </row>
    <row r="34" spans="1:14" x14ac:dyDescent="0.25">
      <c r="A34" t="s">
        <v>403</v>
      </c>
      <c r="B34" t="s">
        <v>555</v>
      </c>
      <c r="C34" t="s">
        <v>556</v>
      </c>
      <c r="D34" t="s">
        <v>21</v>
      </c>
      <c r="E34">
        <v>57381</v>
      </c>
      <c r="F34" t="s">
        <v>22</v>
      </c>
      <c r="G34" t="s">
        <v>22</v>
      </c>
      <c r="H34" t="s">
        <v>47</v>
      </c>
      <c r="I34" t="s">
        <v>48</v>
      </c>
      <c r="J34" t="s">
        <v>204</v>
      </c>
      <c r="K34" s="1">
        <v>43536</v>
      </c>
      <c r="L34" t="s">
        <v>205</v>
      </c>
      <c r="M34" t="str">
        <f>HYPERLINK("https://www.regulations.gov/docket?D=FDA-2019-H-1142")</f>
        <v>https://www.regulations.gov/docket?D=FDA-2019-H-1142</v>
      </c>
      <c r="N34" t="s">
        <v>204</v>
      </c>
    </row>
    <row r="35" spans="1:14" x14ac:dyDescent="0.25">
      <c r="A35" t="s">
        <v>557</v>
      </c>
      <c r="B35" t="s">
        <v>558</v>
      </c>
      <c r="C35" t="s">
        <v>393</v>
      </c>
      <c r="D35" t="s">
        <v>21</v>
      </c>
      <c r="E35">
        <v>57201</v>
      </c>
      <c r="F35" t="s">
        <v>22</v>
      </c>
      <c r="G35" t="s">
        <v>22</v>
      </c>
      <c r="H35" t="s">
        <v>47</v>
      </c>
      <c r="I35" t="s">
        <v>48</v>
      </c>
      <c r="J35" s="1">
        <v>43455</v>
      </c>
      <c r="K35" s="1">
        <v>43531</v>
      </c>
      <c r="L35" t="s">
        <v>39</v>
      </c>
      <c r="N35" t="s">
        <v>208</v>
      </c>
    </row>
    <row r="36" spans="1:14" x14ac:dyDescent="0.25">
      <c r="A36" t="s">
        <v>609</v>
      </c>
      <c r="B36" t="s">
        <v>610</v>
      </c>
      <c r="C36" t="s">
        <v>451</v>
      </c>
      <c r="D36" t="s">
        <v>21</v>
      </c>
      <c r="E36">
        <v>57078</v>
      </c>
      <c r="F36" t="s">
        <v>22</v>
      </c>
      <c r="G36" t="s">
        <v>22</v>
      </c>
      <c r="H36" t="s">
        <v>47</v>
      </c>
      <c r="I36" t="s">
        <v>48</v>
      </c>
      <c r="J36" t="s">
        <v>204</v>
      </c>
      <c r="K36" s="1">
        <v>43510</v>
      </c>
      <c r="L36" t="s">
        <v>205</v>
      </c>
      <c r="M36" t="str">
        <f>HYPERLINK("https://www.regulations.gov/docket?D=FDA-2019-H-0701")</f>
        <v>https://www.regulations.gov/docket?D=FDA-2019-H-0701</v>
      </c>
      <c r="N36" t="s">
        <v>204</v>
      </c>
    </row>
    <row r="37" spans="1:14" x14ac:dyDescent="0.25">
      <c r="A37" t="s">
        <v>654</v>
      </c>
      <c r="B37" t="s">
        <v>655</v>
      </c>
      <c r="C37" t="s">
        <v>92</v>
      </c>
      <c r="D37" t="s">
        <v>21</v>
      </c>
      <c r="E37">
        <v>57747</v>
      </c>
      <c r="F37" t="s">
        <v>22</v>
      </c>
      <c r="G37" t="s">
        <v>22</v>
      </c>
      <c r="H37" t="s">
        <v>47</v>
      </c>
      <c r="I37" t="s">
        <v>48</v>
      </c>
      <c r="J37" t="s">
        <v>204</v>
      </c>
      <c r="K37" s="1">
        <v>43488</v>
      </c>
      <c r="L37" t="s">
        <v>205</v>
      </c>
      <c r="M37" t="str">
        <f>HYPERLINK("https://www.regulations.gov/docket?D=FDA-2019-H-0326")</f>
        <v>https://www.regulations.gov/docket?D=FDA-2019-H-0326</v>
      </c>
      <c r="N37" t="s">
        <v>204</v>
      </c>
    </row>
    <row r="38" spans="1:14" x14ac:dyDescent="0.25">
      <c r="A38" t="s">
        <v>669</v>
      </c>
      <c r="B38" t="s">
        <v>670</v>
      </c>
      <c r="C38" t="s">
        <v>43</v>
      </c>
      <c r="D38" t="s">
        <v>21</v>
      </c>
      <c r="E38">
        <v>57104</v>
      </c>
      <c r="F38" t="s">
        <v>22</v>
      </c>
      <c r="G38" t="s">
        <v>22</v>
      </c>
      <c r="H38" t="s">
        <v>47</v>
      </c>
      <c r="I38" t="s">
        <v>48</v>
      </c>
      <c r="J38" t="s">
        <v>204</v>
      </c>
      <c r="K38" s="1">
        <v>43481</v>
      </c>
      <c r="L38" t="s">
        <v>205</v>
      </c>
      <c r="M38" t="str">
        <f>HYPERLINK("https://www.regulations.gov/docket?D=FDA-2019-H-0228")</f>
        <v>https://www.regulations.gov/docket?D=FDA-2019-H-0228</v>
      </c>
      <c r="N38" t="s">
        <v>204</v>
      </c>
    </row>
    <row r="39" spans="1:14" x14ac:dyDescent="0.25">
      <c r="A39" t="s">
        <v>604</v>
      </c>
      <c r="B39" t="s">
        <v>671</v>
      </c>
      <c r="C39" t="s">
        <v>43</v>
      </c>
      <c r="D39" t="s">
        <v>21</v>
      </c>
      <c r="E39">
        <v>57105</v>
      </c>
      <c r="F39" t="s">
        <v>22</v>
      </c>
      <c r="G39" t="s">
        <v>22</v>
      </c>
      <c r="H39" t="s">
        <v>47</v>
      </c>
      <c r="I39" t="s">
        <v>48</v>
      </c>
      <c r="J39" t="s">
        <v>204</v>
      </c>
      <c r="K39" s="1">
        <v>43481</v>
      </c>
      <c r="L39" t="s">
        <v>205</v>
      </c>
      <c r="M39" t="str">
        <f>HYPERLINK("https://www.regulations.gov/docket?D=FDA-2019-H-0232")</f>
        <v>https://www.regulations.gov/docket?D=FDA-2019-H-0232</v>
      </c>
      <c r="N39" t="s">
        <v>204</v>
      </c>
    </row>
    <row r="40" spans="1:14" x14ac:dyDescent="0.25">
      <c r="A40" t="s">
        <v>672</v>
      </c>
      <c r="B40" t="s">
        <v>673</v>
      </c>
      <c r="C40" t="s">
        <v>674</v>
      </c>
      <c r="D40" t="s">
        <v>21</v>
      </c>
      <c r="E40">
        <v>57028</v>
      </c>
      <c r="F40" t="s">
        <v>22</v>
      </c>
      <c r="G40" t="s">
        <v>22</v>
      </c>
      <c r="H40" t="s">
        <v>47</v>
      </c>
      <c r="I40" t="s">
        <v>400</v>
      </c>
      <c r="J40" t="s">
        <v>204</v>
      </c>
      <c r="K40" s="1">
        <v>43481</v>
      </c>
      <c r="L40" t="s">
        <v>205</v>
      </c>
      <c r="M40" t="str">
        <f>HYPERLINK("https://www.regulations.gov/docket?D=FDA-2019-H-0241")</f>
        <v>https://www.regulations.gov/docket?D=FDA-2019-H-0241</v>
      </c>
      <c r="N40" t="s">
        <v>204</v>
      </c>
    </row>
    <row r="41" spans="1:14" x14ac:dyDescent="0.25">
      <c r="A41" t="s">
        <v>675</v>
      </c>
      <c r="B41" t="s">
        <v>676</v>
      </c>
      <c r="C41" t="s">
        <v>43</v>
      </c>
      <c r="D41" t="s">
        <v>21</v>
      </c>
      <c r="E41">
        <v>57103</v>
      </c>
      <c r="F41" t="s">
        <v>22</v>
      </c>
      <c r="G41" t="s">
        <v>22</v>
      </c>
      <c r="H41" t="s">
        <v>47</v>
      </c>
      <c r="I41" t="s">
        <v>400</v>
      </c>
      <c r="J41" t="s">
        <v>204</v>
      </c>
      <c r="K41" s="1">
        <v>43480</v>
      </c>
      <c r="L41" t="s">
        <v>205</v>
      </c>
      <c r="M41" t="str">
        <f>HYPERLINK("https://www.regulations.gov/docket?D=FDA-2019-H-0212")</f>
        <v>https://www.regulations.gov/docket?D=FDA-2019-H-0212</v>
      </c>
      <c r="N41" t="s">
        <v>204</v>
      </c>
    </row>
    <row r="42" spans="1:14" x14ac:dyDescent="0.25">
      <c r="A42" t="s">
        <v>240</v>
      </c>
      <c r="B42" t="s">
        <v>241</v>
      </c>
      <c r="C42" t="s">
        <v>242</v>
      </c>
      <c r="D42" t="s">
        <v>21</v>
      </c>
      <c r="E42">
        <v>57055</v>
      </c>
      <c r="F42" t="s">
        <v>22</v>
      </c>
      <c r="G42" t="s">
        <v>22</v>
      </c>
      <c r="H42" t="s">
        <v>47</v>
      </c>
      <c r="I42" t="s">
        <v>48</v>
      </c>
      <c r="J42" s="1">
        <v>43394</v>
      </c>
      <c r="K42" s="1">
        <v>43454</v>
      </c>
      <c r="L42" t="s">
        <v>39</v>
      </c>
      <c r="N42" t="s">
        <v>194</v>
      </c>
    </row>
    <row r="43" spans="1:14" x14ac:dyDescent="0.25">
      <c r="A43" t="s">
        <v>775</v>
      </c>
      <c r="B43" t="s">
        <v>776</v>
      </c>
      <c r="C43" t="s">
        <v>777</v>
      </c>
      <c r="D43" t="s">
        <v>21</v>
      </c>
      <c r="E43">
        <v>57552</v>
      </c>
      <c r="F43" t="s">
        <v>22</v>
      </c>
      <c r="G43" t="s">
        <v>22</v>
      </c>
      <c r="H43" t="s">
        <v>47</v>
      </c>
      <c r="I43" t="s">
        <v>48</v>
      </c>
      <c r="J43" s="1">
        <v>43392</v>
      </c>
      <c r="K43" s="1">
        <v>43454</v>
      </c>
      <c r="L43" t="s">
        <v>39</v>
      </c>
      <c r="N43" t="s">
        <v>208</v>
      </c>
    </row>
    <row r="44" spans="1:14" x14ac:dyDescent="0.25">
      <c r="A44" t="s">
        <v>418</v>
      </c>
      <c r="B44" t="s">
        <v>419</v>
      </c>
      <c r="C44" t="s">
        <v>226</v>
      </c>
      <c r="D44" t="s">
        <v>21</v>
      </c>
      <c r="E44">
        <v>57790</v>
      </c>
      <c r="F44" t="s">
        <v>22</v>
      </c>
      <c r="G44" t="s">
        <v>22</v>
      </c>
      <c r="H44" t="s">
        <v>47</v>
      </c>
      <c r="I44" t="s">
        <v>48</v>
      </c>
      <c r="J44" s="1">
        <v>43392</v>
      </c>
      <c r="K44" s="1">
        <v>43447</v>
      </c>
      <c r="L44" t="s">
        <v>39</v>
      </c>
      <c r="N44" t="s">
        <v>208</v>
      </c>
    </row>
    <row r="45" spans="1:14" x14ac:dyDescent="0.25">
      <c r="A45" t="s">
        <v>778</v>
      </c>
      <c r="B45" t="s">
        <v>779</v>
      </c>
      <c r="C45" t="s">
        <v>780</v>
      </c>
      <c r="D45" t="s">
        <v>21</v>
      </c>
      <c r="E45">
        <v>57559</v>
      </c>
      <c r="F45" t="s">
        <v>22</v>
      </c>
      <c r="G45" t="s">
        <v>22</v>
      </c>
      <c r="H45" t="s">
        <v>47</v>
      </c>
      <c r="I45" t="s">
        <v>48</v>
      </c>
      <c r="J45" s="1">
        <v>43392</v>
      </c>
      <c r="K45" s="1">
        <v>43447</v>
      </c>
      <c r="L45" t="s">
        <v>39</v>
      </c>
      <c r="N45" t="s">
        <v>208</v>
      </c>
    </row>
    <row r="46" spans="1:14" x14ac:dyDescent="0.25">
      <c r="A46" t="s">
        <v>781</v>
      </c>
      <c r="B46" t="s">
        <v>782</v>
      </c>
      <c r="C46" t="s">
        <v>783</v>
      </c>
      <c r="D46" t="s">
        <v>21</v>
      </c>
      <c r="E46">
        <v>57017</v>
      </c>
      <c r="F46" t="s">
        <v>22</v>
      </c>
      <c r="G46" t="s">
        <v>22</v>
      </c>
      <c r="H46" t="s">
        <v>47</v>
      </c>
      <c r="I46" t="s">
        <v>48</v>
      </c>
      <c r="J46" s="1">
        <v>43394</v>
      </c>
      <c r="K46" s="1">
        <v>43447</v>
      </c>
      <c r="L46" t="s">
        <v>39</v>
      </c>
      <c r="N46" t="s">
        <v>194</v>
      </c>
    </row>
    <row r="47" spans="1:14" x14ac:dyDescent="0.25">
      <c r="A47" t="s">
        <v>784</v>
      </c>
      <c r="B47" t="s">
        <v>785</v>
      </c>
      <c r="C47" t="s">
        <v>786</v>
      </c>
      <c r="D47" t="s">
        <v>21</v>
      </c>
      <c r="E47">
        <v>57543</v>
      </c>
      <c r="F47" t="s">
        <v>22</v>
      </c>
      <c r="G47" t="s">
        <v>22</v>
      </c>
      <c r="H47" t="s">
        <v>47</v>
      </c>
      <c r="I47" t="s">
        <v>787</v>
      </c>
      <c r="J47" s="1">
        <v>43392</v>
      </c>
      <c r="K47" s="1">
        <v>43447</v>
      </c>
      <c r="L47" t="s">
        <v>39</v>
      </c>
      <c r="N47" t="s">
        <v>194</v>
      </c>
    </row>
    <row r="48" spans="1:14" x14ac:dyDescent="0.25">
      <c r="A48" t="s">
        <v>811</v>
      </c>
      <c r="B48" t="s">
        <v>812</v>
      </c>
      <c r="C48" t="s">
        <v>20</v>
      </c>
      <c r="D48" t="s">
        <v>21</v>
      </c>
      <c r="E48">
        <v>57701</v>
      </c>
      <c r="F48" t="s">
        <v>22</v>
      </c>
      <c r="G48" t="s">
        <v>22</v>
      </c>
      <c r="H48" t="s">
        <v>47</v>
      </c>
      <c r="I48" t="s">
        <v>48</v>
      </c>
      <c r="J48" t="s">
        <v>204</v>
      </c>
      <c r="K48" s="1">
        <v>43440</v>
      </c>
      <c r="L48" t="s">
        <v>205</v>
      </c>
      <c r="M48" t="str">
        <f>HYPERLINK("https://www.regulations.gov/docket?D=FDA-2018-H-4625")</f>
        <v>https://www.regulations.gov/docket?D=FDA-2018-H-4625</v>
      </c>
      <c r="N48" t="s">
        <v>204</v>
      </c>
    </row>
    <row r="49" spans="1:14" x14ac:dyDescent="0.25">
      <c r="A49" t="s">
        <v>623</v>
      </c>
      <c r="B49" t="s">
        <v>624</v>
      </c>
      <c r="C49" t="s">
        <v>20</v>
      </c>
      <c r="D49" t="s">
        <v>21</v>
      </c>
      <c r="E49">
        <v>57701</v>
      </c>
      <c r="F49" t="s">
        <v>22</v>
      </c>
      <c r="G49" t="s">
        <v>22</v>
      </c>
      <c r="H49" t="s">
        <v>47</v>
      </c>
      <c r="I49" t="s">
        <v>48</v>
      </c>
      <c r="J49" s="1">
        <v>43380</v>
      </c>
      <c r="K49" s="1">
        <v>43433</v>
      </c>
      <c r="L49" t="s">
        <v>39</v>
      </c>
      <c r="N49" t="s">
        <v>208</v>
      </c>
    </row>
    <row r="50" spans="1:14" x14ac:dyDescent="0.25">
      <c r="A50" t="s">
        <v>625</v>
      </c>
      <c r="B50" t="s">
        <v>626</v>
      </c>
      <c r="C50" t="s">
        <v>20</v>
      </c>
      <c r="D50" t="s">
        <v>21</v>
      </c>
      <c r="E50">
        <v>57701</v>
      </c>
      <c r="F50" t="s">
        <v>22</v>
      </c>
      <c r="G50" t="s">
        <v>22</v>
      </c>
      <c r="H50" t="s">
        <v>47</v>
      </c>
      <c r="I50" t="s">
        <v>48</v>
      </c>
      <c r="J50" t="s">
        <v>204</v>
      </c>
      <c r="K50" s="1">
        <v>43433</v>
      </c>
      <c r="L50" t="s">
        <v>205</v>
      </c>
      <c r="M50" t="str">
        <f>HYPERLINK("https://www.regulations.gov/docket?D=FDA-2018-H-4542")</f>
        <v>https://www.regulations.gov/docket?D=FDA-2018-H-4542</v>
      </c>
      <c r="N50" t="s">
        <v>204</v>
      </c>
    </row>
    <row r="51" spans="1:14" x14ac:dyDescent="0.25">
      <c r="A51" t="s">
        <v>591</v>
      </c>
      <c r="B51" t="s">
        <v>592</v>
      </c>
      <c r="C51" t="s">
        <v>593</v>
      </c>
      <c r="D51" t="s">
        <v>21</v>
      </c>
      <c r="E51">
        <v>57717</v>
      </c>
      <c r="F51" t="s">
        <v>22</v>
      </c>
      <c r="G51" t="s">
        <v>22</v>
      </c>
      <c r="H51" t="s">
        <v>47</v>
      </c>
      <c r="I51" t="s">
        <v>48</v>
      </c>
      <c r="J51" s="1">
        <v>43358</v>
      </c>
      <c r="K51" s="1">
        <v>43412</v>
      </c>
      <c r="L51" t="s">
        <v>39</v>
      </c>
      <c r="N51" t="s">
        <v>208</v>
      </c>
    </row>
    <row r="52" spans="1:14" x14ac:dyDescent="0.25">
      <c r="A52" t="s">
        <v>594</v>
      </c>
      <c r="B52" t="s">
        <v>829</v>
      </c>
      <c r="C52" t="s">
        <v>593</v>
      </c>
      <c r="D52" t="s">
        <v>21</v>
      </c>
      <c r="E52">
        <v>57717</v>
      </c>
      <c r="F52" t="s">
        <v>22</v>
      </c>
      <c r="G52" t="s">
        <v>22</v>
      </c>
      <c r="H52" t="s">
        <v>47</v>
      </c>
      <c r="I52" t="s">
        <v>48</v>
      </c>
      <c r="J52" s="1">
        <v>43358</v>
      </c>
      <c r="K52" s="1">
        <v>43412</v>
      </c>
      <c r="L52" t="s">
        <v>39</v>
      </c>
      <c r="N52" t="s">
        <v>208</v>
      </c>
    </row>
    <row r="53" spans="1:14" x14ac:dyDescent="0.25">
      <c r="A53" t="s">
        <v>527</v>
      </c>
      <c r="B53" t="s">
        <v>596</v>
      </c>
      <c r="C53" t="s">
        <v>593</v>
      </c>
      <c r="D53" t="s">
        <v>21</v>
      </c>
      <c r="E53">
        <v>57717</v>
      </c>
      <c r="F53" t="s">
        <v>22</v>
      </c>
      <c r="G53" t="s">
        <v>22</v>
      </c>
      <c r="H53" t="s">
        <v>47</v>
      </c>
      <c r="I53" t="s">
        <v>48</v>
      </c>
      <c r="J53" s="1">
        <v>43358</v>
      </c>
      <c r="K53" s="1">
        <v>43412</v>
      </c>
      <c r="L53" t="s">
        <v>39</v>
      </c>
      <c r="N53" t="s">
        <v>208</v>
      </c>
    </row>
    <row r="54" spans="1:14" x14ac:dyDescent="0.25">
      <c r="A54" t="s">
        <v>477</v>
      </c>
      <c r="B54" t="s">
        <v>830</v>
      </c>
      <c r="C54" t="s">
        <v>20</v>
      </c>
      <c r="D54" t="s">
        <v>21</v>
      </c>
      <c r="E54">
        <v>57703</v>
      </c>
      <c r="F54" t="s">
        <v>22</v>
      </c>
      <c r="G54" t="s">
        <v>22</v>
      </c>
      <c r="H54" t="s">
        <v>47</v>
      </c>
      <c r="I54" t="s">
        <v>48</v>
      </c>
      <c r="J54" s="1">
        <v>43352</v>
      </c>
      <c r="K54" s="1">
        <v>43412</v>
      </c>
      <c r="L54" t="s">
        <v>39</v>
      </c>
      <c r="N54" t="s">
        <v>194</v>
      </c>
    </row>
    <row r="55" spans="1:14" x14ac:dyDescent="0.25">
      <c r="A55" t="s">
        <v>702</v>
      </c>
      <c r="B55" t="s">
        <v>703</v>
      </c>
      <c r="C55" t="s">
        <v>20</v>
      </c>
      <c r="D55" t="s">
        <v>21</v>
      </c>
      <c r="E55">
        <v>57701</v>
      </c>
      <c r="F55" t="s">
        <v>22</v>
      </c>
      <c r="G55" t="s">
        <v>22</v>
      </c>
      <c r="H55" t="s">
        <v>47</v>
      </c>
      <c r="I55" t="s">
        <v>48</v>
      </c>
      <c r="J55" s="1">
        <v>43338</v>
      </c>
      <c r="K55" s="1">
        <v>43391</v>
      </c>
      <c r="L55" t="s">
        <v>39</v>
      </c>
      <c r="N55" t="s">
        <v>208</v>
      </c>
    </row>
    <row r="56" spans="1:14" x14ac:dyDescent="0.25">
      <c r="A56" t="s">
        <v>33</v>
      </c>
      <c r="B56" t="s">
        <v>947</v>
      </c>
      <c r="C56" t="s">
        <v>20</v>
      </c>
      <c r="D56" t="s">
        <v>21</v>
      </c>
      <c r="E56">
        <v>57701</v>
      </c>
      <c r="F56" t="s">
        <v>22</v>
      </c>
      <c r="G56" t="s">
        <v>22</v>
      </c>
      <c r="H56" t="s">
        <v>47</v>
      </c>
      <c r="I56" t="s">
        <v>111</v>
      </c>
      <c r="J56" s="1">
        <v>43325</v>
      </c>
      <c r="K56" s="1">
        <v>43377</v>
      </c>
      <c r="L56" t="s">
        <v>39</v>
      </c>
      <c r="N56" t="s">
        <v>208</v>
      </c>
    </row>
    <row r="57" spans="1:14" x14ac:dyDescent="0.25">
      <c r="A57" t="s">
        <v>449</v>
      </c>
      <c r="B57" t="s">
        <v>450</v>
      </c>
      <c r="C57" t="s">
        <v>451</v>
      </c>
      <c r="D57" t="s">
        <v>21</v>
      </c>
      <c r="E57">
        <v>57078</v>
      </c>
      <c r="F57" t="s">
        <v>22</v>
      </c>
      <c r="G57" t="s">
        <v>22</v>
      </c>
      <c r="H57" t="s">
        <v>47</v>
      </c>
      <c r="I57" t="s">
        <v>48</v>
      </c>
      <c r="J57" t="s">
        <v>204</v>
      </c>
      <c r="K57" s="1">
        <v>43367</v>
      </c>
      <c r="L57" t="s">
        <v>205</v>
      </c>
      <c r="M57" t="str">
        <f>HYPERLINK("https://www.regulations.gov/docket?D=FDA-2018-H-3570")</f>
        <v>https://www.regulations.gov/docket?D=FDA-2018-H-3570</v>
      </c>
      <c r="N57" t="s">
        <v>204</v>
      </c>
    </row>
    <row r="58" spans="1:14" x14ac:dyDescent="0.25">
      <c r="A58" t="s">
        <v>956</v>
      </c>
      <c r="B58" t="s">
        <v>957</v>
      </c>
      <c r="C58" t="s">
        <v>20</v>
      </c>
      <c r="D58" t="s">
        <v>21</v>
      </c>
      <c r="E58">
        <v>57701</v>
      </c>
      <c r="F58" t="s">
        <v>22</v>
      </c>
      <c r="G58" t="s">
        <v>22</v>
      </c>
      <c r="H58" t="s">
        <v>47</v>
      </c>
      <c r="I58" t="s">
        <v>48</v>
      </c>
      <c r="J58" s="1">
        <v>43310</v>
      </c>
      <c r="K58" s="1">
        <v>43363</v>
      </c>
      <c r="L58" t="s">
        <v>39</v>
      </c>
      <c r="N58" t="s">
        <v>208</v>
      </c>
    </row>
    <row r="59" spans="1:14" x14ac:dyDescent="0.25">
      <c r="A59" t="s">
        <v>792</v>
      </c>
      <c r="B59" t="s">
        <v>793</v>
      </c>
      <c r="C59" t="s">
        <v>43</v>
      </c>
      <c r="D59" t="s">
        <v>21</v>
      </c>
      <c r="E59">
        <v>57104</v>
      </c>
      <c r="F59" t="s">
        <v>22</v>
      </c>
      <c r="G59" t="s">
        <v>22</v>
      </c>
      <c r="H59" t="s">
        <v>47</v>
      </c>
      <c r="I59" t="s">
        <v>48</v>
      </c>
      <c r="J59" s="1">
        <v>43291</v>
      </c>
      <c r="K59" s="1">
        <v>43349</v>
      </c>
      <c r="L59" t="s">
        <v>39</v>
      </c>
      <c r="N59" t="s">
        <v>194</v>
      </c>
    </row>
    <row r="60" spans="1:14" x14ac:dyDescent="0.25">
      <c r="A60" t="s">
        <v>746</v>
      </c>
      <c r="B60" t="s">
        <v>747</v>
      </c>
      <c r="C60" t="s">
        <v>451</v>
      </c>
      <c r="D60" t="s">
        <v>21</v>
      </c>
      <c r="E60">
        <v>57078</v>
      </c>
      <c r="F60" t="s">
        <v>22</v>
      </c>
      <c r="G60" t="s">
        <v>22</v>
      </c>
      <c r="H60" t="s">
        <v>47</v>
      </c>
      <c r="I60" t="s">
        <v>48</v>
      </c>
      <c r="J60" s="1">
        <v>43287</v>
      </c>
      <c r="K60" s="1">
        <v>43342</v>
      </c>
      <c r="L60" t="s">
        <v>39</v>
      </c>
      <c r="N60" t="s">
        <v>194</v>
      </c>
    </row>
    <row r="61" spans="1:14" x14ac:dyDescent="0.25">
      <c r="A61" t="s">
        <v>739</v>
      </c>
      <c r="B61" t="s">
        <v>740</v>
      </c>
      <c r="C61" t="s">
        <v>451</v>
      </c>
      <c r="D61" t="s">
        <v>21</v>
      </c>
      <c r="E61">
        <v>57078</v>
      </c>
      <c r="F61" t="s">
        <v>22</v>
      </c>
      <c r="G61" t="s">
        <v>22</v>
      </c>
      <c r="H61" t="s">
        <v>47</v>
      </c>
      <c r="I61" t="s">
        <v>48</v>
      </c>
      <c r="J61" s="1">
        <v>43279</v>
      </c>
      <c r="K61" s="1">
        <v>43342</v>
      </c>
      <c r="L61" t="s">
        <v>39</v>
      </c>
      <c r="N61" t="s">
        <v>208</v>
      </c>
    </row>
    <row r="62" spans="1:14" x14ac:dyDescent="0.25">
      <c r="A62" t="s">
        <v>813</v>
      </c>
      <c r="B62" t="s">
        <v>814</v>
      </c>
      <c r="C62" t="s">
        <v>20</v>
      </c>
      <c r="D62" t="s">
        <v>21</v>
      </c>
      <c r="E62">
        <v>57701</v>
      </c>
      <c r="F62" t="s">
        <v>22</v>
      </c>
      <c r="G62" t="s">
        <v>22</v>
      </c>
      <c r="H62" t="s">
        <v>47</v>
      </c>
      <c r="I62" t="s">
        <v>48</v>
      </c>
      <c r="J62" t="s">
        <v>204</v>
      </c>
      <c r="K62" s="1">
        <v>43336</v>
      </c>
      <c r="L62" t="s">
        <v>205</v>
      </c>
      <c r="M62" t="str">
        <f>HYPERLINK("https://www.regulations.gov/docket?D=FDA-2018-H-3265")</f>
        <v>https://www.regulations.gov/docket?D=FDA-2018-H-3265</v>
      </c>
      <c r="N62" t="s">
        <v>204</v>
      </c>
    </row>
    <row r="63" spans="1:14" x14ac:dyDescent="0.25">
      <c r="A63" t="s">
        <v>201</v>
      </c>
      <c r="B63" t="s">
        <v>202</v>
      </c>
      <c r="C63" t="s">
        <v>203</v>
      </c>
      <c r="D63" t="s">
        <v>21</v>
      </c>
      <c r="E63">
        <v>57350</v>
      </c>
      <c r="F63" t="s">
        <v>22</v>
      </c>
      <c r="G63" t="s">
        <v>22</v>
      </c>
      <c r="H63" t="s">
        <v>47</v>
      </c>
      <c r="I63" t="s">
        <v>48</v>
      </c>
      <c r="J63" s="1">
        <v>43239</v>
      </c>
      <c r="K63" s="1">
        <v>43293</v>
      </c>
      <c r="L63" t="s">
        <v>39</v>
      </c>
      <c r="N63" t="s">
        <v>208</v>
      </c>
    </row>
    <row r="64" spans="1:14" x14ac:dyDescent="0.25">
      <c r="A64" t="s">
        <v>806</v>
      </c>
      <c r="B64" t="s">
        <v>807</v>
      </c>
      <c r="C64" t="s">
        <v>808</v>
      </c>
      <c r="D64" t="s">
        <v>21</v>
      </c>
      <c r="E64">
        <v>57015</v>
      </c>
      <c r="F64" t="s">
        <v>22</v>
      </c>
      <c r="G64" t="s">
        <v>22</v>
      </c>
      <c r="H64" t="s">
        <v>47</v>
      </c>
      <c r="I64" t="s">
        <v>48</v>
      </c>
      <c r="J64" s="1">
        <v>43236</v>
      </c>
      <c r="K64" s="1">
        <v>43293</v>
      </c>
      <c r="L64" t="s">
        <v>39</v>
      </c>
      <c r="N64" t="s">
        <v>194</v>
      </c>
    </row>
    <row r="65" spans="1:14" x14ac:dyDescent="0.25">
      <c r="A65" t="s">
        <v>243</v>
      </c>
      <c r="B65" t="s">
        <v>244</v>
      </c>
      <c r="C65" t="s">
        <v>245</v>
      </c>
      <c r="D65" t="s">
        <v>21</v>
      </c>
      <c r="E65">
        <v>57003</v>
      </c>
      <c r="F65" t="s">
        <v>22</v>
      </c>
      <c r="G65" t="s">
        <v>22</v>
      </c>
      <c r="H65" t="s">
        <v>47</v>
      </c>
      <c r="I65" t="s">
        <v>48</v>
      </c>
      <c r="J65" s="1">
        <v>43238</v>
      </c>
      <c r="K65" s="1">
        <v>43293</v>
      </c>
      <c r="L65" t="s">
        <v>39</v>
      </c>
      <c r="N65" t="s">
        <v>208</v>
      </c>
    </row>
    <row r="66" spans="1:14" x14ac:dyDescent="0.25">
      <c r="A66" t="s">
        <v>666</v>
      </c>
      <c r="B66" t="s">
        <v>667</v>
      </c>
      <c r="C66" t="s">
        <v>203</v>
      </c>
      <c r="D66" t="s">
        <v>21</v>
      </c>
      <c r="E66">
        <v>57350</v>
      </c>
      <c r="F66" t="s">
        <v>22</v>
      </c>
      <c r="G66" t="s">
        <v>22</v>
      </c>
      <c r="H66" t="s">
        <v>47</v>
      </c>
      <c r="I66" t="s">
        <v>48</v>
      </c>
      <c r="J66" t="s">
        <v>204</v>
      </c>
      <c r="K66" s="1">
        <v>43291</v>
      </c>
      <c r="L66" t="s">
        <v>205</v>
      </c>
      <c r="M66" t="str">
        <f>HYPERLINK("https://www.regulations.gov/docket?D=FDA-2018-H-2644")</f>
        <v>https://www.regulations.gov/docket?D=FDA-2018-H-2644</v>
      </c>
      <c r="N66" t="s">
        <v>204</v>
      </c>
    </row>
    <row r="67" spans="1:14" x14ac:dyDescent="0.25">
      <c r="A67" t="s">
        <v>803</v>
      </c>
      <c r="B67" t="s">
        <v>804</v>
      </c>
      <c r="C67" t="s">
        <v>805</v>
      </c>
      <c r="D67" t="s">
        <v>21</v>
      </c>
      <c r="E67">
        <v>57039</v>
      </c>
      <c r="F67" t="s">
        <v>22</v>
      </c>
      <c r="G67" t="s">
        <v>22</v>
      </c>
      <c r="H67" t="s">
        <v>47</v>
      </c>
      <c r="I67" t="s">
        <v>48</v>
      </c>
      <c r="J67" s="1">
        <v>43236</v>
      </c>
      <c r="K67" s="1">
        <v>43286</v>
      </c>
      <c r="L67" t="s">
        <v>39</v>
      </c>
      <c r="N67" t="s">
        <v>208</v>
      </c>
    </row>
    <row r="68" spans="1:14" x14ac:dyDescent="0.25">
      <c r="A68" t="s">
        <v>763</v>
      </c>
      <c r="B68" t="s">
        <v>764</v>
      </c>
      <c r="C68" t="s">
        <v>674</v>
      </c>
      <c r="D68" t="s">
        <v>21</v>
      </c>
      <c r="E68">
        <v>57028</v>
      </c>
      <c r="F68" t="s">
        <v>22</v>
      </c>
      <c r="G68" t="s">
        <v>22</v>
      </c>
      <c r="H68" t="s">
        <v>47</v>
      </c>
      <c r="I68" t="s">
        <v>400</v>
      </c>
      <c r="J68" s="1">
        <v>43238</v>
      </c>
      <c r="K68" s="1">
        <v>43286</v>
      </c>
      <c r="L68" t="s">
        <v>39</v>
      </c>
      <c r="N68" t="s">
        <v>194</v>
      </c>
    </row>
    <row r="69" spans="1:14" x14ac:dyDescent="0.25">
      <c r="A69" t="s">
        <v>1068</v>
      </c>
      <c r="B69" t="s">
        <v>1069</v>
      </c>
      <c r="C69" t="s">
        <v>805</v>
      </c>
      <c r="D69" t="s">
        <v>21</v>
      </c>
      <c r="E69">
        <v>57039</v>
      </c>
      <c r="F69" t="s">
        <v>22</v>
      </c>
      <c r="G69" t="s">
        <v>22</v>
      </c>
      <c r="H69" t="s">
        <v>47</v>
      </c>
      <c r="I69" t="s">
        <v>48</v>
      </c>
      <c r="J69" s="1">
        <v>43236</v>
      </c>
      <c r="K69" s="1">
        <v>43286</v>
      </c>
      <c r="L69" t="s">
        <v>39</v>
      </c>
      <c r="N69" t="s">
        <v>208</v>
      </c>
    </row>
    <row r="70" spans="1:14" x14ac:dyDescent="0.25">
      <c r="A70" t="s">
        <v>672</v>
      </c>
      <c r="B70" t="s">
        <v>673</v>
      </c>
      <c r="C70" t="s">
        <v>674</v>
      </c>
      <c r="D70" t="s">
        <v>21</v>
      </c>
      <c r="E70">
        <v>57028</v>
      </c>
      <c r="F70" t="s">
        <v>22</v>
      </c>
      <c r="G70" t="s">
        <v>22</v>
      </c>
      <c r="H70" t="s">
        <v>47</v>
      </c>
      <c r="I70" t="s">
        <v>400</v>
      </c>
      <c r="J70" s="1">
        <v>43238</v>
      </c>
      <c r="K70" s="1">
        <v>43286</v>
      </c>
      <c r="L70" t="s">
        <v>39</v>
      </c>
      <c r="N70" t="s">
        <v>194</v>
      </c>
    </row>
    <row r="71" spans="1:14" x14ac:dyDescent="0.25">
      <c r="A71" t="s">
        <v>1078</v>
      </c>
      <c r="B71" t="s">
        <v>1079</v>
      </c>
      <c r="C71" t="s">
        <v>474</v>
      </c>
      <c r="D71" t="s">
        <v>21</v>
      </c>
      <c r="E71">
        <v>57551</v>
      </c>
      <c r="F71" t="s">
        <v>22</v>
      </c>
      <c r="G71" t="s">
        <v>22</v>
      </c>
      <c r="H71" t="s">
        <v>47</v>
      </c>
      <c r="I71" t="s">
        <v>48</v>
      </c>
      <c r="J71" s="1">
        <v>43219</v>
      </c>
      <c r="K71" s="1">
        <v>43272</v>
      </c>
      <c r="L71" t="s">
        <v>39</v>
      </c>
      <c r="N71" t="s">
        <v>208</v>
      </c>
    </row>
    <row r="72" spans="1:14" x14ac:dyDescent="0.25">
      <c r="A72" t="s">
        <v>1107</v>
      </c>
      <c r="B72" t="s">
        <v>1108</v>
      </c>
      <c r="C72" t="s">
        <v>1109</v>
      </c>
      <c r="D72" t="s">
        <v>21</v>
      </c>
      <c r="E72">
        <v>57266</v>
      </c>
      <c r="F72" t="s">
        <v>22</v>
      </c>
      <c r="G72" t="s">
        <v>22</v>
      </c>
      <c r="H72" t="s">
        <v>47</v>
      </c>
      <c r="I72" t="s">
        <v>48</v>
      </c>
      <c r="J72" s="1">
        <v>43200</v>
      </c>
      <c r="K72" s="1">
        <v>43258</v>
      </c>
      <c r="L72" t="s">
        <v>39</v>
      </c>
      <c r="N72" t="s">
        <v>208</v>
      </c>
    </row>
    <row r="73" spans="1:14" x14ac:dyDescent="0.25">
      <c r="A73" t="s">
        <v>618</v>
      </c>
      <c r="B73" t="s">
        <v>1133</v>
      </c>
      <c r="C73" t="s">
        <v>100</v>
      </c>
      <c r="D73" t="s">
        <v>21</v>
      </c>
      <c r="E73">
        <v>57744</v>
      </c>
      <c r="F73" t="s">
        <v>22</v>
      </c>
      <c r="G73" t="s">
        <v>22</v>
      </c>
      <c r="H73" t="s">
        <v>47</v>
      </c>
      <c r="I73" t="s">
        <v>48</v>
      </c>
      <c r="J73" s="1">
        <v>43198</v>
      </c>
      <c r="K73" s="1">
        <v>43251</v>
      </c>
      <c r="L73" t="s">
        <v>39</v>
      </c>
      <c r="N73" t="s">
        <v>208</v>
      </c>
    </row>
    <row r="74" spans="1:14" x14ac:dyDescent="0.25">
      <c r="A74" t="s">
        <v>183</v>
      </c>
      <c r="B74" t="s">
        <v>1134</v>
      </c>
      <c r="C74" t="s">
        <v>43</v>
      </c>
      <c r="D74" t="s">
        <v>21</v>
      </c>
      <c r="E74">
        <v>57104</v>
      </c>
      <c r="F74" t="s">
        <v>22</v>
      </c>
      <c r="G74" t="s">
        <v>22</v>
      </c>
      <c r="H74" t="s">
        <v>47</v>
      </c>
      <c r="I74" t="s">
        <v>787</v>
      </c>
      <c r="J74" s="1">
        <v>43196</v>
      </c>
      <c r="K74" s="1">
        <v>43251</v>
      </c>
      <c r="L74" t="s">
        <v>39</v>
      </c>
      <c r="N74" t="s">
        <v>208</v>
      </c>
    </row>
    <row r="75" spans="1:14" x14ac:dyDescent="0.25">
      <c r="A75" t="s">
        <v>888</v>
      </c>
      <c r="B75" t="s">
        <v>889</v>
      </c>
      <c r="C75" t="s">
        <v>43</v>
      </c>
      <c r="D75" t="s">
        <v>21</v>
      </c>
      <c r="E75">
        <v>57104</v>
      </c>
      <c r="F75" t="s">
        <v>22</v>
      </c>
      <c r="G75" t="s">
        <v>22</v>
      </c>
      <c r="H75" t="s">
        <v>47</v>
      </c>
      <c r="I75" t="s">
        <v>48</v>
      </c>
      <c r="J75" s="1">
        <v>43169</v>
      </c>
      <c r="K75" s="1">
        <v>43223</v>
      </c>
      <c r="L75" t="s">
        <v>39</v>
      </c>
      <c r="N75" t="s">
        <v>194</v>
      </c>
    </row>
    <row r="76" spans="1:14" x14ac:dyDescent="0.25">
      <c r="A76" t="s">
        <v>386</v>
      </c>
      <c r="B76" t="s">
        <v>387</v>
      </c>
      <c r="C76" t="s">
        <v>388</v>
      </c>
      <c r="D76" t="s">
        <v>21</v>
      </c>
      <c r="E76">
        <v>57401</v>
      </c>
      <c r="F76" t="s">
        <v>22</v>
      </c>
      <c r="G76" t="s">
        <v>22</v>
      </c>
      <c r="H76" t="s">
        <v>47</v>
      </c>
      <c r="I76" t="s">
        <v>48</v>
      </c>
      <c r="J76" t="s">
        <v>204</v>
      </c>
      <c r="K76" s="1">
        <v>43145</v>
      </c>
      <c r="L76" t="s">
        <v>205</v>
      </c>
      <c r="M76" t="str">
        <f>HYPERLINK("https://www.regulations.gov/docket?D=FDA-2018-H-0687")</f>
        <v>https://www.regulations.gov/docket?D=FDA-2018-H-0687</v>
      </c>
      <c r="N76" t="s">
        <v>204</v>
      </c>
    </row>
    <row r="77" spans="1:14" x14ac:dyDescent="0.25">
      <c r="A77" t="s">
        <v>437</v>
      </c>
      <c r="B77" t="s">
        <v>438</v>
      </c>
      <c r="C77" t="s">
        <v>287</v>
      </c>
      <c r="D77" t="s">
        <v>21</v>
      </c>
      <c r="E77">
        <v>57469</v>
      </c>
      <c r="F77" t="s">
        <v>22</v>
      </c>
      <c r="G77" t="s">
        <v>22</v>
      </c>
      <c r="H77" t="s">
        <v>47</v>
      </c>
      <c r="I77" t="s">
        <v>787</v>
      </c>
      <c r="J77" t="s">
        <v>204</v>
      </c>
      <c r="K77" s="1">
        <v>43140</v>
      </c>
      <c r="L77" t="s">
        <v>205</v>
      </c>
      <c r="M77" t="str">
        <f>HYPERLINK("https://www.regulations.gov/docket?D=FDA-2018-H-0610")</f>
        <v>https://www.regulations.gov/docket?D=FDA-2018-H-0610</v>
      </c>
      <c r="N77" t="s">
        <v>204</v>
      </c>
    </row>
    <row r="78" spans="1:14" x14ac:dyDescent="0.25">
      <c r="A78" t="s">
        <v>18</v>
      </c>
      <c r="B78" t="s">
        <v>815</v>
      </c>
      <c r="C78" t="s">
        <v>20</v>
      </c>
      <c r="D78" t="s">
        <v>21</v>
      </c>
      <c r="E78">
        <v>57702</v>
      </c>
      <c r="F78" t="s">
        <v>22</v>
      </c>
      <c r="G78" t="s">
        <v>22</v>
      </c>
      <c r="H78" t="s">
        <v>47</v>
      </c>
      <c r="I78" t="s">
        <v>48</v>
      </c>
      <c r="J78" t="s">
        <v>204</v>
      </c>
      <c r="K78" s="1">
        <v>43137</v>
      </c>
      <c r="L78" t="s">
        <v>205</v>
      </c>
      <c r="M78" t="str">
        <f>HYPERLINK("https://www.regulations.gov/docket?D=FDA-2018-H-0549")</f>
        <v>https://www.regulations.gov/docket?D=FDA-2018-H-0549</v>
      </c>
      <c r="N78" t="s">
        <v>204</v>
      </c>
    </row>
    <row r="79" spans="1:14" x14ac:dyDescent="0.25">
      <c r="A79" t="s">
        <v>909</v>
      </c>
      <c r="B79" t="s">
        <v>910</v>
      </c>
      <c r="C79" t="s">
        <v>20</v>
      </c>
      <c r="D79" t="s">
        <v>21</v>
      </c>
      <c r="E79">
        <v>57702</v>
      </c>
      <c r="F79" t="s">
        <v>22</v>
      </c>
      <c r="G79" t="s">
        <v>22</v>
      </c>
      <c r="H79" t="s">
        <v>47</v>
      </c>
      <c r="I79" t="s">
        <v>48</v>
      </c>
      <c r="J79" s="1">
        <v>43118</v>
      </c>
      <c r="K79" s="1">
        <v>43132</v>
      </c>
      <c r="L79" t="s">
        <v>39</v>
      </c>
      <c r="N79" t="s">
        <v>208</v>
      </c>
    </row>
    <row r="80" spans="1:14" x14ac:dyDescent="0.25">
      <c r="A80" t="s">
        <v>101</v>
      </c>
      <c r="B80" t="s">
        <v>930</v>
      </c>
      <c r="C80" t="s">
        <v>20</v>
      </c>
      <c r="D80" t="s">
        <v>21</v>
      </c>
      <c r="E80">
        <v>57703</v>
      </c>
      <c r="F80" t="s">
        <v>22</v>
      </c>
      <c r="G80" t="s">
        <v>22</v>
      </c>
      <c r="H80" t="s">
        <v>47</v>
      </c>
      <c r="I80" t="s">
        <v>48</v>
      </c>
      <c r="J80" s="1">
        <v>43114</v>
      </c>
      <c r="K80" s="1">
        <v>43132</v>
      </c>
      <c r="L80" t="s">
        <v>39</v>
      </c>
      <c r="N80" t="s">
        <v>208</v>
      </c>
    </row>
    <row r="81" spans="1:14" x14ac:dyDescent="0.25">
      <c r="A81" t="s">
        <v>817</v>
      </c>
      <c r="B81" t="s">
        <v>818</v>
      </c>
      <c r="C81" t="s">
        <v>20</v>
      </c>
      <c r="D81" t="s">
        <v>21</v>
      </c>
      <c r="E81">
        <v>57703</v>
      </c>
      <c r="F81" t="s">
        <v>22</v>
      </c>
      <c r="G81" t="s">
        <v>22</v>
      </c>
      <c r="H81" t="s">
        <v>47</v>
      </c>
      <c r="I81" t="s">
        <v>48</v>
      </c>
      <c r="J81" s="1">
        <v>43114</v>
      </c>
      <c r="K81" s="1">
        <v>43132</v>
      </c>
      <c r="L81" t="s">
        <v>39</v>
      </c>
      <c r="N81" t="s">
        <v>208</v>
      </c>
    </row>
    <row r="82" spans="1:14" x14ac:dyDescent="0.25">
      <c r="A82" t="s">
        <v>741</v>
      </c>
      <c r="B82" t="s">
        <v>742</v>
      </c>
      <c r="C82" t="s">
        <v>451</v>
      </c>
      <c r="D82" t="s">
        <v>21</v>
      </c>
      <c r="E82">
        <v>57078</v>
      </c>
      <c r="F82" t="s">
        <v>22</v>
      </c>
      <c r="G82" t="s">
        <v>22</v>
      </c>
      <c r="H82" t="s">
        <v>47</v>
      </c>
      <c r="I82" t="s">
        <v>48</v>
      </c>
      <c r="J82" t="s">
        <v>204</v>
      </c>
      <c r="K82" s="1">
        <v>43130</v>
      </c>
      <c r="L82" t="s">
        <v>205</v>
      </c>
      <c r="M82" t="str">
        <f>HYPERLINK("https://www.regulations.gov/docket?D=FDA-2018-H-0425")</f>
        <v>https://www.regulations.gov/docket?D=FDA-2018-H-0425</v>
      </c>
      <c r="N82" t="s">
        <v>204</v>
      </c>
    </row>
    <row r="83" spans="1:14" x14ac:dyDescent="0.25">
      <c r="A83" t="s">
        <v>403</v>
      </c>
      <c r="B83" t="s">
        <v>555</v>
      </c>
      <c r="C83" t="s">
        <v>556</v>
      </c>
      <c r="D83" t="s">
        <v>21</v>
      </c>
      <c r="E83">
        <v>57381</v>
      </c>
      <c r="F83" t="s">
        <v>22</v>
      </c>
      <c r="G83" t="s">
        <v>22</v>
      </c>
      <c r="H83" t="s">
        <v>47</v>
      </c>
      <c r="I83" t="s">
        <v>48</v>
      </c>
      <c r="J83" t="s">
        <v>204</v>
      </c>
      <c r="K83" s="1">
        <v>43130</v>
      </c>
      <c r="L83" t="s">
        <v>205</v>
      </c>
      <c r="M83" t="str">
        <f>HYPERLINK("https://www.regulations.gov/docket?D=FDA-2018-H-0426")</f>
        <v>https://www.regulations.gov/docket?D=FDA-2018-H-0426</v>
      </c>
      <c r="N83" t="s">
        <v>204</v>
      </c>
    </row>
    <row r="84" spans="1:14" x14ac:dyDescent="0.25">
      <c r="A84" t="s">
        <v>885</v>
      </c>
      <c r="B84" t="s">
        <v>886</v>
      </c>
      <c r="C84" t="s">
        <v>43</v>
      </c>
      <c r="D84" t="s">
        <v>21</v>
      </c>
      <c r="E84">
        <v>57103</v>
      </c>
      <c r="F84" t="s">
        <v>22</v>
      </c>
      <c r="G84" t="s">
        <v>22</v>
      </c>
      <c r="H84" t="s">
        <v>47</v>
      </c>
      <c r="I84" t="s">
        <v>48</v>
      </c>
      <c r="J84" s="1">
        <v>43088</v>
      </c>
      <c r="K84" s="1">
        <v>43111</v>
      </c>
      <c r="L84" t="s">
        <v>39</v>
      </c>
      <c r="N84" t="s">
        <v>194</v>
      </c>
    </row>
    <row r="85" spans="1:14" x14ac:dyDescent="0.25">
      <c r="A85" t="s">
        <v>583</v>
      </c>
      <c r="B85" t="s">
        <v>887</v>
      </c>
      <c r="C85" t="s">
        <v>43</v>
      </c>
      <c r="D85" t="s">
        <v>21</v>
      </c>
      <c r="E85">
        <v>57103</v>
      </c>
      <c r="F85" t="s">
        <v>22</v>
      </c>
      <c r="G85" t="s">
        <v>22</v>
      </c>
      <c r="H85" t="s">
        <v>47</v>
      </c>
      <c r="I85" t="s">
        <v>48</v>
      </c>
      <c r="J85" s="1">
        <v>43088</v>
      </c>
      <c r="K85" s="1">
        <v>43111</v>
      </c>
      <c r="L85" t="s">
        <v>39</v>
      </c>
      <c r="N85" t="s">
        <v>208</v>
      </c>
    </row>
    <row r="86" spans="1:14" x14ac:dyDescent="0.25">
      <c r="A86" t="s">
        <v>675</v>
      </c>
      <c r="B86" t="s">
        <v>676</v>
      </c>
      <c r="C86" t="s">
        <v>43</v>
      </c>
      <c r="D86" t="s">
        <v>21</v>
      </c>
      <c r="E86">
        <v>57103</v>
      </c>
      <c r="F86" t="s">
        <v>22</v>
      </c>
      <c r="G86" t="s">
        <v>22</v>
      </c>
      <c r="H86" t="s">
        <v>47</v>
      </c>
      <c r="I86" t="s">
        <v>48</v>
      </c>
      <c r="J86" t="s">
        <v>204</v>
      </c>
      <c r="K86" s="1">
        <v>43105</v>
      </c>
      <c r="L86" t="s">
        <v>205</v>
      </c>
      <c r="M86" t="str">
        <f>HYPERLINK("https://www.regulations.gov/docket?D=FDA-2018-H-0054")</f>
        <v>https://www.regulations.gov/docket?D=FDA-2018-H-0054</v>
      </c>
      <c r="N86" t="s">
        <v>204</v>
      </c>
    </row>
    <row r="87" spans="1:14" x14ac:dyDescent="0.25">
      <c r="A87" t="s">
        <v>263</v>
      </c>
      <c r="B87" t="s">
        <v>670</v>
      </c>
      <c r="C87" t="s">
        <v>43</v>
      </c>
      <c r="D87" t="s">
        <v>21</v>
      </c>
      <c r="E87">
        <v>57104</v>
      </c>
      <c r="F87" t="s">
        <v>22</v>
      </c>
      <c r="G87" t="s">
        <v>22</v>
      </c>
      <c r="H87" t="s">
        <v>47</v>
      </c>
      <c r="I87" t="s">
        <v>111</v>
      </c>
      <c r="J87" s="1">
        <v>43084</v>
      </c>
      <c r="K87" s="1">
        <v>43104</v>
      </c>
      <c r="L87" t="s">
        <v>39</v>
      </c>
      <c r="N87" t="s">
        <v>208</v>
      </c>
    </row>
    <row r="88" spans="1:14" x14ac:dyDescent="0.25">
      <c r="A88" t="s">
        <v>158</v>
      </c>
      <c r="B88" t="s">
        <v>898</v>
      </c>
      <c r="C88" t="s">
        <v>43</v>
      </c>
      <c r="D88" t="s">
        <v>21</v>
      </c>
      <c r="E88">
        <v>57104</v>
      </c>
      <c r="F88" t="s">
        <v>22</v>
      </c>
      <c r="G88" t="s">
        <v>22</v>
      </c>
      <c r="H88" t="s">
        <v>47</v>
      </c>
      <c r="I88" t="s">
        <v>111</v>
      </c>
      <c r="J88" s="1">
        <v>43084</v>
      </c>
      <c r="K88" s="1">
        <v>43104</v>
      </c>
      <c r="L88" t="s">
        <v>39</v>
      </c>
      <c r="N88" t="s">
        <v>208</v>
      </c>
    </row>
    <row r="89" spans="1:14" x14ac:dyDescent="0.25">
      <c r="A89" t="s">
        <v>41</v>
      </c>
      <c r="B89" t="s">
        <v>42</v>
      </c>
      <c r="C89" t="s">
        <v>43</v>
      </c>
      <c r="D89" t="s">
        <v>21</v>
      </c>
      <c r="E89">
        <v>57104</v>
      </c>
      <c r="F89" t="s">
        <v>22</v>
      </c>
      <c r="G89" t="s">
        <v>22</v>
      </c>
      <c r="H89" t="s">
        <v>44</v>
      </c>
      <c r="I89" t="s">
        <v>45</v>
      </c>
      <c r="J89" s="1">
        <v>43701</v>
      </c>
      <c r="K89" s="1">
        <v>43727</v>
      </c>
      <c r="L89" t="s">
        <v>39</v>
      </c>
      <c r="N89" t="s">
        <v>40</v>
      </c>
    </row>
    <row r="90" spans="1:14" x14ac:dyDescent="0.25">
      <c r="A90" t="s">
        <v>86</v>
      </c>
      <c r="B90" t="s">
        <v>87</v>
      </c>
      <c r="C90" t="s">
        <v>43</v>
      </c>
      <c r="D90" t="s">
        <v>21</v>
      </c>
      <c r="E90">
        <v>57106</v>
      </c>
      <c r="F90" t="s">
        <v>22</v>
      </c>
      <c r="G90" t="s">
        <v>22</v>
      </c>
      <c r="H90" t="s">
        <v>44</v>
      </c>
      <c r="I90" t="s">
        <v>45</v>
      </c>
      <c r="J90" s="1">
        <v>43673</v>
      </c>
      <c r="K90" s="1">
        <v>43699</v>
      </c>
      <c r="L90" t="s">
        <v>39</v>
      </c>
      <c r="N90" t="s">
        <v>40</v>
      </c>
    </row>
    <row r="91" spans="1:14" x14ac:dyDescent="0.25">
      <c r="A91" t="s">
        <v>88</v>
      </c>
      <c r="B91" t="s">
        <v>89</v>
      </c>
      <c r="C91" t="s">
        <v>43</v>
      </c>
      <c r="D91" t="s">
        <v>21</v>
      </c>
      <c r="E91">
        <v>57105</v>
      </c>
      <c r="F91" t="s">
        <v>22</v>
      </c>
      <c r="G91" t="s">
        <v>22</v>
      </c>
      <c r="H91" t="s">
        <v>44</v>
      </c>
      <c r="I91" t="s">
        <v>45</v>
      </c>
      <c r="J91" s="1">
        <v>43673</v>
      </c>
      <c r="K91" s="1">
        <v>43699</v>
      </c>
      <c r="L91" t="s">
        <v>39</v>
      </c>
      <c r="N91" t="s">
        <v>40</v>
      </c>
    </row>
    <row r="92" spans="1:14" x14ac:dyDescent="0.25">
      <c r="A92" t="s">
        <v>112</v>
      </c>
      <c r="B92" t="s">
        <v>113</v>
      </c>
      <c r="C92" t="s">
        <v>20</v>
      </c>
      <c r="D92" t="s">
        <v>21</v>
      </c>
      <c r="E92">
        <v>57702</v>
      </c>
      <c r="F92" t="s">
        <v>22</v>
      </c>
      <c r="G92" t="s">
        <v>22</v>
      </c>
      <c r="H92" t="s">
        <v>44</v>
      </c>
      <c r="I92" t="s">
        <v>45</v>
      </c>
      <c r="J92" s="1">
        <v>43661</v>
      </c>
      <c r="K92" s="1">
        <v>43685</v>
      </c>
      <c r="L92" t="s">
        <v>39</v>
      </c>
      <c r="N92" t="s">
        <v>40</v>
      </c>
    </row>
    <row r="93" spans="1:14" x14ac:dyDescent="0.25">
      <c r="A93" t="s">
        <v>177</v>
      </c>
      <c r="B93" t="s">
        <v>178</v>
      </c>
      <c r="C93" t="s">
        <v>179</v>
      </c>
      <c r="D93" t="s">
        <v>21</v>
      </c>
      <c r="E93">
        <v>57024</v>
      </c>
      <c r="F93" t="s">
        <v>22</v>
      </c>
      <c r="G93" t="s">
        <v>22</v>
      </c>
      <c r="H93" t="s">
        <v>44</v>
      </c>
      <c r="I93" t="s">
        <v>45</v>
      </c>
      <c r="J93" s="1">
        <v>43614</v>
      </c>
      <c r="K93" s="1">
        <v>43657</v>
      </c>
      <c r="L93" t="s">
        <v>39</v>
      </c>
      <c r="N93" t="s">
        <v>40</v>
      </c>
    </row>
    <row r="94" spans="1:14" x14ac:dyDescent="0.25">
      <c r="A94" t="s">
        <v>197</v>
      </c>
      <c r="B94" t="s">
        <v>198</v>
      </c>
      <c r="C94" t="s">
        <v>199</v>
      </c>
      <c r="D94" t="s">
        <v>21</v>
      </c>
      <c r="E94">
        <v>57383</v>
      </c>
      <c r="F94" t="s">
        <v>22</v>
      </c>
      <c r="G94" t="s">
        <v>22</v>
      </c>
      <c r="H94" t="s">
        <v>44</v>
      </c>
      <c r="I94" t="s">
        <v>45</v>
      </c>
      <c r="J94" s="1">
        <v>43589</v>
      </c>
      <c r="K94" s="1">
        <v>43636</v>
      </c>
      <c r="L94" t="s">
        <v>39</v>
      </c>
      <c r="N94" t="s">
        <v>200</v>
      </c>
    </row>
    <row r="95" spans="1:14" x14ac:dyDescent="0.25">
      <c r="A95" t="s">
        <v>201</v>
      </c>
      <c r="B95" t="s">
        <v>202</v>
      </c>
      <c r="C95" t="s">
        <v>203</v>
      </c>
      <c r="D95" t="s">
        <v>21</v>
      </c>
      <c r="E95">
        <v>57350</v>
      </c>
      <c r="F95" t="s">
        <v>22</v>
      </c>
      <c r="G95" t="s">
        <v>22</v>
      </c>
      <c r="H95" t="s">
        <v>44</v>
      </c>
      <c r="I95" t="s">
        <v>45</v>
      </c>
      <c r="J95" t="s">
        <v>204</v>
      </c>
      <c r="K95" s="1">
        <v>43633</v>
      </c>
      <c r="L95" t="s">
        <v>205</v>
      </c>
      <c r="M95" t="str">
        <f>HYPERLINK("https://www.regulations.gov/docket?D=FDA-2019-H-2877")</f>
        <v>https://www.regulations.gov/docket?D=FDA-2019-H-2877</v>
      </c>
      <c r="N95" t="s">
        <v>204</v>
      </c>
    </row>
    <row r="96" spans="1:14" x14ac:dyDescent="0.25">
      <c r="A96" t="s">
        <v>232</v>
      </c>
      <c r="B96" t="s">
        <v>233</v>
      </c>
      <c r="C96" t="s">
        <v>20</v>
      </c>
      <c r="D96" t="s">
        <v>21</v>
      </c>
      <c r="E96">
        <v>57703</v>
      </c>
      <c r="F96" t="s">
        <v>22</v>
      </c>
      <c r="G96" t="s">
        <v>22</v>
      </c>
      <c r="H96" t="s">
        <v>44</v>
      </c>
      <c r="I96" t="s">
        <v>45</v>
      </c>
      <c r="J96" s="1">
        <v>43575</v>
      </c>
      <c r="K96" s="1">
        <v>43615</v>
      </c>
      <c r="L96" t="s">
        <v>39</v>
      </c>
      <c r="N96" t="s">
        <v>200</v>
      </c>
    </row>
    <row r="97" spans="1:14" x14ac:dyDescent="0.25">
      <c r="A97" t="s">
        <v>235</v>
      </c>
      <c r="B97" t="s">
        <v>236</v>
      </c>
      <c r="C97" t="s">
        <v>237</v>
      </c>
      <c r="D97" t="s">
        <v>21</v>
      </c>
      <c r="E97">
        <v>57783</v>
      </c>
      <c r="F97" t="s">
        <v>22</v>
      </c>
      <c r="G97" t="s">
        <v>22</v>
      </c>
      <c r="H97" t="s">
        <v>44</v>
      </c>
      <c r="I97" t="s">
        <v>45</v>
      </c>
      <c r="J97" s="1">
        <v>43572</v>
      </c>
      <c r="K97" s="1">
        <v>43615</v>
      </c>
      <c r="L97" t="s">
        <v>39</v>
      </c>
      <c r="N97" t="s">
        <v>200</v>
      </c>
    </row>
    <row r="98" spans="1:14" x14ac:dyDescent="0.25">
      <c r="A98" t="s">
        <v>275</v>
      </c>
      <c r="B98" t="s">
        <v>276</v>
      </c>
      <c r="C98" t="s">
        <v>237</v>
      </c>
      <c r="D98" t="s">
        <v>21</v>
      </c>
      <c r="E98">
        <v>57783</v>
      </c>
      <c r="F98" t="s">
        <v>22</v>
      </c>
      <c r="G98" t="s">
        <v>22</v>
      </c>
      <c r="H98" t="s">
        <v>44</v>
      </c>
      <c r="I98" t="s">
        <v>45</v>
      </c>
      <c r="J98" t="s">
        <v>204</v>
      </c>
      <c r="K98" s="1">
        <v>43609</v>
      </c>
      <c r="L98" t="s">
        <v>205</v>
      </c>
      <c r="M98" t="str">
        <f>HYPERLINK("https://www.regulations.gov/docket?D=FDA-2019-H-2503")</f>
        <v>https://www.regulations.gov/docket?D=FDA-2019-H-2503</v>
      </c>
      <c r="N98" t="s">
        <v>204</v>
      </c>
    </row>
    <row r="99" spans="1:14" x14ac:dyDescent="0.25">
      <c r="A99" t="s">
        <v>300</v>
      </c>
      <c r="B99" t="s">
        <v>301</v>
      </c>
      <c r="C99" t="s">
        <v>302</v>
      </c>
      <c r="D99" t="s">
        <v>21</v>
      </c>
      <c r="E99">
        <v>57217</v>
      </c>
      <c r="F99" t="s">
        <v>22</v>
      </c>
      <c r="G99" t="s">
        <v>22</v>
      </c>
      <c r="H99" t="s">
        <v>44</v>
      </c>
      <c r="I99" t="s">
        <v>303</v>
      </c>
      <c r="J99" s="1">
        <v>43569</v>
      </c>
      <c r="K99" s="1">
        <v>43608</v>
      </c>
      <c r="L99" t="s">
        <v>39</v>
      </c>
      <c r="N99" t="s">
        <v>200</v>
      </c>
    </row>
    <row r="100" spans="1:14" x14ac:dyDescent="0.25">
      <c r="A100" t="s">
        <v>304</v>
      </c>
      <c r="B100" t="s">
        <v>305</v>
      </c>
      <c r="C100" t="s">
        <v>306</v>
      </c>
      <c r="D100" t="s">
        <v>21</v>
      </c>
      <c r="E100">
        <v>57461</v>
      </c>
      <c r="F100" t="s">
        <v>22</v>
      </c>
      <c r="G100" t="s">
        <v>22</v>
      </c>
      <c r="H100" t="s">
        <v>44</v>
      </c>
      <c r="I100" t="s">
        <v>303</v>
      </c>
      <c r="J100" s="1">
        <v>43569</v>
      </c>
      <c r="K100" s="1">
        <v>43608</v>
      </c>
      <c r="L100" t="s">
        <v>39</v>
      </c>
      <c r="N100" t="s">
        <v>200</v>
      </c>
    </row>
    <row r="101" spans="1:14" x14ac:dyDescent="0.25">
      <c r="A101" t="s">
        <v>320</v>
      </c>
      <c r="B101" t="s">
        <v>321</v>
      </c>
      <c r="C101" t="s">
        <v>322</v>
      </c>
      <c r="D101" t="s">
        <v>21</v>
      </c>
      <c r="E101">
        <v>57522</v>
      </c>
      <c r="F101" t="s">
        <v>22</v>
      </c>
      <c r="G101" t="s">
        <v>22</v>
      </c>
      <c r="H101" t="s">
        <v>44</v>
      </c>
      <c r="I101" t="s">
        <v>303</v>
      </c>
      <c r="J101" s="1">
        <v>43548</v>
      </c>
      <c r="K101" s="1">
        <v>43594</v>
      </c>
      <c r="L101" t="s">
        <v>39</v>
      </c>
      <c r="N101" t="s">
        <v>40</v>
      </c>
    </row>
    <row r="102" spans="1:14" x14ac:dyDescent="0.25">
      <c r="A102" t="s">
        <v>383</v>
      </c>
      <c r="B102" t="s">
        <v>384</v>
      </c>
      <c r="C102" t="s">
        <v>385</v>
      </c>
      <c r="D102" t="s">
        <v>21</v>
      </c>
      <c r="E102">
        <v>57718</v>
      </c>
      <c r="F102" t="s">
        <v>22</v>
      </c>
      <c r="G102" t="s">
        <v>22</v>
      </c>
      <c r="H102" t="s">
        <v>44</v>
      </c>
      <c r="I102" t="s">
        <v>45</v>
      </c>
      <c r="J102" s="1">
        <v>43551</v>
      </c>
      <c r="K102" s="1">
        <v>43587</v>
      </c>
      <c r="L102" t="s">
        <v>39</v>
      </c>
      <c r="N102" t="s">
        <v>200</v>
      </c>
    </row>
    <row r="103" spans="1:14" x14ac:dyDescent="0.25">
      <c r="A103" t="s">
        <v>391</v>
      </c>
      <c r="B103" t="s">
        <v>392</v>
      </c>
      <c r="C103" t="s">
        <v>393</v>
      </c>
      <c r="D103" t="s">
        <v>21</v>
      </c>
      <c r="E103">
        <v>57201</v>
      </c>
      <c r="F103" t="s">
        <v>22</v>
      </c>
      <c r="G103" t="s">
        <v>22</v>
      </c>
      <c r="H103" t="s">
        <v>44</v>
      </c>
      <c r="I103" t="s">
        <v>45</v>
      </c>
      <c r="J103" s="1">
        <v>43524</v>
      </c>
      <c r="K103" s="1">
        <v>43580</v>
      </c>
      <c r="L103" t="s">
        <v>39</v>
      </c>
      <c r="N103" t="s">
        <v>394</v>
      </c>
    </row>
    <row r="104" spans="1:14" x14ac:dyDescent="0.25">
      <c r="A104" t="s">
        <v>410</v>
      </c>
      <c r="B104" t="s">
        <v>411</v>
      </c>
      <c r="C104" t="s">
        <v>412</v>
      </c>
      <c r="D104" t="s">
        <v>21</v>
      </c>
      <c r="E104">
        <v>57385</v>
      </c>
      <c r="F104" t="s">
        <v>22</v>
      </c>
      <c r="G104" t="s">
        <v>22</v>
      </c>
      <c r="H104" t="s">
        <v>44</v>
      </c>
      <c r="I104" t="s">
        <v>45</v>
      </c>
      <c r="J104" t="s">
        <v>204</v>
      </c>
      <c r="K104" s="1">
        <v>43577</v>
      </c>
      <c r="L104" t="s">
        <v>205</v>
      </c>
      <c r="M104" t="str">
        <f>HYPERLINK("https://www.regulations.gov/docket?D=FDA-2019-H-1871")</f>
        <v>https://www.regulations.gov/docket?D=FDA-2019-H-1871</v>
      </c>
      <c r="N104" t="s">
        <v>204</v>
      </c>
    </row>
    <row r="105" spans="1:14" x14ac:dyDescent="0.25">
      <c r="A105" t="s">
        <v>433</v>
      </c>
      <c r="B105" t="s">
        <v>434</v>
      </c>
      <c r="C105" t="s">
        <v>203</v>
      </c>
      <c r="D105" t="s">
        <v>21</v>
      </c>
      <c r="E105">
        <v>57350</v>
      </c>
      <c r="F105" t="s">
        <v>22</v>
      </c>
      <c r="G105" t="s">
        <v>22</v>
      </c>
      <c r="H105" t="s">
        <v>44</v>
      </c>
      <c r="I105" t="s">
        <v>45</v>
      </c>
      <c r="J105" s="1">
        <v>43484</v>
      </c>
      <c r="K105" s="1">
        <v>43573</v>
      </c>
      <c r="L105" t="s">
        <v>39</v>
      </c>
      <c r="N105" t="s">
        <v>200</v>
      </c>
    </row>
    <row r="106" spans="1:14" x14ac:dyDescent="0.25">
      <c r="A106" t="s">
        <v>435</v>
      </c>
      <c r="B106" t="s">
        <v>436</v>
      </c>
      <c r="C106" t="s">
        <v>20</v>
      </c>
      <c r="D106" t="s">
        <v>21</v>
      </c>
      <c r="E106">
        <v>57701</v>
      </c>
      <c r="F106" t="s">
        <v>22</v>
      </c>
      <c r="G106" t="s">
        <v>22</v>
      </c>
      <c r="H106" t="s">
        <v>44</v>
      </c>
      <c r="I106" t="s">
        <v>45</v>
      </c>
      <c r="J106" s="1">
        <v>43505</v>
      </c>
      <c r="K106" s="1">
        <v>43573</v>
      </c>
      <c r="L106" t="s">
        <v>39</v>
      </c>
      <c r="N106" t="s">
        <v>200</v>
      </c>
    </row>
    <row r="107" spans="1:14" x14ac:dyDescent="0.25">
      <c r="A107" t="s">
        <v>452</v>
      </c>
      <c r="B107" t="s">
        <v>453</v>
      </c>
      <c r="C107" t="s">
        <v>454</v>
      </c>
      <c r="D107" t="s">
        <v>21</v>
      </c>
      <c r="E107">
        <v>57793</v>
      </c>
      <c r="F107" t="s">
        <v>22</v>
      </c>
      <c r="G107" t="s">
        <v>22</v>
      </c>
      <c r="H107" t="s">
        <v>44</v>
      </c>
      <c r="I107" t="s">
        <v>45</v>
      </c>
      <c r="J107" t="s">
        <v>204</v>
      </c>
      <c r="K107" s="1">
        <v>43570</v>
      </c>
      <c r="L107" t="s">
        <v>205</v>
      </c>
      <c r="M107" t="str">
        <f>HYPERLINK("https://www.regulations.gov/docket?D=FDA-2019-H-1734")</f>
        <v>https://www.regulations.gov/docket?D=FDA-2019-H-1734</v>
      </c>
      <c r="N107" t="s">
        <v>204</v>
      </c>
    </row>
    <row r="108" spans="1:14" x14ac:dyDescent="0.25">
      <c r="A108" t="s">
        <v>538</v>
      </c>
      <c r="B108" t="s">
        <v>539</v>
      </c>
      <c r="C108" t="s">
        <v>540</v>
      </c>
      <c r="D108" t="s">
        <v>21</v>
      </c>
      <c r="E108">
        <v>57638</v>
      </c>
      <c r="F108" t="s">
        <v>22</v>
      </c>
      <c r="G108" t="s">
        <v>22</v>
      </c>
      <c r="H108" t="s">
        <v>44</v>
      </c>
      <c r="I108" t="s">
        <v>45</v>
      </c>
      <c r="J108" s="1">
        <v>43470</v>
      </c>
      <c r="K108" s="1">
        <v>43545</v>
      </c>
      <c r="L108" t="s">
        <v>39</v>
      </c>
      <c r="N108" t="s">
        <v>200</v>
      </c>
    </row>
    <row r="109" spans="1:14" x14ac:dyDescent="0.25">
      <c r="A109" t="s">
        <v>553</v>
      </c>
      <c r="B109" t="s">
        <v>554</v>
      </c>
      <c r="C109" t="s">
        <v>412</v>
      </c>
      <c r="D109" t="s">
        <v>21</v>
      </c>
      <c r="E109">
        <v>57385</v>
      </c>
      <c r="F109" t="s">
        <v>22</v>
      </c>
      <c r="G109" t="s">
        <v>22</v>
      </c>
      <c r="H109" t="s">
        <v>44</v>
      </c>
      <c r="I109" t="s">
        <v>45</v>
      </c>
      <c r="J109" t="s">
        <v>204</v>
      </c>
      <c r="K109" s="1">
        <v>43536</v>
      </c>
      <c r="L109" t="s">
        <v>205</v>
      </c>
      <c r="M109" t="str">
        <f>HYPERLINK("https://www.regulations.gov/docket?D=FDA-2019-H-1143")</f>
        <v>https://www.regulations.gov/docket?D=FDA-2019-H-1143</v>
      </c>
      <c r="N109" t="s">
        <v>204</v>
      </c>
    </row>
    <row r="110" spans="1:14" x14ac:dyDescent="0.25">
      <c r="A110" t="s">
        <v>599</v>
      </c>
      <c r="B110" t="s">
        <v>600</v>
      </c>
      <c r="C110" t="s">
        <v>20</v>
      </c>
      <c r="D110" t="s">
        <v>21</v>
      </c>
      <c r="E110">
        <v>57702</v>
      </c>
      <c r="F110" t="s">
        <v>22</v>
      </c>
      <c r="G110" t="s">
        <v>22</v>
      </c>
      <c r="H110" t="s">
        <v>44</v>
      </c>
      <c r="I110" t="s">
        <v>45</v>
      </c>
      <c r="J110" t="s">
        <v>204</v>
      </c>
      <c r="K110" s="1">
        <v>43517</v>
      </c>
      <c r="L110" t="s">
        <v>205</v>
      </c>
      <c r="M110" t="str">
        <f>HYPERLINK("https://www.regulations.gov/docket?D=FDA-2019-H-0781")</f>
        <v>https://www.regulations.gov/docket?D=FDA-2019-H-0781</v>
      </c>
      <c r="N110" t="s">
        <v>204</v>
      </c>
    </row>
    <row r="111" spans="1:14" x14ac:dyDescent="0.25">
      <c r="A111" t="s">
        <v>652</v>
      </c>
      <c r="B111" t="s">
        <v>653</v>
      </c>
      <c r="C111" t="s">
        <v>20</v>
      </c>
      <c r="D111" t="s">
        <v>21</v>
      </c>
      <c r="E111">
        <v>57701</v>
      </c>
      <c r="F111" t="s">
        <v>22</v>
      </c>
      <c r="G111" t="s">
        <v>22</v>
      </c>
      <c r="H111" t="s">
        <v>44</v>
      </c>
      <c r="I111" t="s">
        <v>303</v>
      </c>
      <c r="J111" t="s">
        <v>204</v>
      </c>
      <c r="K111" s="1">
        <v>43489</v>
      </c>
      <c r="L111" t="s">
        <v>205</v>
      </c>
      <c r="M111" t="str">
        <f>HYPERLINK("https://www.regulations.gov/docket?D=FDA-2019-H-0353")</f>
        <v>https://www.regulations.gov/docket?D=FDA-2019-H-0353</v>
      </c>
      <c r="N111" t="s">
        <v>204</v>
      </c>
    </row>
    <row r="112" spans="1:14" x14ac:dyDescent="0.25">
      <c r="A112" t="s">
        <v>243</v>
      </c>
      <c r="B112" t="s">
        <v>244</v>
      </c>
      <c r="C112" t="s">
        <v>245</v>
      </c>
      <c r="D112" t="s">
        <v>21</v>
      </c>
      <c r="E112">
        <v>57003</v>
      </c>
      <c r="F112" t="s">
        <v>22</v>
      </c>
      <c r="G112" t="s">
        <v>22</v>
      </c>
      <c r="H112" t="s">
        <v>44</v>
      </c>
      <c r="I112" t="s">
        <v>45</v>
      </c>
      <c r="J112" t="s">
        <v>204</v>
      </c>
      <c r="K112" s="1">
        <v>43481</v>
      </c>
      <c r="L112" t="s">
        <v>205</v>
      </c>
      <c r="M112" t="str">
        <f>HYPERLINK("https://www.regulations.gov/docket?D=FDA-2019-H-0239")</f>
        <v>https://www.regulations.gov/docket?D=FDA-2019-H-0239</v>
      </c>
      <c r="N112" t="s">
        <v>204</v>
      </c>
    </row>
    <row r="113" spans="1:14" x14ac:dyDescent="0.25">
      <c r="A113" t="s">
        <v>344</v>
      </c>
      <c r="B113" t="s">
        <v>755</v>
      </c>
      <c r="C113" t="s">
        <v>343</v>
      </c>
      <c r="D113" t="s">
        <v>21</v>
      </c>
      <c r="E113">
        <v>57580</v>
      </c>
      <c r="F113" t="s">
        <v>22</v>
      </c>
      <c r="G113" t="s">
        <v>22</v>
      </c>
      <c r="H113" t="s">
        <v>44</v>
      </c>
      <c r="I113" t="s">
        <v>303</v>
      </c>
      <c r="J113" s="1">
        <v>43401</v>
      </c>
      <c r="K113" s="1">
        <v>43461</v>
      </c>
      <c r="L113" t="s">
        <v>39</v>
      </c>
      <c r="N113" t="s">
        <v>394</v>
      </c>
    </row>
    <row r="114" spans="1:14" x14ac:dyDescent="0.25">
      <c r="A114" t="s">
        <v>597</v>
      </c>
      <c r="B114" t="s">
        <v>598</v>
      </c>
      <c r="C114" t="s">
        <v>446</v>
      </c>
      <c r="D114" t="s">
        <v>21</v>
      </c>
      <c r="E114">
        <v>57785</v>
      </c>
      <c r="F114" t="s">
        <v>22</v>
      </c>
      <c r="G114" t="s">
        <v>22</v>
      </c>
      <c r="H114" t="s">
        <v>44</v>
      </c>
      <c r="I114" t="s">
        <v>45</v>
      </c>
      <c r="J114" t="s">
        <v>204</v>
      </c>
      <c r="K114" s="1">
        <v>43451</v>
      </c>
      <c r="L114" t="s">
        <v>205</v>
      </c>
      <c r="M114" t="str">
        <f>HYPERLINK("https://www.regulations.gov/docket?D=FDA-2018-H-4758")</f>
        <v>https://www.regulations.gov/docket?D=FDA-2018-H-4758</v>
      </c>
      <c r="N114" t="s">
        <v>204</v>
      </c>
    </row>
    <row r="115" spans="1:14" x14ac:dyDescent="0.25">
      <c r="A115" t="s">
        <v>613</v>
      </c>
      <c r="B115" t="s">
        <v>614</v>
      </c>
      <c r="C115" t="s">
        <v>20</v>
      </c>
      <c r="D115" t="s">
        <v>21</v>
      </c>
      <c r="E115">
        <v>57702</v>
      </c>
      <c r="F115" t="s">
        <v>22</v>
      </c>
      <c r="G115" t="s">
        <v>22</v>
      </c>
      <c r="H115" t="s">
        <v>44</v>
      </c>
      <c r="I115" t="s">
        <v>45</v>
      </c>
      <c r="J115" t="s">
        <v>204</v>
      </c>
      <c r="K115" s="1">
        <v>43445</v>
      </c>
      <c r="L115" t="s">
        <v>205</v>
      </c>
      <c r="M115" t="str">
        <f>HYPERLINK("https://www.regulations.gov/docket?D=FDA-2018-H-4667")</f>
        <v>https://www.regulations.gov/docket?D=FDA-2018-H-4667</v>
      </c>
      <c r="N115" t="s">
        <v>204</v>
      </c>
    </row>
    <row r="116" spans="1:14" x14ac:dyDescent="0.25">
      <c r="A116" t="s">
        <v>825</v>
      </c>
      <c r="B116" t="s">
        <v>485</v>
      </c>
      <c r="C116" t="s">
        <v>486</v>
      </c>
      <c r="D116" t="s">
        <v>21</v>
      </c>
      <c r="E116">
        <v>57718</v>
      </c>
      <c r="F116" t="s">
        <v>22</v>
      </c>
      <c r="G116" t="s">
        <v>22</v>
      </c>
      <c r="H116" t="s">
        <v>44</v>
      </c>
      <c r="I116" t="s">
        <v>45</v>
      </c>
      <c r="J116" s="1">
        <v>43364</v>
      </c>
      <c r="K116" s="1">
        <v>43419</v>
      </c>
      <c r="L116" t="s">
        <v>39</v>
      </c>
      <c r="N116" t="s">
        <v>200</v>
      </c>
    </row>
    <row r="117" spans="1:14" x14ac:dyDescent="0.25">
      <c r="A117" t="s">
        <v>644</v>
      </c>
      <c r="B117" t="s">
        <v>645</v>
      </c>
      <c r="C117" t="s">
        <v>237</v>
      </c>
      <c r="D117" t="s">
        <v>21</v>
      </c>
      <c r="E117">
        <v>57783</v>
      </c>
      <c r="F117" t="s">
        <v>22</v>
      </c>
      <c r="G117" t="s">
        <v>22</v>
      </c>
      <c r="H117" t="s">
        <v>44</v>
      </c>
      <c r="I117" t="s">
        <v>45</v>
      </c>
      <c r="J117" s="1">
        <v>43357</v>
      </c>
      <c r="K117" s="1">
        <v>43419</v>
      </c>
      <c r="L117" t="s">
        <v>39</v>
      </c>
      <c r="N117" t="s">
        <v>394</v>
      </c>
    </row>
    <row r="118" spans="1:14" x14ac:dyDescent="0.25">
      <c r="A118" t="s">
        <v>275</v>
      </c>
      <c r="B118" t="s">
        <v>276</v>
      </c>
      <c r="C118" t="s">
        <v>237</v>
      </c>
      <c r="D118" t="s">
        <v>21</v>
      </c>
      <c r="E118">
        <v>57783</v>
      </c>
      <c r="F118" t="s">
        <v>22</v>
      </c>
      <c r="G118" t="s">
        <v>22</v>
      </c>
      <c r="H118" t="s">
        <v>44</v>
      </c>
      <c r="I118" t="s">
        <v>45</v>
      </c>
      <c r="J118" s="1">
        <v>43357</v>
      </c>
      <c r="K118" s="1">
        <v>43419</v>
      </c>
      <c r="L118" t="s">
        <v>39</v>
      </c>
      <c r="N118" t="s">
        <v>394</v>
      </c>
    </row>
    <row r="119" spans="1:14" x14ac:dyDescent="0.25">
      <c r="A119" t="s">
        <v>452</v>
      </c>
      <c r="B119" t="s">
        <v>453</v>
      </c>
      <c r="C119" t="s">
        <v>454</v>
      </c>
      <c r="D119" t="s">
        <v>21</v>
      </c>
      <c r="E119">
        <v>57793</v>
      </c>
      <c r="F119" t="s">
        <v>22</v>
      </c>
      <c r="G119" t="s">
        <v>22</v>
      </c>
      <c r="H119" t="s">
        <v>44</v>
      </c>
      <c r="I119" t="s">
        <v>45</v>
      </c>
      <c r="J119" s="1">
        <v>43357</v>
      </c>
      <c r="K119" s="1">
        <v>43412</v>
      </c>
      <c r="L119" t="s">
        <v>39</v>
      </c>
      <c r="N119" t="s">
        <v>200</v>
      </c>
    </row>
    <row r="120" spans="1:14" x14ac:dyDescent="0.25">
      <c r="A120" t="s">
        <v>875</v>
      </c>
      <c r="B120" t="s">
        <v>876</v>
      </c>
      <c r="C120" t="s">
        <v>29</v>
      </c>
      <c r="D120" t="s">
        <v>21</v>
      </c>
      <c r="E120">
        <v>57751</v>
      </c>
      <c r="F120" t="s">
        <v>22</v>
      </c>
      <c r="G120" t="s">
        <v>22</v>
      </c>
      <c r="H120" t="s">
        <v>44</v>
      </c>
      <c r="I120" t="s">
        <v>303</v>
      </c>
      <c r="J120" s="1">
        <v>43345</v>
      </c>
      <c r="K120" s="1">
        <v>43398</v>
      </c>
      <c r="L120" t="s">
        <v>39</v>
      </c>
      <c r="N120" t="s">
        <v>200</v>
      </c>
    </row>
    <row r="121" spans="1:14" x14ac:dyDescent="0.25">
      <c r="A121" t="s">
        <v>704</v>
      </c>
      <c r="B121" t="s">
        <v>705</v>
      </c>
      <c r="C121" t="s">
        <v>20</v>
      </c>
      <c r="D121" t="s">
        <v>21</v>
      </c>
      <c r="E121">
        <v>57701</v>
      </c>
      <c r="F121" t="s">
        <v>22</v>
      </c>
      <c r="G121" t="s">
        <v>22</v>
      </c>
      <c r="H121" t="s">
        <v>44</v>
      </c>
      <c r="I121" t="s">
        <v>45</v>
      </c>
      <c r="J121" s="1">
        <v>43325</v>
      </c>
      <c r="K121" s="1">
        <v>43377</v>
      </c>
      <c r="L121" t="s">
        <v>39</v>
      </c>
      <c r="N121" t="s">
        <v>200</v>
      </c>
    </row>
    <row r="122" spans="1:14" x14ac:dyDescent="0.25">
      <c r="A122" t="s">
        <v>477</v>
      </c>
      <c r="B122" t="s">
        <v>1000</v>
      </c>
      <c r="C122" t="s">
        <v>786</v>
      </c>
      <c r="D122" t="s">
        <v>21</v>
      </c>
      <c r="E122">
        <v>57543</v>
      </c>
      <c r="F122" t="s">
        <v>22</v>
      </c>
      <c r="G122" t="s">
        <v>22</v>
      </c>
      <c r="H122" t="s">
        <v>44</v>
      </c>
      <c r="I122" t="s">
        <v>45</v>
      </c>
      <c r="J122" t="s">
        <v>204</v>
      </c>
      <c r="K122" s="1">
        <v>43350</v>
      </c>
      <c r="L122" t="s">
        <v>205</v>
      </c>
      <c r="M122" t="str">
        <f>HYPERLINK("https://www.regulations.gov/docket?D=FDA-2018-H-3379")</f>
        <v>https://www.regulations.gov/docket?D=FDA-2018-H-3379</v>
      </c>
      <c r="N122" t="s">
        <v>204</v>
      </c>
    </row>
    <row r="123" spans="1:14" x14ac:dyDescent="0.25">
      <c r="A123" t="s">
        <v>796</v>
      </c>
      <c r="B123" t="s">
        <v>797</v>
      </c>
      <c r="C123" t="s">
        <v>798</v>
      </c>
      <c r="D123" t="s">
        <v>21</v>
      </c>
      <c r="E123">
        <v>57012</v>
      </c>
      <c r="F123" t="s">
        <v>22</v>
      </c>
      <c r="G123" t="s">
        <v>22</v>
      </c>
      <c r="H123" t="s">
        <v>44</v>
      </c>
      <c r="I123" t="s">
        <v>45</v>
      </c>
      <c r="J123" s="1">
        <v>43241</v>
      </c>
      <c r="K123" s="1">
        <v>43293</v>
      </c>
      <c r="L123" t="s">
        <v>39</v>
      </c>
      <c r="N123" t="s">
        <v>200</v>
      </c>
    </row>
    <row r="124" spans="1:14" x14ac:dyDescent="0.25">
      <c r="A124" t="s">
        <v>177</v>
      </c>
      <c r="B124" t="s">
        <v>178</v>
      </c>
      <c r="C124" t="s">
        <v>179</v>
      </c>
      <c r="D124" t="s">
        <v>21</v>
      </c>
      <c r="E124">
        <v>57024</v>
      </c>
      <c r="F124" t="s">
        <v>22</v>
      </c>
      <c r="G124" t="s">
        <v>22</v>
      </c>
      <c r="H124" t="s">
        <v>44</v>
      </c>
      <c r="I124" t="s">
        <v>45</v>
      </c>
      <c r="J124" s="1">
        <v>43238</v>
      </c>
      <c r="K124" s="1">
        <v>43286</v>
      </c>
      <c r="L124" t="s">
        <v>39</v>
      </c>
      <c r="N124" t="s">
        <v>200</v>
      </c>
    </row>
    <row r="125" spans="1:14" x14ac:dyDescent="0.25">
      <c r="A125" t="s">
        <v>183</v>
      </c>
      <c r="B125" t="s">
        <v>892</v>
      </c>
      <c r="C125" t="s">
        <v>893</v>
      </c>
      <c r="D125" t="s">
        <v>21</v>
      </c>
      <c r="E125">
        <v>57064</v>
      </c>
      <c r="F125" t="s">
        <v>22</v>
      </c>
      <c r="G125" t="s">
        <v>22</v>
      </c>
      <c r="H125" t="s">
        <v>44</v>
      </c>
      <c r="I125" t="s">
        <v>45</v>
      </c>
      <c r="J125" t="s">
        <v>204</v>
      </c>
      <c r="K125" s="1">
        <v>43286</v>
      </c>
      <c r="L125" t="s">
        <v>205</v>
      </c>
      <c r="M125" t="str">
        <f>HYPERLINK("https://www.regulations.gov/docket?D=FDA-2018-H-2580")</f>
        <v>https://www.regulations.gov/docket?D=FDA-2018-H-2580</v>
      </c>
      <c r="N125" t="s">
        <v>204</v>
      </c>
    </row>
    <row r="126" spans="1:14" x14ac:dyDescent="0.25">
      <c r="A126" t="s">
        <v>771</v>
      </c>
      <c r="B126" t="s">
        <v>772</v>
      </c>
      <c r="C126" t="s">
        <v>762</v>
      </c>
      <c r="D126" t="s">
        <v>21</v>
      </c>
      <c r="E126">
        <v>57022</v>
      </c>
      <c r="F126" t="s">
        <v>22</v>
      </c>
      <c r="G126" t="s">
        <v>22</v>
      </c>
      <c r="H126" t="s">
        <v>44</v>
      </c>
      <c r="I126" t="s">
        <v>45</v>
      </c>
      <c r="J126" s="1">
        <v>43238</v>
      </c>
      <c r="K126" s="1">
        <v>43286</v>
      </c>
      <c r="L126" t="s">
        <v>39</v>
      </c>
      <c r="N126" t="s">
        <v>200</v>
      </c>
    </row>
    <row r="127" spans="1:14" x14ac:dyDescent="0.25">
      <c r="A127" t="s">
        <v>553</v>
      </c>
      <c r="B127" t="s">
        <v>1070</v>
      </c>
      <c r="C127" t="s">
        <v>412</v>
      </c>
      <c r="D127" t="s">
        <v>21</v>
      </c>
      <c r="E127">
        <v>57385</v>
      </c>
      <c r="F127" t="s">
        <v>22</v>
      </c>
      <c r="G127" t="s">
        <v>22</v>
      </c>
      <c r="H127" t="s">
        <v>44</v>
      </c>
      <c r="I127" t="s">
        <v>45</v>
      </c>
      <c r="J127" s="1">
        <v>43225</v>
      </c>
      <c r="K127" s="1">
        <v>43279</v>
      </c>
      <c r="L127" t="s">
        <v>39</v>
      </c>
      <c r="N127" t="s">
        <v>200</v>
      </c>
    </row>
    <row r="128" spans="1:14" x14ac:dyDescent="0.25">
      <c r="A128" t="s">
        <v>521</v>
      </c>
      <c r="B128" t="s">
        <v>522</v>
      </c>
      <c r="C128" t="s">
        <v>523</v>
      </c>
      <c r="D128" t="s">
        <v>21</v>
      </c>
      <c r="E128">
        <v>57382</v>
      </c>
      <c r="F128" t="s">
        <v>22</v>
      </c>
      <c r="G128" t="s">
        <v>22</v>
      </c>
      <c r="H128" t="s">
        <v>44</v>
      </c>
      <c r="I128" t="s">
        <v>45</v>
      </c>
      <c r="J128" s="1">
        <v>43225</v>
      </c>
      <c r="K128" s="1">
        <v>43279</v>
      </c>
      <c r="L128" t="s">
        <v>39</v>
      </c>
      <c r="N128" t="s">
        <v>394</v>
      </c>
    </row>
    <row r="129" spans="1:14" x14ac:dyDescent="0.25">
      <c r="A129" t="s">
        <v>877</v>
      </c>
      <c r="B129" t="s">
        <v>878</v>
      </c>
      <c r="C129" t="s">
        <v>43</v>
      </c>
      <c r="D129" t="s">
        <v>21</v>
      </c>
      <c r="E129">
        <v>57103</v>
      </c>
      <c r="F129" t="s">
        <v>22</v>
      </c>
      <c r="G129" t="s">
        <v>22</v>
      </c>
      <c r="H129" t="s">
        <v>44</v>
      </c>
      <c r="I129" t="s">
        <v>45</v>
      </c>
      <c r="J129" s="1">
        <v>43169</v>
      </c>
      <c r="K129" s="1">
        <v>43237</v>
      </c>
      <c r="L129" t="s">
        <v>39</v>
      </c>
      <c r="N129" t="s">
        <v>1148</v>
      </c>
    </row>
    <row r="130" spans="1:14" x14ac:dyDescent="0.25">
      <c r="A130" t="s">
        <v>677</v>
      </c>
      <c r="B130" t="s">
        <v>678</v>
      </c>
      <c r="C130" t="s">
        <v>393</v>
      </c>
      <c r="D130" t="s">
        <v>21</v>
      </c>
      <c r="E130">
        <v>57201</v>
      </c>
      <c r="F130" t="s">
        <v>22</v>
      </c>
      <c r="G130" t="s">
        <v>22</v>
      </c>
      <c r="H130" t="s">
        <v>44</v>
      </c>
      <c r="I130" t="s">
        <v>303</v>
      </c>
      <c r="J130" t="s">
        <v>204</v>
      </c>
      <c r="K130" s="1">
        <v>43229</v>
      </c>
      <c r="L130" t="s">
        <v>205</v>
      </c>
      <c r="M130" t="str">
        <f>HYPERLINK("https://www.regulations.gov/docket?D=FDA-2018-H-1789")</f>
        <v>https://www.regulations.gov/docket?D=FDA-2018-H-1789</v>
      </c>
      <c r="N130" t="s">
        <v>204</v>
      </c>
    </row>
    <row r="131" spans="1:14" x14ac:dyDescent="0.25">
      <c r="A131" t="s">
        <v>879</v>
      </c>
      <c r="B131" t="s">
        <v>880</v>
      </c>
      <c r="C131" t="s">
        <v>43</v>
      </c>
      <c r="D131" t="s">
        <v>21</v>
      </c>
      <c r="E131">
        <v>57105</v>
      </c>
      <c r="F131" t="s">
        <v>22</v>
      </c>
      <c r="G131" t="s">
        <v>22</v>
      </c>
      <c r="H131" t="s">
        <v>44</v>
      </c>
      <c r="I131" t="s">
        <v>45</v>
      </c>
      <c r="J131" s="1">
        <v>43169</v>
      </c>
      <c r="K131" s="1">
        <v>43223</v>
      </c>
      <c r="L131" t="s">
        <v>39</v>
      </c>
      <c r="N131" t="s">
        <v>200</v>
      </c>
    </row>
    <row r="132" spans="1:14" x14ac:dyDescent="0.25">
      <c r="A132" t="s">
        <v>597</v>
      </c>
      <c r="B132" t="s">
        <v>598</v>
      </c>
      <c r="C132" t="s">
        <v>446</v>
      </c>
      <c r="D132" t="s">
        <v>21</v>
      </c>
      <c r="E132">
        <v>57785</v>
      </c>
      <c r="F132" t="s">
        <v>22</v>
      </c>
      <c r="G132" t="s">
        <v>22</v>
      </c>
      <c r="H132" t="s">
        <v>44</v>
      </c>
      <c r="I132" t="s">
        <v>45</v>
      </c>
      <c r="J132" s="1">
        <v>43163</v>
      </c>
      <c r="K132" s="1">
        <v>43202</v>
      </c>
      <c r="L132" t="s">
        <v>39</v>
      </c>
      <c r="N132" t="s">
        <v>200</v>
      </c>
    </row>
    <row r="133" spans="1:14" x14ac:dyDescent="0.25">
      <c r="A133" t="s">
        <v>640</v>
      </c>
      <c r="B133" t="s">
        <v>641</v>
      </c>
      <c r="C133" t="s">
        <v>446</v>
      </c>
      <c r="D133" t="s">
        <v>21</v>
      </c>
      <c r="E133">
        <v>57785</v>
      </c>
      <c r="F133" t="s">
        <v>22</v>
      </c>
      <c r="G133" t="s">
        <v>22</v>
      </c>
      <c r="H133" t="s">
        <v>44</v>
      </c>
      <c r="I133" t="s">
        <v>303</v>
      </c>
      <c r="J133" t="s">
        <v>204</v>
      </c>
      <c r="K133" s="1">
        <v>43181</v>
      </c>
      <c r="L133" t="s">
        <v>205</v>
      </c>
      <c r="M133" t="str">
        <f>HYPERLINK("https://www.regulations.gov/docket?D=FDA-2018-H-1206")</f>
        <v>https://www.regulations.gov/docket?D=FDA-2018-H-1206</v>
      </c>
      <c r="N133" t="s">
        <v>204</v>
      </c>
    </row>
    <row r="134" spans="1:14" x14ac:dyDescent="0.25">
      <c r="A134" t="s">
        <v>615</v>
      </c>
      <c r="B134" t="s">
        <v>616</v>
      </c>
      <c r="C134" t="s">
        <v>617</v>
      </c>
      <c r="D134" t="s">
        <v>21</v>
      </c>
      <c r="E134">
        <v>57579</v>
      </c>
      <c r="F134" t="s">
        <v>22</v>
      </c>
      <c r="G134" t="s">
        <v>22</v>
      </c>
      <c r="H134" t="s">
        <v>44</v>
      </c>
      <c r="I134" t="s">
        <v>45</v>
      </c>
      <c r="J134" t="s">
        <v>204</v>
      </c>
      <c r="K134" s="1">
        <v>43158</v>
      </c>
      <c r="L134" t="s">
        <v>205</v>
      </c>
      <c r="M134" t="str">
        <f>HYPERLINK("https://www.regulations.gov/docket?D=FDA-2018-H-0854")</f>
        <v>https://www.regulations.gov/docket?D=FDA-2018-H-0854</v>
      </c>
      <c r="N134" t="s">
        <v>204</v>
      </c>
    </row>
    <row r="135" spans="1:14" x14ac:dyDescent="0.25">
      <c r="A135" t="s">
        <v>441</v>
      </c>
      <c r="B135" t="s">
        <v>442</v>
      </c>
      <c r="C135" t="s">
        <v>237</v>
      </c>
      <c r="D135" t="s">
        <v>21</v>
      </c>
      <c r="E135">
        <v>57783</v>
      </c>
      <c r="F135" t="s">
        <v>22</v>
      </c>
      <c r="G135" t="s">
        <v>22</v>
      </c>
      <c r="H135" t="s">
        <v>44</v>
      </c>
      <c r="I135" t="s">
        <v>303</v>
      </c>
      <c r="J135" t="s">
        <v>204</v>
      </c>
      <c r="K135" s="1">
        <v>43154</v>
      </c>
      <c r="L135" t="s">
        <v>205</v>
      </c>
      <c r="M135" t="str">
        <f>HYPERLINK("https://www.regulations.gov/docket?D=FDA-2018-H-0818")</f>
        <v>https://www.regulations.gov/docket?D=FDA-2018-H-0818</v>
      </c>
      <c r="N135" t="s">
        <v>204</v>
      </c>
    </row>
    <row r="136" spans="1:14" x14ac:dyDescent="0.25">
      <c r="A136" t="s">
        <v>482</v>
      </c>
      <c r="B136" t="s">
        <v>483</v>
      </c>
      <c r="C136" t="s">
        <v>237</v>
      </c>
      <c r="D136" t="s">
        <v>21</v>
      </c>
      <c r="E136">
        <v>57783</v>
      </c>
      <c r="F136" t="s">
        <v>22</v>
      </c>
      <c r="G136" t="s">
        <v>22</v>
      </c>
      <c r="H136" t="s">
        <v>44</v>
      </c>
      <c r="I136" t="s">
        <v>111</v>
      </c>
      <c r="J136" t="s">
        <v>204</v>
      </c>
      <c r="K136" s="1">
        <v>43154</v>
      </c>
      <c r="L136" t="s">
        <v>205</v>
      </c>
      <c r="M136" t="str">
        <f>HYPERLINK("https://www.regulations.gov/docket?D=FDA-2018-H-0825")</f>
        <v>https://www.regulations.gov/docket?D=FDA-2018-H-0825</v>
      </c>
      <c r="N136" t="s">
        <v>204</v>
      </c>
    </row>
    <row r="137" spans="1:14" x14ac:dyDescent="0.25">
      <c r="A137" t="s">
        <v>686</v>
      </c>
      <c r="B137" t="s">
        <v>687</v>
      </c>
      <c r="C137" t="s">
        <v>393</v>
      </c>
      <c r="D137" t="s">
        <v>21</v>
      </c>
      <c r="E137">
        <v>57201</v>
      </c>
      <c r="F137" t="s">
        <v>22</v>
      </c>
      <c r="G137" t="s">
        <v>22</v>
      </c>
      <c r="H137" t="s">
        <v>44</v>
      </c>
      <c r="I137" t="s">
        <v>45</v>
      </c>
      <c r="J137" t="s">
        <v>204</v>
      </c>
      <c r="K137" s="1">
        <v>43153</v>
      </c>
      <c r="L137" t="s">
        <v>205</v>
      </c>
      <c r="M137" t="str">
        <f>HYPERLINK("https://www.regulations.gov/docket?D=FDA-2018-H-0803")</f>
        <v>https://www.regulations.gov/docket?D=FDA-2018-H-0803</v>
      </c>
      <c r="N137" t="s">
        <v>204</v>
      </c>
    </row>
    <row r="138" spans="1:14" x14ac:dyDescent="0.25">
      <c r="A138" t="s">
        <v>613</v>
      </c>
      <c r="B138" t="s">
        <v>614</v>
      </c>
      <c r="C138" t="s">
        <v>20</v>
      </c>
      <c r="D138" t="s">
        <v>21</v>
      </c>
      <c r="E138">
        <v>57702</v>
      </c>
      <c r="F138" t="s">
        <v>22</v>
      </c>
      <c r="G138" t="s">
        <v>22</v>
      </c>
      <c r="H138" t="s">
        <v>44</v>
      </c>
      <c r="I138" t="s">
        <v>45</v>
      </c>
      <c r="J138" s="1">
        <v>43118</v>
      </c>
      <c r="K138" s="1">
        <v>43132</v>
      </c>
      <c r="L138" t="s">
        <v>39</v>
      </c>
      <c r="N138" t="s">
        <v>200</v>
      </c>
    </row>
    <row r="139" spans="1:14" x14ac:dyDescent="0.25">
      <c r="A139" t="s">
        <v>907</v>
      </c>
      <c r="B139" t="s">
        <v>908</v>
      </c>
      <c r="C139" t="s">
        <v>20</v>
      </c>
      <c r="D139" t="s">
        <v>21</v>
      </c>
      <c r="E139">
        <v>57702</v>
      </c>
      <c r="F139" t="s">
        <v>22</v>
      </c>
      <c r="G139" t="s">
        <v>22</v>
      </c>
      <c r="H139" t="s">
        <v>44</v>
      </c>
      <c r="I139" t="s">
        <v>303</v>
      </c>
      <c r="J139" s="1">
        <v>43116</v>
      </c>
      <c r="K139" s="1">
        <v>43132</v>
      </c>
      <c r="L139" t="s">
        <v>39</v>
      </c>
      <c r="N139" t="s">
        <v>200</v>
      </c>
    </row>
    <row r="140" spans="1:14" x14ac:dyDescent="0.25">
      <c r="A140" t="s">
        <v>923</v>
      </c>
      <c r="B140" t="s">
        <v>924</v>
      </c>
      <c r="C140" t="s">
        <v>20</v>
      </c>
      <c r="D140" t="s">
        <v>21</v>
      </c>
      <c r="E140">
        <v>57702</v>
      </c>
      <c r="F140" t="s">
        <v>22</v>
      </c>
      <c r="G140" t="s">
        <v>22</v>
      </c>
      <c r="H140" t="s">
        <v>44</v>
      </c>
      <c r="I140" t="s">
        <v>303</v>
      </c>
      <c r="J140" s="1">
        <v>43116</v>
      </c>
      <c r="K140" s="1">
        <v>43132</v>
      </c>
      <c r="L140" t="s">
        <v>39</v>
      </c>
      <c r="N140" t="s">
        <v>200</v>
      </c>
    </row>
    <row r="141" spans="1:14" x14ac:dyDescent="0.25">
      <c r="A141" t="s">
        <v>410</v>
      </c>
      <c r="B141" t="s">
        <v>411</v>
      </c>
      <c r="C141" t="s">
        <v>412</v>
      </c>
      <c r="D141" t="s">
        <v>21</v>
      </c>
      <c r="E141">
        <v>57385</v>
      </c>
      <c r="F141" t="s">
        <v>22</v>
      </c>
      <c r="G141" t="s">
        <v>22</v>
      </c>
      <c r="H141" t="s">
        <v>44</v>
      </c>
      <c r="I141" t="s">
        <v>45</v>
      </c>
      <c r="J141" t="s">
        <v>204</v>
      </c>
      <c r="K141" s="1">
        <v>43131</v>
      </c>
      <c r="L141" t="s">
        <v>205</v>
      </c>
      <c r="M141" t="str">
        <f>HYPERLINK("https://www.regulations.gov/docket?D=FDA-2018-H-0448")</f>
        <v>https://www.regulations.gov/docket?D=FDA-2018-H-0448</v>
      </c>
      <c r="N141" t="s">
        <v>204</v>
      </c>
    </row>
    <row r="142" spans="1:14" x14ac:dyDescent="0.25">
      <c r="A142" t="s">
        <v>519</v>
      </c>
      <c r="B142" t="s">
        <v>520</v>
      </c>
      <c r="C142" t="s">
        <v>493</v>
      </c>
      <c r="D142" t="s">
        <v>21</v>
      </c>
      <c r="E142">
        <v>57249</v>
      </c>
      <c r="F142" t="s">
        <v>22</v>
      </c>
      <c r="G142" t="s">
        <v>22</v>
      </c>
      <c r="H142" t="s">
        <v>44</v>
      </c>
      <c r="I142" t="s">
        <v>45</v>
      </c>
      <c r="J142" t="s">
        <v>204</v>
      </c>
      <c r="K142" s="1">
        <v>43118</v>
      </c>
      <c r="L142" t="s">
        <v>205</v>
      </c>
      <c r="M142" t="str">
        <f>HYPERLINK("https://www.regulations.gov/docket?D=FDA-2018-H-0219")</f>
        <v>https://www.regulations.gov/docket?D=FDA-2018-H-0219</v>
      </c>
      <c r="N142" t="s">
        <v>204</v>
      </c>
    </row>
    <row r="143" spans="1:14" x14ac:dyDescent="0.25">
      <c r="A143" t="s">
        <v>72</v>
      </c>
      <c r="B143" t="s">
        <v>655</v>
      </c>
      <c r="C143" t="s">
        <v>92</v>
      </c>
      <c r="D143" t="s">
        <v>21</v>
      </c>
      <c r="E143">
        <v>57747</v>
      </c>
      <c r="F143" t="s">
        <v>22</v>
      </c>
      <c r="G143" t="s">
        <v>22</v>
      </c>
      <c r="H143" t="s">
        <v>44</v>
      </c>
      <c r="I143" t="s">
        <v>303</v>
      </c>
      <c r="J143" s="1">
        <v>43102</v>
      </c>
      <c r="K143" s="1">
        <v>43118</v>
      </c>
      <c r="L143" t="s">
        <v>39</v>
      </c>
      <c r="N143" t="s">
        <v>200</v>
      </c>
    </row>
    <row r="144" spans="1:14" x14ac:dyDescent="0.25">
      <c r="A144" t="s">
        <v>758</v>
      </c>
      <c r="B144" t="s">
        <v>759</v>
      </c>
      <c r="C144" t="s">
        <v>674</v>
      </c>
      <c r="D144" t="s">
        <v>21</v>
      </c>
      <c r="E144">
        <v>57028</v>
      </c>
      <c r="F144" t="s">
        <v>22</v>
      </c>
      <c r="G144" t="s">
        <v>22</v>
      </c>
      <c r="H144" t="s">
        <v>44</v>
      </c>
      <c r="I144" t="s">
        <v>45</v>
      </c>
      <c r="J144" s="1">
        <v>43096</v>
      </c>
      <c r="K144" s="1">
        <v>43111</v>
      </c>
      <c r="L144" t="s">
        <v>39</v>
      </c>
      <c r="N144" t="s">
        <v>200</v>
      </c>
    </row>
    <row r="145" spans="1:14" x14ac:dyDescent="0.25">
      <c r="A145" t="s">
        <v>1286</v>
      </c>
      <c r="B145" t="s">
        <v>1287</v>
      </c>
      <c r="C145" t="s">
        <v>1288</v>
      </c>
      <c r="D145" t="s">
        <v>21</v>
      </c>
      <c r="E145">
        <v>57580</v>
      </c>
      <c r="F145" t="s">
        <v>22</v>
      </c>
      <c r="G145" t="s">
        <v>22</v>
      </c>
      <c r="H145" t="s">
        <v>44</v>
      </c>
      <c r="I145" t="s">
        <v>45</v>
      </c>
      <c r="J145" s="1">
        <v>42983</v>
      </c>
      <c r="K145" s="1">
        <v>43111</v>
      </c>
      <c r="L145" t="s">
        <v>39</v>
      </c>
      <c r="N145" t="s">
        <v>394</v>
      </c>
    </row>
    <row r="146" spans="1:14" x14ac:dyDescent="0.25">
      <c r="A146" t="s">
        <v>35</v>
      </c>
      <c r="B146" t="s">
        <v>36</v>
      </c>
      <c r="C146" t="s">
        <v>20</v>
      </c>
      <c r="D146" t="s">
        <v>21</v>
      </c>
      <c r="E146">
        <v>57701</v>
      </c>
      <c r="F146" t="s">
        <v>22</v>
      </c>
      <c r="G146" t="s">
        <v>22</v>
      </c>
      <c r="H146" t="s">
        <v>37</v>
      </c>
      <c r="I146" t="s">
        <v>38</v>
      </c>
      <c r="J146" s="1">
        <v>43693</v>
      </c>
      <c r="K146" s="1">
        <v>43727</v>
      </c>
      <c r="L146" t="s">
        <v>39</v>
      </c>
      <c r="N146" t="s">
        <v>40</v>
      </c>
    </row>
    <row r="147" spans="1:14" x14ac:dyDescent="0.25">
      <c r="A147" t="s">
        <v>109</v>
      </c>
      <c r="B147" t="s">
        <v>110</v>
      </c>
      <c r="C147" t="s">
        <v>20</v>
      </c>
      <c r="D147" t="s">
        <v>21</v>
      </c>
      <c r="E147">
        <v>57702</v>
      </c>
      <c r="F147" t="s">
        <v>22</v>
      </c>
      <c r="G147" t="s">
        <v>22</v>
      </c>
      <c r="H147" t="s">
        <v>37</v>
      </c>
      <c r="I147" t="s">
        <v>111</v>
      </c>
      <c r="J147" s="1">
        <v>43659</v>
      </c>
      <c r="K147" s="1">
        <v>43685</v>
      </c>
      <c r="L147" t="s">
        <v>39</v>
      </c>
      <c r="N147" t="s">
        <v>40</v>
      </c>
    </row>
    <row r="148" spans="1:14" x14ac:dyDescent="0.25">
      <c r="A148" t="s">
        <v>101</v>
      </c>
      <c r="B148" t="s">
        <v>114</v>
      </c>
      <c r="C148" t="s">
        <v>20</v>
      </c>
      <c r="D148" t="s">
        <v>21</v>
      </c>
      <c r="E148">
        <v>57702</v>
      </c>
      <c r="F148" t="s">
        <v>22</v>
      </c>
      <c r="G148" t="s">
        <v>22</v>
      </c>
      <c r="H148" t="s">
        <v>37</v>
      </c>
      <c r="I148" t="s">
        <v>115</v>
      </c>
      <c r="J148" s="1">
        <v>43661</v>
      </c>
      <c r="K148" s="1">
        <v>43685</v>
      </c>
      <c r="L148" t="s">
        <v>39</v>
      </c>
      <c r="N148" t="s">
        <v>40</v>
      </c>
    </row>
    <row r="149" spans="1:14" x14ac:dyDescent="0.25">
      <c r="A149" t="s">
        <v>18</v>
      </c>
      <c r="B149" t="s">
        <v>116</v>
      </c>
      <c r="C149" t="s">
        <v>20</v>
      </c>
      <c r="D149" t="s">
        <v>21</v>
      </c>
      <c r="E149">
        <v>57702</v>
      </c>
      <c r="F149" t="s">
        <v>22</v>
      </c>
      <c r="G149" t="s">
        <v>22</v>
      </c>
      <c r="H149" t="s">
        <v>37</v>
      </c>
      <c r="I149" t="s">
        <v>115</v>
      </c>
      <c r="J149" s="1">
        <v>43661</v>
      </c>
      <c r="K149" s="1">
        <v>43685</v>
      </c>
      <c r="L149" t="s">
        <v>39</v>
      </c>
      <c r="N149" t="s">
        <v>40</v>
      </c>
    </row>
    <row r="150" spans="1:14" x14ac:dyDescent="0.25">
      <c r="A150" t="s">
        <v>18</v>
      </c>
      <c r="B150" t="s">
        <v>117</v>
      </c>
      <c r="C150" t="s">
        <v>20</v>
      </c>
      <c r="D150" t="s">
        <v>21</v>
      </c>
      <c r="E150">
        <v>57702</v>
      </c>
      <c r="F150" t="s">
        <v>22</v>
      </c>
      <c r="G150" t="s">
        <v>22</v>
      </c>
      <c r="H150" t="s">
        <v>37</v>
      </c>
      <c r="I150" t="s">
        <v>115</v>
      </c>
      <c r="J150" s="1">
        <v>43659</v>
      </c>
      <c r="K150" s="1">
        <v>43685</v>
      </c>
      <c r="L150" t="s">
        <v>39</v>
      </c>
      <c r="N150" t="s">
        <v>40</v>
      </c>
    </row>
    <row r="151" spans="1:14" x14ac:dyDescent="0.25">
      <c r="A151" t="s">
        <v>180</v>
      </c>
      <c r="B151" t="s">
        <v>181</v>
      </c>
      <c r="C151" t="s">
        <v>182</v>
      </c>
      <c r="D151" t="s">
        <v>21</v>
      </c>
      <c r="E151">
        <v>57005</v>
      </c>
      <c r="F151" t="s">
        <v>22</v>
      </c>
      <c r="G151" t="s">
        <v>22</v>
      </c>
      <c r="H151" t="s">
        <v>37</v>
      </c>
      <c r="I151" t="s">
        <v>115</v>
      </c>
      <c r="J151" s="1">
        <v>43614</v>
      </c>
      <c r="K151" s="1">
        <v>43657</v>
      </c>
      <c r="L151" t="s">
        <v>39</v>
      </c>
      <c r="N151" t="s">
        <v>40</v>
      </c>
    </row>
    <row r="152" spans="1:14" x14ac:dyDescent="0.25">
      <c r="A152" t="s">
        <v>191</v>
      </c>
      <c r="B152" t="s">
        <v>192</v>
      </c>
      <c r="C152" t="s">
        <v>193</v>
      </c>
      <c r="D152" t="s">
        <v>21</v>
      </c>
      <c r="E152">
        <v>57301</v>
      </c>
      <c r="F152" t="s">
        <v>22</v>
      </c>
      <c r="G152" t="s">
        <v>22</v>
      </c>
      <c r="H152" t="s">
        <v>37</v>
      </c>
      <c r="I152" t="s">
        <v>111</v>
      </c>
      <c r="J152" s="1">
        <v>43593</v>
      </c>
      <c r="K152" s="1">
        <v>43643</v>
      </c>
      <c r="L152" t="s">
        <v>39</v>
      </c>
      <c r="N152" t="s">
        <v>194</v>
      </c>
    </row>
    <row r="153" spans="1:14" x14ac:dyDescent="0.25">
      <c r="A153" t="s">
        <v>195</v>
      </c>
      <c r="B153" t="s">
        <v>196</v>
      </c>
      <c r="C153" t="s">
        <v>193</v>
      </c>
      <c r="D153" t="s">
        <v>21</v>
      </c>
      <c r="E153">
        <v>57301</v>
      </c>
      <c r="F153" t="s">
        <v>22</v>
      </c>
      <c r="G153" t="s">
        <v>22</v>
      </c>
      <c r="H153" t="s">
        <v>37</v>
      </c>
      <c r="I153" t="s">
        <v>115</v>
      </c>
      <c r="J153" s="1">
        <v>43593</v>
      </c>
      <c r="K153" s="1">
        <v>43636</v>
      </c>
      <c r="L153" t="s">
        <v>39</v>
      </c>
      <c r="N153" t="s">
        <v>194</v>
      </c>
    </row>
    <row r="154" spans="1:14" x14ac:dyDescent="0.25">
      <c r="A154" t="s">
        <v>101</v>
      </c>
      <c r="B154" t="s">
        <v>234</v>
      </c>
      <c r="C154" t="s">
        <v>226</v>
      </c>
      <c r="D154" t="s">
        <v>21</v>
      </c>
      <c r="E154">
        <v>57790</v>
      </c>
      <c r="F154" t="s">
        <v>22</v>
      </c>
      <c r="G154" t="s">
        <v>22</v>
      </c>
      <c r="H154" t="s">
        <v>37</v>
      </c>
      <c r="I154" t="s">
        <v>38</v>
      </c>
      <c r="J154" s="1">
        <v>43575</v>
      </c>
      <c r="K154" s="1">
        <v>43615</v>
      </c>
      <c r="L154" t="s">
        <v>39</v>
      </c>
      <c r="N154" t="s">
        <v>208</v>
      </c>
    </row>
    <row r="155" spans="1:14" x14ac:dyDescent="0.25">
      <c r="A155" t="s">
        <v>283</v>
      </c>
      <c r="B155" t="s">
        <v>284</v>
      </c>
      <c r="C155" t="s">
        <v>237</v>
      </c>
      <c r="D155" t="s">
        <v>21</v>
      </c>
      <c r="E155">
        <v>57783</v>
      </c>
      <c r="F155" t="s">
        <v>22</v>
      </c>
      <c r="G155" t="s">
        <v>22</v>
      </c>
      <c r="H155" t="s">
        <v>37</v>
      </c>
      <c r="I155" t="s">
        <v>115</v>
      </c>
      <c r="J155" s="1">
        <v>43572</v>
      </c>
      <c r="K155" s="1">
        <v>43608</v>
      </c>
      <c r="L155" t="s">
        <v>39</v>
      </c>
      <c r="N155" t="s">
        <v>208</v>
      </c>
    </row>
    <row r="156" spans="1:14" x14ac:dyDescent="0.25">
      <c r="A156" t="s">
        <v>285</v>
      </c>
      <c r="B156" t="s">
        <v>286</v>
      </c>
      <c r="C156" t="s">
        <v>287</v>
      </c>
      <c r="D156" t="s">
        <v>21</v>
      </c>
      <c r="E156">
        <v>57469</v>
      </c>
      <c r="F156" t="s">
        <v>22</v>
      </c>
      <c r="G156" t="s">
        <v>22</v>
      </c>
      <c r="H156" t="s">
        <v>37</v>
      </c>
      <c r="I156" t="s">
        <v>115</v>
      </c>
      <c r="J156" s="1">
        <v>43569</v>
      </c>
      <c r="K156" s="1">
        <v>43608</v>
      </c>
      <c r="L156" t="s">
        <v>39</v>
      </c>
      <c r="N156" t="s">
        <v>208</v>
      </c>
    </row>
    <row r="157" spans="1:14" x14ac:dyDescent="0.25">
      <c r="A157" t="s">
        <v>293</v>
      </c>
      <c r="B157" t="s">
        <v>294</v>
      </c>
      <c r="C157" t="s">
        <v>237</v>
      </c>
      <c r="D157" t="s">
        <v>21</v>
      </c>
      <c r="E157">
        <v>57783</v>
      </c>
      <c r="F157" t="s">
        <v>22</v>
      </c>
      <c r="G157" t="s">
        <v>22</v>
      </c>
      <c r="H157" t="s">
        <v>37</v>
      </c>
      <c r="I157" t="s">
        <v>115</v>
      </c>
      <c r="J157" s="1">
        <v>43572</v>
      </c>
      <c r="K157" s="1">
        <v>43608</v>
      </c>
      <c r="L157" t="s">
        <v>39</v>
      </c>
      <c r="N157" t="s">
        <v>208</v>
      </c>
    </row>
    <row r="158" spans="1:14" x14ac:dyDescent="0.25">
      <c r="A158" t="s">
        <v>331</v>
      </c>
      <c r="B158" t="s">
        <v>332</v>
      </c>
      <c r="C158" t="s">
        <v>333</v>
      </c>
      <c r="D158" t="s">
        <v>21</v>
      </c>
      <c r="E158">
        <v>57501</v>
      </c>
      <c r="F158" t="s">
        <v>22</v>
      </c>
      <c r="G158" t="s">
        <v>22</v>
      </c>
      <c r="H158" t="s">
        <v>37</v>
      </c>
      <c r="I158" t="s">
        <v>115</v>
      </c>
      <c r="J158" s="1">
        <v>43548</v>
      </c>
      <c r="K158" s="1">
        <v>43594</v>
      </c>
      <c r="L158" t="s">
        <v>39</v>
      </c>
      <c r="N158" t="s">
        <v>40</v>
      </c>
    </row>
    <row r="159" spans="1:14" x14ac:dyDescent="0.25">
      <c r="A159" t="s">
        <v>336</v>
      </c>
      <c r="B159" t="s">
        <v>337</v>
      </c>
      <c r="C159" t="s">
        <v>333</v>
      </c>
      <c r="D159" t="s">
        <v>21</v>
      </c>
      <c r="E159">
        <v>57501</v>
      </c>
      <c r="F159" t="s">
        <v>22</v>
      </c>
      <c r="G159" t="s">
        <v>22</v>
      </c>
      <c r="H159" t="s">
        <v>37</v>
      </c>
      <c r="I159" t="s">
        <v>115</v>
      </c>
      <c r="J159" s="1">
        <v>43548</v>
      </c>
      <c r="K159" s="1">
        <v>43594</v>
      </c>
      <c r="L159" t="s">
        <v>39</v>
      </c>
      <c r="N159" t="s">
        <v>40</v>
      </c>
    </row>
    <row r="160" spans="1:14" x14ac:dyDescent="0.25">
      <c r="A160" t="s">
        <v>338</v>
      </c>
      <c r="B160" t="s">
        <v>339</v>
      </c>
      <c r="C160" t="s">
        <v>340</v>
      </c>
      <c r="D160" t="s">
        <v>21</v>
      </c>
      <c r="E160">
        <v>57006</v>
      </c>
      <c r="F160" t="s">
        <v>22</v>
      </c>
      <c r="G160" t="s">
        <v>22</v>
      </c>
      <c r="H160" t="s">
        <v>37</v>
      </c>
      <c r="I160" t="s">
        <v>38</v>
      </c>
      <c r="J160" s="1">
        <v>43547</v>
      </c>
      <c r="K160" s="1">
        <v>43594</v>
      </c>
      <c r="L160" t="s">
        <v>39</v>
      </c>
      <c r="N160" t="s">
        <v>40</v>
      </c>
    </row>
    <row r="161" spans="1:14" x14ac:dyDescent="0.25">
      <c r="A161" t="s">
        <v>430</v>
      </c>
      <c r="B161" t="s">
        <v>431</v>
      </c>
      <c r="C161" t="s">
        <v>432</v>
      </c>
      <c r="D161" t="s">
        <v>21</v>
      </c>
      <c r="E161">
        <v>57754</v>
      </c>
      <c r="F161" t="s">
        <v>22</v>
      </c>
      <c r="G161" t="s">
        <v>22</v>
      </c>
      <c r="H161" t="s">
        <v>37</v>
      </c>
      <c r="I161" t="s">
        <v>115</v>
      </c>
      <c r="J161" s="1">
        <v>43475</v>
      </c>
      <c r="K161" s="1">
        <v>43573</v>
      </c>
      <c r="L161" t="s">
        <v>39</v>
      </c>
      <c r="N161" t="s">
        <v>208</v>
      </c>
    </row>
    <row r="162" spans="1:14" x14ac:dyDescent="0.25">
      <c r="A162" t="s">
        <v>547</v>
      </c>
      <c r="B162" t="s">
        <v>548</v>
      </c>
      <c r="C162" t="s">
        <v>549</v>
      </c>
      <c r="D162" t="s">
        <v>21</v>
      </c>
      <c r="E162">
        <v>57035</v>
      </c>
      <c r="F162" t="s">
        <v>22</v>
      </c>
      <c r="G162" t="s">
        <v>22</v>
      </c>
      <c r="H162" t="s">
        <v>37</v>
      </c>
      <c r="I162" t="s">
        <v>111</v>
      </c>
      <c r="J162" s="1">
        <v>43445</v>
      </c>
      <c r="K162" s="1">
        <v>43538</v>
      </c>
      <c r="L162" t="s">
        <v>39</v>
      </c>
      <c r="N162" t="s">
        <v>194</v>
      </c>
    </row>
    <row r="163" spans="1:14" x14ac:dyDescent="0.25">
      <c r="A163" t="s">
        <v>640</v>
      </c>
      <c r="B163" t="s">
        <v>641</v>
      </c>
      <c r="C163" t="s">
        <v>446</v>
      </c>
      <c r="D163" t="s">
        <v>21</v>
      </c>
      <c r="E163">
        <v>57785</v>
      </c>
      <c r="F163" t="s">
        <v>22</v>
      </c>
      <c r="G163" t="s">
        <v>22</v>
      </c>
      <c r="H163" t="s">
        <v>37</v>
      </c>
      <c r="I163" t="s">
        <v>115</v>
      </c>
      <c r="J163" t="s">
        <v>204</v>
      </c>
      <c r="K163" s="1">
        <v>43437</v>
      </c>
      <c r="L163" t="s">
        <v>205</v>
      </c>
      <c r="M163" t="str">
        <f>HYPERLINK("https://www.regulations.gov/docket?D=FDA-2018-H-4579")</f>
        <v>https://www.regulations.gov/docket?D=FDA-2018-H-4579</v>
      </c>
      <c r="N163" t="s">
        <v>204</v>
      </c>
    </row>
    <row r="164" spans="1:14" x14ac:dyDescent="0.25">
      <c r="A164" t="s">
        <v>627</v>
      </c>
      <c r="B164" t="s">
        <v>628</v>
      </c>
      <c r="C164" t="s">
        <v>20</v>
      </c>
      <c r="D164" t="s">
        <v>21</v>
      </c>
      <c r="E164">
        <v>57701</v>
      </c>
      <c r="F164" t="s">
        <v>22</v>
      </c>
      <c r="G164" t="s">
        <v>22</v>
      </c>
      <c r="H164" t="s">
        <v>629</v>
      </c>
      <c r="I164" t="s">
        <v>630</v>
      </c>
      <c r="J164" s="1">
        <v>43380</v>
      </c>
      <c r="K164" s="1">
        <v>43503</v>
      </c>
      <c r="L164" t="s">
        <v>39</v>
      </c>
      <c r="N164" t="s">
        <v>394</v>
      </c>
    </row>
    <row r="165" spans="1:14" x14ac:dyDescent="0.25">
      <c r="A165" t="s">
        <v>479</v>
      </c>
      <c r="B165" t="s">
        <v>480</v>
      </c>
      <c r="C165" t="s">
        <v>481</v>
      </c>
      <c r="D165" t="s">
        <v>21</v>
      </c>
      <c r="E165">
        <v>57760</v>
      </c>
      <c r="F165" t="s">
        <v>22</v>
      </c>
      <c r="G165" t="s">
        <v>22</v>
      </c>
      <c r="H165" t="s">
        <v>629</v>
      </c>
      <c r="I165" t="s">
        <v>1080</v>
      </c>
      <c r="J165" s="1">
        <v>43210</v>
      </c>
      <c r="K165" s="1">
        <v>43265</v>
      </c>
      <c r="L165" t="s">
        <v>39</v>
      </c>
      <c r="N165" t="s">
        <v>200</v>
      </c>
    </row>
    <row r="166" spans="1:14" x14ac:dyDescent="0.25">
      <c r="A166" t="s">
        <v>18</v>
      </c>
      <c r="B166" t="s">
        <v>931</v>
      </c>
      <c r="C166" t="s">
        <v>20</v>
      </c>
      <c r="D166" t="s">
        <v>21</v>
      </c>
      <c r="E166">
        <v>57701</v>
      </c>
      <c r="F166" t="s">
        <v>22</v>
      </c>
      <c r="G166" t="s">
        <v>22</v>
      </c>
      <c r="H166" t="s">
        <v>629</v>
      </c>
      <c r="I166" t="s">
        <v>1080</v>
      </c>
      <c r="J166" t="s">
        <v>204</v>
      </c>
      <c r="K166" s="1">
        <v>43230</v>
      </c>
      <c r="L166" t="s">
        <v>205</v>
      </c>
      <c r="M166" t="str">
        <f>HYPERLINK("https://www.regulations.gov/docket?D=FDA-2018-H-1816")</f>
        <v>https://www.regulations.gov/docket?D=FDA-2018-H-1816</v>
      </c>
      <c r="N166" t="s">
        <v>204</v>
      </c>
    </row>
    <row r="167" spans="1:14" x14ac:dyDescent="0.25">
      <c r="A167" t="s">
        <v>926</v>
      </c>
      <c r="B167" t="s">
        <v>927</v>
      </c>
      <c r="C167" t="s">
        <v>20</v>
      </c>
      <c r="D167" t="s">
        <v>21</v>
      </c>
      <c r="E167">
        <v>57701</v>
      </c>
      <c r="F167" t="s">
        <v>22</v>
      </c>
      <c r="G167" t="s">
        <v>22</v>
      </c>
      <c r="H167" t="s">
        <v>629</v>
      </c>
      <c r="I167" t="s">
        <v>1080</v>
      </c>
      <c r="J167" t="s">
        <v>204</v>
      </c>
      <c r="K167" s="1">
        <v>43229</v>
      </c>
      <c r="L167" t="s">
        <v>205</v>
      </c>
      <c r="M167" t="str">
        <f>HYPERLINK("https://www.regulations.gov/docket?D=FDA-2018-H-1790")</f>
        <v>https://www.regulations.gov/docket?D=FDA-2018-H-1790</v>
      </c>
      <c r="N167" t="s">
        <v>204</v>
      </c>
    </row>
    <row r="168" spans="1:14" x14ac:dyDescent="0.25">
      <c r="A168" t="s">
        <v>477</v>
      </c>
      <c r="B168" t="s">
        <v>1183</v>
      </c>
      <c r="C168" t="s">
        <v>20</v>
      </c>
      <c r="D168" t="s">
        <v>21</v>
      </c>
      <c r="E168">
        <v>57703</v>
      </c>
      <c r="F168" t="s">
        <v>22</v>
      </c>
      <c r="G168" t="s">
        <v>22</v>
      </c>
      <c r="H168" t="s">
        <v>629</v>
      </c>
      <c r="I168" t="s">
        <v>1080</v>
      </c>
      <c r="J168" s="1">
        <v>43147</v>
      </c>
      <c r="K168" s="1">
        <v>43216</v>
      </c>
      <c r="L168" t="s">
        <v>39</v>
      </c>
      <c r="N168" t="s">
        <v>200</v>
      </c>
    </row>
    <row r="169" spans="1:14" x14ac:dyDescent="0.25">
      <c r="A169" t="s">
        <v>932</v>
      </c>
      <c r="B169" t="s">
        <v>933</v>
      </c>
      <c r="C169" t="s">
        <v>20</v>
      </c>
      <c r="D169" t="s">
        <v>21</v>
      </c>
      <c r="E169">
        <v>57702</v>
      </c>
      <c r="F169" t="s">
        <v>22</v>
      </c>
      <c r="G169" t="s">
        <v>22</v>
      </c>
      <c r="H169" t="s">
        <v>629</v>
      </c>
      <c r="I169" t="s">
        <v>1080</v>
      </c>
      <c r="J169" t="s">
        <v>204</v>
      </c>
      <c r="K169" s="1">
        <v>43164</v>
      </c>
      <c r="L169" t="s">
        <v>205</v>
      </c>
      <c r="M169" t="str">
        <f>HYPERLINK("https://www.regulations.gov/docket?D=FDA-2018-H-0937")</f>
        <v>https://www.regulations.gov/docket?D=FDA-2018-H-0937</v>
      </c>
      <c r="N169" t="s">
        <v>204</v>
      </c>
    </row>
    <row r="170" spans="1:14" x14ac:dyDescent="0.25">
      <c r="A170" t="s">
        <v>813</v>
      </c>
      <c r="B170" t="s">
        <v>814</v>
      </c>
      <c r="C170" t="s">
        <v>20</v>
      </c>
      <c r="D170" t="s">
        <v>21</v>
      </c>
      <c r="E170">
        <v>57701</v>
      </c>
      <c r="F170" t="s">
        <v>22</v>
      </c>
      <c r="G170" t="s">
        <v>22</v>
      </c>
      <c r="H170" t="s">
        <v>629</v>
      </c>
      <c r="I170" t="s">
        <v>1080</v>
      </c>
      <c r="J170" t="s">
        <v>204</v>
      </c>
      <c r="K170" s="1">
        <v>43160</v>
      </c>
      <c r="L170" t="s">
        <v>205</v>
      </c>
      <c r="M170" t="str">
        <f>HYPERLINK("https://www.regulations.gov/docket?D=FDA-2018-H-0910")</f>
        <v>https://www.regulations.gov/docket?D=FDA-2018-H-0910</v>
      </c>
      <c r="N170" t="s">
        <v>204</v>
      </c>
    </row>
    <row r="171" spans="1:14" x14ac:dyDescent="0.25">
      <c r="A171" t="s">
        <v>1192</v>
      </c>
      <c r="B171" t="s">
        <v>600</v>
      </c>
      <c r="C171" t="s">
        <v>20</v>
      </c>
      <c r="D171" t="s">
        <v>21</v>
      </c>
      <c r="E171">
        <v>57702</v>
      </c>
      <c r="F171" t="s">
        <v>22</v>
      </c>
      <c r="G171" t="s">
        <v>22</v>
      </c>
      <c r="H171" t="s">
        <v>629</v>
      </c>
      <c r="I171" t="s">
        <v>1080</v>
      </c>
      <c r="J171" s="1">
        <v>43118</v>
      </c>
      <c r="K171" s="1">
        <v>43139</v>
      </c>
      <c r="L171" t="s">
        <v>39</v>
      </c>
      <c r="N171" t="s">
        <v>200</v>
      </c>
    </row>
    <row r="172" spans="1:14" x14ac:dyDescent="0.25">
      <c r="A172" t="s">
        <v>710</v>
      </c>
      <c r="B172" t="s">
        <v>711</v>
      </c>
      <c r="C172" t="s">
        <v>481</v>
      </c>
      <c r="D172" t="s">
        <v>21</v>
      </c>
      <c r="E172">
        <v>57760</v>
      </c>
      <c r="F172" t="s">
        <v>22</v>
      </c>
      <c r="G172" t="s">
        <v>22</v>
      </c>
      <c r="H172" t="s">
        <v>629</v>
      </c>
      <c r="I172" t="s">
        <v>1080</v>
      </c>
      <c r="J172" t="s">
        <v>204</v>
      </c>
      <c r="K172" s="1">
        <v>43130</v>
      </c>
      <c r="L172" t="s">
        <v>205</v>
      </c>
      <c r="M172" t="str">
        <f>HYPERLINK("https://www.regulations.gov/docket?D=FDA-2018-H-0412")</f>
        <v>https://www.regulations.gov/docket?D=FDA-2018-H-0412</v>
      </c>
      <c r="N172" t="s">
        <v>204</v>
      </c>
    </row>
    <row r="173" spans="1:14" x14ac:dyDescent="0.25">
      <c r="A173" t="s">
        <v>477</v>
      </c>
      <c r="B173" t="s">
        <v>816</v>
      </c>
      <c r="C173" t="s">
        <v>20</v>
      </c>
      <c r="D173" t="s">
        <v>21</v>
      </c>
      <c r="E173">
        <v>57701</v>
      </c>
      <c r="F173" t="s">
        <v>22</v>
      </c>
      <c r="G173" t="s">
        <v>22</v>
      </c>
      <c r="H173" t="s">
        <v>629</v>
      </c>
      <c r="I173" t="s">
        <v>1080</v>
      </c>
      <c r="J173" s="1">
        <v>43114</v>
      </c>
      <c r="K173" s="1">
        <v>43125</v>
      </c>
      <c r="L173" t="s">
        <v>39</v>
      </c>
      <c r="N173" t="s">
        <v>200</v>
      </c>
    </row>
    <row r="174" spans="1:14" x14ac:dyDescent="0.25">
      <c r="A174" t="s">
        <v>18</v>
      </c>
      <c r="B174" t="s">
        <v>931</v>
      </c>
      <c r="C174" t="s">
        <v>20</v>
      </c>
      <c r="D174" t="s">
        <v>21</v>
      </c>
      <c r="E174">
        <v>57701</v>
      </c>
      <c r="F174" t="s">
        <v>22</v>
      </c>
      <c r="G174" t="s">
        <v>22</v>
      </c>
      <c r="H174" t="s">
        <v>629</v>
      </c>
      <c r="I174" t="s">
        <v>1080</v>
      </c>
      <c r="J174" t="s">
        <v>204</v>
      </c>
      <c r="K174" s="1">
        <v>43111</v>
      </c>
      <c r="L174" t="s">
        <v>205</v>
      </c>
      <c r="M174" t="str">
        <f>HYPERLINK("https://www.regulations.gov/docket?D=FDA-2018-H-0143")</f>
        <v>https://www.regulations.gov/docket?D=FDA-2018-H-0143</v>
      </c>
      <c r="N174" t="s">
        <v>204</v>
      </c>
    </row>
  </sheetData>
  <sortState ref="A2:N174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6B4C-5F84-4F5E-9C2D-495C8E1E4FEE}">
  <dimension ref="A1:N88"/>
  <sheetViews>
    <sheetView tabSelected="1" workbookViewId="0">
      <selection activeCell="A2" sqref="A2:XFD8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46</v>
      </c>
      <c r="C2" t="s">
        <v>20</v>
      </c>
      <c r="D2" t="s">
        <v>21</v>
      </c>
      <c r="E2">
        <v>57701</v>
      </c>
      <c r="F2" t="s">
        <v>22</v>
      </c>
      <c r="G2" t="s">
        <v>22</v>
      </c>
      <c r="H2" t="s">
        <v>47</v>
      </c>
      <c r="I2" t="s">
        <v>48</v>
      </c>
      <c r="J2" s="1">
        <v>43693</v>
      </c>
      <c r="K2" s="1">
        <v>43727</v>
      </c>
      <c r="L2" t="s">
        <v>39</v>
      </c>
      <c r="N2" t="s">
        <v>40</v>
      </c>
    </row>
    <row r="3" spans="1:14" x14ac:dyDescent="0.25">
      <c r="A3" t="s">
        <v>49</v>
      </c>
      <c r="B3" t="s">
        <v>50</v>
      </c>
      <c r="C3" t="s">
        <v>43</v>
      </c>
      <c r="D3" t="s">
        <v>21</v>
      </c>
      <c r="E3">
        <v>57104</v>
      </c>
      <c r="F3" t="s">
        <v>22</v>
      </c>
      <c r="G3" t="s">
        <v>22</v>
      </c>
      <c r="H3" t="s">
        <v>47</v>
      </c>
      <c r="I3" t="s">
        <v>48</v>
      </c>
      <c r="J3" s="1">
        <v>43701</v>
      </c>
      <c r="K3" s="1">
        <v>43727</v>
      </c>
      <c r="L3" t="s">
        <v>39</v>
      </c>
      <c r="N3" t="s">
        <v>40</v>
      </c>
    </row>
    <row r="4" spans="1:14" x14ac:dyDescent="0.25">
      <c r="A4" t="s">
        <v>51</v>
      </c>
      <c r="B4" t="s">
        <v>52</v>
      </c>
      <c r="C4" t="s">
        <v>43</v>
      </c>
      <c r="D4" t="s">
        <v>21</v>
      </c>
      <c r="E4">
        <v>57104</v>
      </c>
      <c r="F4" t="s">
        <v>22</v>
      </c>
      <c r="G4" t="s">
        <v>22</v>
      </c>
      <c r="H4" t="s">
        <v>47</v>
      </c>
      <c r="I4" t="s">
        <v>48</v>
      </c>
      <c r="J4" s="1">
        <v>43701</v>
      </c>
      <c r="K4" s="1">
        <v>43720</v>
      </c>
      <c r="L4" t="s">
        <v>39</v>
      </c>
      <c r="N4" t="s">
        <v>40</v>
      </c>
    </row>
    <row r="5" spans="1:14" x14ac:dyDescent="0.25">
      <c r="A5" t="s">
        <v>53</v>
      </c>
      <c r="B5" t="s">
        <v>54</v>
      </c>
      <c r="C5" t="s">
        <v>43</v>
      </c>
      <c r="D5" t="s">
        <v>21</v>
      </c>
      <c r="E5">
        <v>57104</v>
      </c>
      <c r="F5" t="s">
        <v>22</v>
      </c>
      <c r="G5" t="s">
        <v>22</v>
      </c>
      <c r="H5" t="s">
        <v>47</v>
      </c>
      <c r="I5" t="s">
        <v>48</v>
      </c>
      <c r="J5" s="1">
        <v>43701</v>
      </c>
      <c r="K5" s="1">
        <v>43720</v>
      </c>
      <c r="L5" t="s">
        <v>39</v>
      </c>
      <c r="N5" t="s">
        <v>40</v>
      </c>
    </row>
    <row r="6" spans="1:14" x14ac:dyDescent="0.25">
      <c r="A6" t="s">
        <v>55</v>
      </c>
      <c r="B6" t="s">
        <v>56</v>
      </c>
      <c r="C6" t="s">
        <v>43</v>
      </c>
      <c r="D6" t="s">
        <v>21</v>
      </c>
      <c r="E6">
        <v>57103</v>
      </c>
      <c r="F6" t="s">
        <v>22</v>
      </c>
      <c r="G6" t="s">
        <v>22</v>
      </c>
      <c r="H6" t="s">
        <v>47</v>
      </c>
      <c r="I6" t="s">
        <v>48</v>
      </c>
      <c r="J6" s="1">
        <v>43701</v>
      </c>
      <c r="K6" s="1">
        <v>43720</v>
      </c>
      <c r="L6" t="s">
        <v>39</v>
      </c>
      <c r="N6" t="s">
        <v>40</v>
      </c>
    </row>
    <row r="7" spans="1:14" x14ac:dyDescent="0.25">
      <c r="A7" t="s">
        <v>57</v>
      </c>
      <c r="B7" t="s">
        <v>58</v>
      </c>
      <c r="C7" t="s">
        <v>59</v>
      </c>
      <c r="D7" t="s">
        <v>21</v>
      </c>
      <c r="E7">
        <v>57719</v>
      </c>
      <c r="F7" t="s">
        <v>22</v>
      </c>
      <c r="G7" t="s">
        <v>22</v>
      </c>
      <c r="H7" t="s">
        <v>47</v>
      </c>
      <c r="I7" t="s">
        <v>48</v>
      </c>
      <c r="J7" s="1">
        <v>43693</v>
      </c>
      <c r="K7" s="1">
        <v>43720</v>
      </c>
      <c r="L7" t="s">
        <v>39</v>
      </c>
      <c r="N7" t="s">
        <v>40</v>
      </c>
    </row>
    <row r="8" spans="1:14" x14ac:dyDescent="0.25">
      <c r="A8" t="s">
        <v>183</v>
      </c>
      <c r="B8" t="s">
        <v>184</v>
      </c>
      <c r="C8" t="s">
        <v>182</v>
      </c>
      <c r="D8" t="s">
        <v>21</v>
      </c>
      <c r="E8">
        <v>57005</v>
      </c>
      <c r="F8" t="s">
        <v>22</v>
      </c>
      <c r="G8" t="s">
        <v>22</v>
      </c>
      <c r="H8" t="s">
        <v>47</v>
      </c>
      <c r="I8" t="s">
        <v>48</v>
      </c>
      <c r="J8" s="1">
        <v>43614</v>
      </c>
      <c r="K8" s="1">
        <v>43651</v>
      </c>
      <c r="L8" t="s">
        <v>39</v>
      </c>
      <c r="N8" t="s">
        <v>40</v>
      </c>
    </row>
    <row r="9" spans="1:14" x14ac:dyDescent="0.25">
      <c r="A9" t="s">
        <v>185</v>
      </c>
      <c r="B9" t="s">
        <v>186</v>
      </c>
      <c r="C9" t="s">
        <v>187</v>
      </c>
      <c r="D9" t="s">
        <v>21</v>
      </c>
      <c r="E9">
        <v>57033</v>
      </c>
      <c r="F9" t="s">
        <v>22</v>
      </c>
      <c r="G9" t="s">
        <v>22</v>
      </c>
      <c r="H9" t="s">
        <v>47</v>
      </c>
      <c r="I9" t="s">
        <v>48</v>
      </c>
      <c r="J9" s="1">
        <v>43613</v>
      </c>
      <c r="K9" s="1">
        <v>43651</v>
      </c>
      <c r="L9" t="s">
        <v>39</v>
      </c>
      <c r="N9" t="s">
        <v>40</v>
      </c>
    </row>
    <row r="10" spans="1:14" x14ac:dyDescent="0.25">
      <c r="A10" t="s">
        <v>188</v>
      </c>
      <c r="B10" t="s">
        <v>189</v>
      </c>
      <c r="C10" t="s">
        <v>190</v>
      </c>
      <c r="D10" t="s">
        <v>21</v>
      </c>
      <c r="E10">
        <v>57030</v>
      </c>
      <c r="F10" t="s">
        <v>22</v>
      </c>
      <c r="G10" t="s">
        <v>22</v>
      </c>
      <c r="H10" t="s">
        <v>47</v>
      </c>
      <c r="I10" t="s">
        <v>48</v>
      </c>
      <c r="J10" s="1">
        <v>43614</v>
      </c>
      <c r="K10" s="1">
        <v>43651</v>
      </c>
      <c r="L10" t="s">
        <v>39</v>
      </c>
      <c r="N10" t="s">
        <v>40</v>
      </c>
    </row>
    <row r="11" spans="1:14" x14ac:dyDescent="0.25">
      <c r="A11" t="s">
        <v>206</v>
      </c>
      <c r="B11" t="s">
        <v>207</v>
      </c>
      <c r="C11" t="s">
        <v>193</v>
      </c>
      <c r="D11" t="s">
        <v>21</v>
      </c>
      <c r="E11">
        <v>57301</v>
      </c>
      <c r="F11" t="s">
        <v>22</v>
      </c>
      <c r="G11" t="s">
        <v>22</v>
      </c>
      <c r="H11" t="s">
        <v>47</v>
      </c>
      <c r="I11" t="s">
        <v>48</v>
      </c>
      <c r="J11" s="1">
        <v>43589</v>
      </c>
      <c r="K11" s="1">
        <v>43629</v>
      </c>
      <c r="L11" t="s">
        <v>39</v>
      </c>
      <c r="N11" t="s">
        <v>208</v>
      </c>
    </row>
    <row r="12" spans="1:14" x14ac:dyDescent="0.25">
      <c r="A12" t="s">
        <v>209</v>
      </c>
      <c r="B12" t="s">
        <v>210</v>
      </c>
      <c r="C12" t="s">
        <v>211</v>
      </c>
      <c r="D12" t="s">
        <v>21</v>
      </c>
      <c r="E12">
        <v>57311</v>
      </c>
      <c r="F12" t="s">
        <v>22</v>
      </c>
      <c r="G12" t="s">
        <v>22</v>
      </c>
      <c r="H12" t="s">
        <v>47</v>
      </c>
      <c r="I12" t="s">
        <v>48</v>
      </c>
      <c r="J12" s="1">
        <v>43589</v>
      </c>
      <c r="K12" s="1">
        <v>43629</v>
      </c>
      <c r="L12" t="s">
        <v>39</v>
      </c>
      <c r="N12" t="s">
        <v>194</v>
      </c>
    </row>
    <row r="13" spans="1:14" x14ac:dyDescent="0.25">
      <c r="A13" t="s">
        <v>224</v>
      </c>
      <c r="B13" t="s">
        <v>225</v>
      </c>
      <c r="C13" t="s">
        <v>226</v>
      </c>
      <c r="D13" t="s">
        <v>21</v>
      </c>
      <c r="E13">
        <v>57790</v>
      </c>
      <c r="F13" t="s">
        <v>22</v>
      </c>
      <c r="G13" t="s">
        <v>22</v>
      </c>
      <c r="H13" t="s">
        <v>47</v>
      </c>
      <c r="I13" t="s">
        <v>48</v>
      </c>
      <c r="J13" s="1">
        <v>43575</v>
      </c>
      <c r="K13" s="1">
        <v>43615</v>
      </c>
      <c r="L13" t="s">
        <v>39</v>
      </c>
      <c r="N13" t="s">
        <v>208</v>
      </c>
    </row>
    <row r="14" spans="1:14" x14ac:dyDescent="0.25">
      <c r="A14" t="s">
        <v>227</v>
      </c>
      <c r="B14" t="s">
        <v>228</v>
      </c>
      <c r="C14" t="s">
        <v>20</v>
      </c>
      <c r="D14" t="s">
        <v>21</v>
      </c>
      <c r="E14">
        <v>57701</v>
      </c>
      <c r="F14" t="s">
        <v>22</v>
      </c>
      <c r="G14" t="s">
        <v>22</v>
      </c>
      <c r="H14" t="s">
        <v>47</v>
      </c>
      <c r="I14" t="s">
        <v>48</v>
      </c>
      <c r="J14" s="1">
        <v>43575</v>
      </c>
      <c r="K14" s="1">
        <v>43615</v>
      </c>
      <c r="L14" t="s">
        <v>39</v>
      </c>
      <c r="N14" t="s">
        <v>208</v>
      </c>
    </row>
    <row r="15" spans="1:14" x14ac:dyDescent="0.25">
      <c r="A15" t="s">
        <v>229</v>
      </c>
      <c r="B15" t="s">
        <v>230</v>
      </c>
      <c r="C15" t="s">
        <v>231</v>
      </c>
      <c r="D15" t="s">
        <v>21</v>
      </c>
      <c r="E15">
        <v>57761</v>
      </c>
      <c r="F15" t="s">
        <v>22</v>
      </c>
      <c r="G15" t="s">
        <v>22</v>
      </c>
      <c r="H15" t="s">
        <v>47</v>
      </c>
      <c r="I15" t="s">
        <v>48</v>
      </c>
      <c r="J15" s="1">
        <v>43575</v>
      </c>
      <c r="K15" s="1">
        <v>43615</v>
      </c>
      <c r="L15" t="s">
        <v>39</v>
      </c>
      <c r="N15" t="s">
        <v>208</v>
      </c>
    </row>
    <row r="16" spans="1:14" x14ac:dyDescent="0.25">
      <c r="A16" t="s">
        <v>238</v>
      </c>
      <c r="B16" t="s">
        <v>239</v>
      </c>
      <c r="C16" t="s">
        <v>226</v>
      </c>
      <c r="D16" t="s">
        <v>21</v>
      </c>
      <c r="E16">
        <v>57790</v>
      </c>
      <c r="F16" t="s">
        <v>22</v>
      </c>
      <c r="G16" t="s">
        <v>22</v>
      </c>
      <c r="H16" t="s">
        <v>47</v>
      </c>
      <c r="I16" t="s">
        <v>48</v>
      </c>
      <c r="J16" s="1">
        <v>43575</v>
      </c>
      <c r="K16" s="1">
        <v>43615</v>
      </c>
      <c r="L16" t="s">
        <v>39</v>
      </c>
      <c r="N16" t="s">
        <v>208</v>
      </c>
    </row>
    <row r="17" spans="1:14" x14ac:dyDescent="0.25">
      <c r="A17" t="s">
        <v>389</v>
      </c>
      <c r="B17" t="s">
        <v>390</v>
      </c>
      <c r="C17" t="s">
        <v>203</v>
      </c>
      <c r="D17" t="s">
        <v>21</v>
      </c>
      <c r="E17">
        <v>57350</v>
      </c>
      <c r="F17" t="s">
        <v>22</v>
      </c>
      <c r="G17" t="s">
        <v>22</v>
      </c>
      <c r="H17" t="s">
        <v>47</v>
      </c>
      <c r="I17" t="s">
        <v>48</v>
      </c>
      <c r="J17" s="1">
        <v>43484</v>
      </c>
      <c r="K17" s="1">
        <v>43580</v>
      </c>
      <c r="L17" t="s">
        <v>39</v>
      </c>
      <c r="N17" t="s">
        <v>208</v>
      </c>
    </row>
    <row r="18" spans="1:14" x14ac:dyDescent="0.25">
      <c r="A18" t="s">
        <v>263</v>
      </c>
      <c r="B18" t="s">
        <v>395</v>
      </c>
      <c r="C18" t="s">
        <v>393</v>
      </c>
      <c r="D18" t="s">
        <v>21</v>
      </c>
      <c r="E18">
        <v>57201</v>
      </c>
      <c r="F18" t="s">
        <v>22</v>
      </c>
      <c r="G18" t="s">
        <v>22</v>
      </c>
      <c r="H18" t="s">
        <v>47</v>
      </c>
      <c r="I18" t="s">
        <v>48</v>
      </c>
      <c r="J18" s="1">
        <v>43524</v>
      </c>
      <c r="K18" s="1">
        <v>43580</v>
      </c>
      <c r="L18" t="s">
        <v>39</v>
      </c>
      <c r="N18" t="s">
        <v>194</v>
      </c>
    </row>
    <row r="19" spans="1:14" x14ac:dyDescent="0.25">
      <c r="A19" t="s">
        <v>396</v>
      </c>
      <c r="B19" t="s">
        <v>397</v>
      </c>
      <c r="C19" t="s">
        <v>393</v>
      </c>
      <c r="D19" t="s">
        <v>21</v>
      </c>
      <c r="E19">
        <v>57201</v>
      </c>
      <c r="F19" t="s">
        <v>22</v>
      </c>
      <c r="G19" t="s">
        <v>22</v>
      </c>
      <c r="H19" t="s">
        <v>47</v>
      </c>
      <c r="I19" t="s">
        <v>111</v>
      </c>
      <c r="J19" s="1">
        <v>43524</v>
      </c>
      <c r="K19" s="1">
        <v>43580</v>
      </c>
      <c r="L19" t="s">
        <v>39</v>
      </c>
      <c r="N19" t="s">
        <v>208</v>
      </c>
    </row>
    <row r="20" spans="1:14" x14ac:dyDescent="0.25">
      <c r="A20" t="s">
        <v>398</v>
      </c>
      <c r="B20" t="s">
        <v>399</v>
      </c>
      <c r="C20" t="s">
        <v>393</v>
      </c>
      <c r="D20" t="s">
        <v>21</v>
      </c>
      <c r="E20">
        <v>57201</v>
      </c>
      <c r="F20" t="s">
        <v>22</v>
      </c>
      <c r="G20" t="s">
        <v>22</v>
      </c>
      <c r="H20" t="s">
        <v>47</v>
      </c>
      <c r="I20" t="s">
        <v>400</v>
      </c>
      <c r="J20" s="1">
        <v>43524</v>
      </c>
      <c r="K20" s="1">
        <v>43580</v>
      </c>
      <c r="L20" t="s">
        <v>39</v>
      </c>
      <c r="N20" t="s">
        <v>194</v>
      </c>
    </row>
    <row r="21" spans="1:14" x14ac:dyDescent="0.25">
      <c r="A21" t="s">
        <v>401</v>
      </c>
      <c r="B21" t="s">
        <v>402</v>
      </c>
      <c r="C21" t="s">
        <v>393</v>
      </c>
      <c r="D21" t="s">
        <v>21</v>
      </c>
      <c r="E21">
        <v>57201</v>
      </c>
      <c r="F21" t="s">
        <v>22</v>
      </c>
      <c r="G21" t="s">
        <v>22</v>
      </c>
      <c r="H21" t="s">
        <v>47</v>
      </c>
      <c r="I21" t="s">
        <v>48</v>
      </c>
      <c r="J21" s="1">
        <v>43524</v>
      </c>
      <c r="K21" s="1">
        <v>43580</v>
      </c>
      <c r="L21" t="s">
        <v>39</v>
      </c>
      <c r="N21" t="s">
        <v>208</v>
      </c>
    </row>
    <row r="22" spans="1:14" x14ac:dyDescent="0.25">
      <c r="A22" t="s">
        <v>422</v>
      </c>
      <c r="B22" t="s">
        <v>423</v>
      </c>
      <c r="C22" t="s">
        <v>424</v>
      </c>
      <c r="D22" t="s">
        <v>21</v>
      </c>
      <c r="E22">
        <v>57025</v>
      </c>
      <c r="F22" t="s">
        <v>22</v>
      </c>
      <c r="G22" t="s">
        <v>22</v>
      </c>
      <c r="H22" t="s">
        <v>47</v>
      </c>
      <c r="I22" t="s">
        <v>48</v>
      </c>
      <c r="J22" t="s">
        <v>204</v>
      </c>
      <c r="K22" s="1">
        <v>43573</v>
      </c>
      <c r="L22" t="s">
        <v>205</v>
      </c>
      <c r="M22" t="str">
        <f>HYPERLINK("https://www.regulations.gov/docket?D=FDA-2019-H-1839")</f>
        <v>https://www.regulations.gov/docket?D=FDA-2019-H-1839</v>
      </c>
      <c r="N22" t="s">
        <v>204</v>
      </c>
    </row>
    <row r="23" spans="1:14" x14ac:dyDescent="0.25">
      <c r="A23" t="s">
        <v>425</v>
      </c>
      <c r="B23" t="s">
        <v>426</v>
      </c>
      <c r="C23" t="s">
        <v>92</v>
      </c>
      <c r="D23" t="s">
        <v>21</v>
      </c>
      <c r="E23">
        <v>57747</v>
      </c>
      <c r="F23" t="s">
        <v>22</v>
      </c>
      <c r="G23" t="s">
        <v>22</v>
      </c>
      <c r="H23" t="s">
        <v>47</v>
      </c>
      <c r="I23" t="s">
        <v>48</v>
      </c>
      <c r="J23" s="1">
        <v>43469</v>
      </c>
      <c r="K23" s="1">
        <v>43573</v>
      </c>
      <c r="L23" t="s">
        <v>39</v>
      </c>
      <c r="N23" t="s">
        <v>208</v>
      </c>
    </row>
    <row r="24" spans="1:14" x14ac:dyDescent="0.25">
      <c r="A24" t="s">
        <v>427</v>
      </c>
      <c r="B24" t="s">
        <v>428</v>
      </c>
      <c r="C24" t="s">
        <v>203</v>
      </c>
      <c r="D24" t="s">
        <v>21</v>
      </c>
      <c r="E24">
        <v>57350</v>
      </c>
      <c r="F24" t="s">
        <v>22</v>
      </c>
      <c r="G24" t="s">
        <v>22</v>
      </c>
      <c r="H24" t="s">
        <v>47</v>
      </c>
      <c r="I24" t="s">
        <v>48</v>
      </c>
      <c r="J24" s="1">
        <v>43484</v>
      </c>
      <c r="K24" s="1">
        <v>43573</v>
      </c>
      <c r="L24" t="s">
        <v>39</v>
      </c>
      <c r="N24" t="s">
        <v>208</v>
      </c>
    </row>
    <row r="25" spans="1:14" x14ac:dyDescent="0.25">
      <c r="A25" t="s">
        <v>18</v>
      </c>
      <c r="B25" t="s">
        <v>429</v>
      </c>
      <c r="C25" t="s">
        <v>203</v>
      </c>
      <c r="D25" t="s">
        <v>21</v>
      </c>
      <c r="E25">
        <v>57350</v>
      </c>
      <c r="F25" t="s">
        <v>22</v>
      </c>
      <c r="G25" t="s">
        <v>22</v>
      </c>
      <c r="H25" t="s">
        <v>47</v>
      </c>
      <c r="I25" t="s">
        <v>48</v>
      </c>
      <c r="J25" s="1">
        <v>43484</v>
      </c>
      <c r="K25" s="1">
        <v>43573</v>
      </c>
      <c r="L25" t="s">
        <v>39</v>
      </c>
      <c r="N25" t="s">
        <v>208</v>
      </c>
    </row>
    <row r="26" spans="1:14" x14ac:dyDescent="0.25">
      <c r="A26" t="s">
        <v>437</v>
      </c>
      <c r="B26" t="s">
        <v>438</v>
      </c>
      <c r="C26" t="s">
        <v>287</v>
      </c>
      <c r="D26" t="s">
        <v>21</v>
      </c>
      <c r="E26">
        <v>57469</v>
      </c>
      <c r="F26" t="s">
        <v>22</v>
      </c>
      <c r="G26" t="s">
        <v>22</v>
      </c>
      <c r="H26" t="s">
        <v>47</v>
      </c>
      <c r="I26" t="s">
        <v>48</v>
      </c>
      <c r="J26" t="s">
        <v>204</v>
      </c>
      <c r="K26" s="1">
        <v>43573</v>
      </c>
      <c r="L26" t="s">
        <v>205</v>
      </c>
      <c r="M26" t="str">
        <f>HYPERLINK("https://www.regulations.gov/docket?D=FDA-2019-H-1825")</f>
        <v>https://www.regulations.gov/docket?D=FDA-2019-H-1825</v>
      </c>
      <c r="N26" t="s">
        <v>204</v>
      </c>
    </row>
    <row r="27" spans="1:14" x14ac:dyDescent="0.25">
      <c r="A27" t="s">
        <v>439</v>
      </c>
      <c r="B27" t="s">
        <v>440</v>
      </c>
      <c r="C27" t="s">
        <v>203</v>
      </c>
      <c r="D27" t="s">
        <v>21</v>
      </c>
      <c r="E27">
        <v>57350</v>
      </c>
      <c r="F27" t="s">
        <v>22</v>
      </c>
      <c r="G27" t="s">
        <v>22</v>
      </c>
      <c r="H27" t="s">
        <v>47</v>
      </c>
      <c r="I27" t="s">
        <v>48</v>
      </c>
      <c r="J27" s="1">
        <v>43484</v>
      </c>
      <c r="K27" s="1">
        <v>43573</v>
      </c>
      <c r="L27" t="s">
        <v>39</v>
      </c>
      <c r="N27" t="s">
        <v>208</v>
      </c>
    </row>
    <row r="28" spans="1:14" x14ac:dyDescent="0.25">
      <c r="A28" t="s">
        <v>449</v>
      </c>
      <c r="B28" t="s">
        <v>450</v>
      </c>
      <c r="C28" t="s">
        <v>451</v>
      </c>
      <c r="D28" t="s">
        <v>21</v>
      </c>
      <c r="E28">
        <v>57078</v>
      </c>
      <c r="F28" t="s">
        <v>22</v>
      </c>
      <c r="G28" t="s">
        <v>22</v>
      </c>
      <c r="H28" t="s">
        <v>47</v>
      </c>
      <c r="I28" t="s">
        <v>48</v>
      </c>
      <c r="J28" t="s">
        <v>204</v>
      </c>
      <c r="K28" s="1">
        <v>43571</v>
      </c>
      <c r="L28" t="s">
        <v>205</v>
      </c>
      <c r="M28" t="str">
        <f>HYPERLINK("https://www.regulations.gov/docket?D=FDA-2019-H-1794")</f>
        <v>https://www.regulations.gov/docket?D=FDA-2019-H-1794</v>
      </c>
      <c r="N28" t="s">
        <v>204</v>
      </c>
    </row>
    <row r="29" spans="1:14" x14ac:dyDescent="0.25">
      <c r="A29" t="s">
        <v>536</v>
      </c>
      <c r="B29" t="s">
        <v>537</v>
      </c>
      <c r="C29" t="s">
        <v>393</v>
      </c>
      <c r="D29" t="s">
        <v>21</v>
      </c>
      <c r="E29">
        <v>57201</v>
      </c>
      <c r="F29" t="s">
        <v>22</v>
      </c>
      <c r="G29" t="s">
        <v>22</v>
      </c>
      <c r="H29" t="s">
        <v>47</v>
      </c>
      <c r="I29" t="s">
        <v>48</v>
      </c>
      <c r="J29" s="1">
        <v>43468</v>
      </c>
      <c r="K29" s="1">
        <v>43545</v>
      </c>
      <c r="L29" t="s">
        <v>39</v>
      </c>
      <c r="N29" t="s">
        <v>208</v>
      </c>
    </row>
    <row r="30" spans="1:14" x14ac:dyDescent="0.25">
      <c r="A30" t="s">
        <v>541</v>
      </c>
      <c r="B30" t="s">
        <v>542</v>
      </c>
      <c r="C30" t="s">
        <v>393</v>
      </c>
      <c r="D30" t="s">
        <v>21</v>
      </c>
      <c r="E30">
        <v>57201</v>
      </c>
      <c r="F30" t="s">
        <v>22</v>
      </c>
      <c r="G30" t="s">
        <v>22</v>
      </c>
      <c r="H30" t="s">
        <v>47</v>
      </c>
      <c r="I30" t="s">
        <v>48</v>
      </c>
      <c r="J30" s="1">
        <v>43468</v>
      </c>
      <c r="K30" s="1">
        <v>43545</v>
      </c>
      <c r="L30" t="s">
        <v>39</v>
      </c>
      <c r="N30" t="s">
        <v>208</v>
      </c>
    </row>
    <row r="31" spans="1:14" x14ac:dyDescent="0.25">
      <c r="A31" t="s">
        <v>543</v>
      </c>
      <c r="B31" t="s">
        <v>544</v>
      </c>
      <c r="C31" t="s">
        <v>451</v>
      </c>
      <c r="D31" t="s">
        <v>21</v>
      </c>
      <c r="E31">
        <v>57078</v>
      </c>
      <c r="F31" t="s">
        <v>22</v>
      </c>
      <c r="G31" t="s">
        <v>22</v>
      </c>
      <c r="H31" t="s">
        <v>47</v>
      </c>
      <c r="I31" t="s">
        <v>48</v>
      </c>
      <c r="J31" s="1">
        <v>43462</v>
      </c>
      <c r="K31" s="1">
        <v>43545</v>
      </c>
      <c r="L31" t="s">
        <v>39</v>
      </c>
      <c r="N31" t="s">
        <v>208</v>
      </c>
    </row>
    <row r="32" spans="1:14" x14ac:dyDescent="0.25">
      <c r="A32" t="s">
        <v>545</v>
      </c>
      <c r="B32" t="s">
        <v>546</v>
      </c>
      <c r="C32" t="s">
        <v>451</v>
      </c>
      <c r="D32" t="s">
        <v>21</v>
      </c>
      <c r="E32">
        <v>57078</v>
      </c>
      <c r="F32" t="s">
        <v>22</v>
      </c>
      <c r="G32" t="s">
        <v>22</v>
      </c>
      <c r="H32" t="s">
        <v>47</v>
      </c>
      <c r="I32" t="s">
        <v>48</v>
      </c>
      <c r="J32" s="1">
        <v>43462</v>
      </c>
      <c r="K32" s="1">
        <v>43538</v>
      </c>
      <c r="L32" t="s">
        <v>39</v>
      </c>
      <c r="N32" t="s">
        <v>194</v>
      </c>
    </row>
    <row r="33" spans="1:14" x14ac:dyDescent="0.25">
      <c r="A33" t="s">
        <v>550</v>
      </c>
      <c r="B33" t="s">
        <v>551</v>
      </c>
      <c r="C33" t="s">
        <v>552</v>
      </c>
      <c r="D33" t="s">
        <v>21</v>
      </c>
      <c r="E33">
        <v>57004</v>
      </c>
      <c r="F33" t="s">
        <v>22</v>
      </c>
      <c r="G33" t="s">
        <v>22</v>
      </c>
      <c r="H33" t="s">
        <v>47</v>
      </c>
      <c r="I33" t="s">
        <v>48</v>
      </c>
      <c r="J33" s="1">
        <v>43462</v>
      </c>
      <c r="K33" s="1">
        <v>43538</v>
      </c>
      <c r="L33" t="s">
        <v>39</v>
      </c>
      <c r="N33" t="s">
        <v>208</v>
      </c>
    </row>
    <row r="34" spans="1:14" x14ac:dyDescent="0.25">
      <c r="A34" t="s">
        <v>403</v>
      </c>
      <c r="B34" t="s">
        <v>555</v>
      </c>
      <c r="C34" t="s">
        <v>556</v>
      </c>
      <c r="D34" t="s">
        <v>21</v>
      </c>
      <c r="E34">
        <v>57381</v>
      </c>
      <c r="F34" t="s">
        <v>22</v>
      </c>
      <c r="G34" t="s">
        <v>22</v>
      </c>
      <c r="H34" t="s">
        <v>47</v>
      </c>
      <c r="I34" t="s">
        <v>48</v>
      </c>
      <c r="J34" t="s">
        <v>204</v>
      </c>
      <c r="K34" s="1">
        <v>43536</v>
      </c>
      <c r="L34" t="s">
        <v>205</v>
      </c>
      <c r="M34" t="str">
        <f>HYPERLINK("https://www.regulations.gov/docket?D=FDA-2019-H-1142")</f>
        <v>https://www.regulations.gov/docket?D=FDA-2019-H-1142</v>
      </c>
      <c r="N34" t="s">
        <v>204</v>
      </c>
    </row>
    <row r="35" spans="1:14" x14ac:dyDescent="0.25">
      <c r="A35" t="s">
        <v>557</v>
      </c>
      <c r="B35" t="s">
        <v>558</v>
      </c>
      <c r="C35" t="s">
        <v>393</v>
      </c>
      <c r="D35" t="s">
        <v>21</v>
      </c>
      <c r="E35">
        <v>57201</v>
      </c>
      <c r="F35" t="s">
        <v>22</v>
      </c>
      <c r="G35" t="s">
        <v>22</v>
      </c>
      <c r="H35" t="s">
        <v>47</v>
      </c>
      <c r="I35" t="s">
        <v>48</v>
      </c>
      <c r="J35" s="1">
        <v>43455</v>
      </c>
      <c r="K35" s="1">
        <v>43531</v>
      </c>
      <c r="L35" t="s">
        <v>39</v>
      </c>
      <c r="N35" t="s">
        <v>208</v>
      </c>
    </row>
    <row r="36" spans="1:14" x14ac:dyDescent="0.25">
      <c r="A36" t="s">
        <v>609</v>
      </c>
      <c r="B36" t="s">
        <v>610</v>
      </c>
      <c r="C36" t="s">
        <v>451</v>
      </c>
      <c r="D36" t="s">
        <v>21</v>
      </c>
      <c r="E36">
        <v>57078</v>
      </c>
      <c r="F36" t="s">
        <v>22</v>
      </c>
      <c r="G36" t="s">
        <v>22</v>
      </c>
      <c r="H36" t="s">
        <v>47</v>
      </c>
      <c r="I36" t="s">
        <v>48</v>
      </c>
      <c r="J36" t="s">
        <v>204</v>
      </c>
      <c r="K36" s="1">
        <v>43510</v>
      </c>
      <c r="L36" t="s">
        <v>205</v>
      </c>
      <c r="M36" t="str">
        <f>HYPERLINK("https://www.regulations.gov/docket?D=FDA-2019-H-0701")</f>
        <v>https://www.regulations.gov/docket?D=FDA-2019-H-0701</v>
      </c>
      <c r="N36" t="s">
        <v>204</v>
      </c>
    </row>
    <row r="37" spans="1:14" x14ac:dyDescent="0.25">
      <c r="A37" t="s">
        <v>654</v>
      </c>
      <c r="B37" t="s">
        <v>655</v>
      </c>
      <c r="C37" t="s">
        <v>92</v>
      </c>
      <c r="D37" t="s">
        <v>21</v>
      </c>
      <c r="E37">
        <v>57747</v>
      </c>
      <c r="F37" t="s">
        <v>22</v>
      </c>
      <c r="G37" t="s">
        <v>22</v>
      </c>
      <c r="H37" t="s">
        <v>47</v>
      </c>
      <c r="I37" t="s">
        <v>48</v>
      </c>
      <c r="J37" t="s">
        <v>204</v>
      </c>
      <c r="K37" s="1">
        <v>43488</v>
      </c>
      <c r="L37" t="s">
        <v>205</v>
      </c>
      <c r="M37" t="str">
        <f>HYPERLINK("https://www.regulations.gov/docket?D=FDA-2019-H-0326")</f>
        <v>https://www.regulations.gov/docket?D=FDA-2019-H-0326</v>
      </c>
      <c r="N37" t="s">
        <v>204</v>
      </c>
    </row>
    <row r="38" spans="1:14" x14ac:dyDescent="0.25">
      <c r="A38" t="s">
        <v>669</v>
      </c>
      <c r="B38" t="s">
        <v>670</v>
      </c>
      <c r="C38" t="s">
        <v>43</v>
      </c>
      <c r="D38" t="s">
        <v>21</v>
      </c>
      <c r="E38">
        <v>57104</v>
      </c>
      <c r="F38" t="s">
        <v>22</v>
      </c>
      <c r="G38" t="s">
        <v>22</v>
      </c>
      <c r="H38" t="s">
        <v>47</v>
      </c>
      <c r="I38" t="s">
        <v>48</v>
      </c>
      <c r="J38" t="s">
        <v>204</v>
      </c>
      <c r="K38" s="1">
        <v>43481</v>
      </c>
      <c r="L38" t="s">
        <v>205</v>
      </c>
      <c r="M38" t="str">
        <f>HYPERLINK("https://www.regulations.gov/docket?D=FDA-2019-H-0228")</f>
        <v>https://www.regulations.gov/docket?D=FDA-2019-H-0228</v>
      </c>
      <c r="N38" t="s">
        <v>204</v>
      </c>
    </row>
    <row r="39" spans="1:14" x14ac:dyDescent="0.25">
      <c r="A39" t="s">
        <v>604</v>
      </c>
      <c r="B39" t="s">
        <v>671</v>
      </c>
      <c r="C39" t="s">
        <v>43</v>
      </c>
      <c r="D39" t="s">
        <v>21</v>
      </c>
      <c r="E39">
        <v>57105</v>
      </c>
      <c r="F39" t="s">
        <v>22</v>
      </c>
      <c r="G39" t="s">
        <v>22</v>
      </c>
      <c r="H39" t="s">
        <v>47</v>
      </c>
      <c r="I39" t="s">
        <v>48</v>
      </c>
      <c r="J39" t="s">
        <v>204</v>
      </c>
      <c r="K39" s="1">
        <v>43481</v>
      </c>
      <c r="L39" t="s">
        <v>205</v>
      </c>
      <c r="M39" t="str">
        <f>HYPERLINK("https://www.regulations.gov/docket?D=FDA-2019-H-0232")</f>
        <v>https://www.regulations.gov/docket?D=FDA-2019-H-0232</v>
      </c>
      <c r="N39" t="s">
        <v>204</v>
      </c>
    </row>
    <row r="40" spans="1:14" x14ac:dyDescent="0.25">
      <c r="A40" t="s">
        <v>672</v>
      </c>
      <c r="B40" t="s">
        <v>673</v>
      </c>
      <c r="C40" t="s">
        <v>674</v>
      </c>
      <c r="D40" t="s">
        <v>21</v>
      </c>
      <c r="E40">
        <v>57028</v>
      </c>
      <c r="F40" t="s">
        <v>22</v>
      </c>
      <c r="G40" t="s">
        <v>22</v>
      </c>
      <c r="H40" t="s">
        <v>47</v>
      </c>
      <c r="I40" t="s">
        <v>400</v>
      </c>
      <c r="J40" t="s">
        <v>204</v>
      </c>
      <c r="K40" s="1">
        <v>43481</v>
      </c>
      <c r="L40" t="s">
        <v>205</v>
      </c>
      <c r="M40" t="str">
        <f>HYPERLINK("https://www.regulations.gov/docket?D=FDA-2019-H-0241")</f>
        <v>https://www.regulations.gov/docket?D=FDA-2019-H-0241</v>
      </c>
      <c r="N40" t="s">
        <v>204</v>
      </c>
    </row>
    <row r="41" spans="1:14" x14ac:dyDescent="0.25">
      <c r="A41" t="s">
        <v>675</v>
      </c>
      <c r="B41" t="s">
        <v>676</v>
      </c>
      <c r="C41" t="s">
        <v>43</v>
      </c>
      <c r="D41" t="s">
        <v>21</v>
      </c>
      <c r="E41">
        <v>57103</v>
      </c>
      <c r="F41" t="s">
        <v>22</v>
      </c>
      <c r="G41" t="s">
        <v>22</v>
      </c>
      <c r="H41" t="s">
        <v>47</v>
      </c>
      <c r="I41" t="s">
        <v>400</v>
      </c>
      <c r="J41" t="s">
        <v>204</v>
      </c>
      <c r="K41" s="1">
        <v>43480</v>
      </c>
      <c r="L41" t="s">
        <v>205</v>
      </c>
      <c r="M41" t="str">
        <f>HYPERLINK("https://www.regulations.gov/docket?D=FDA-2019-H-0212")</f>
        <v>https://www.regulations.gov/docket?D=FDA-2019-H-0212</v>
      </c>
      <c r="N41" t="s">
        <v>204</v>
      </c>
    </row>
    <row r="42" spans="1:14" x14ac:dyDescent="0.25">
      <c r="A42" t="s">
        <v>240</v>
      </c>
      <c r="B42" t="s">
        <v>241</v>
      </c>
      <c r="C42" t="s">
        <v>242</v>
      </c>
      <c r="D42" t="s">
        <v>21</v>
      </c>
      <c r="E42">
        <v>57055</v>
      </c>
      <c r="F42" t="s">
        <v>22</v>
      </c>
      <c r="G42" t="s">
        <v>22</v>
      </c>
      <c r="H42" t="s">
        <v>47</v>
      </c>
      <c r="I42" t="s">
        <v>48</v>
      </c>
      <c r="J42" s="1">
        <v>43394</v>
      </c>
      <c r="K42" s="1">
        <v>43454</v>
      </c>
      <c r="L42" t="s">
        <v>39</v>
      </c>
      <c r="N42" t="s">
        <v>194</v>
      </c>
    </row>
    <row r="43" spans="1:14" x14ac:dyDescent="0.25">
      <c r="A43" t="s">
        <v>775</v>
      </c>
      <c r="B43" t="s">
        <v>776</v>
      </c>
      <c r="C43" t="s">
        <v>777</v>
      </c>
      <c r="D43" t="s">
        <v>21</v>
      </c>
      <c r="E43">
        <v>57552</v>
      </c>
      <c r="F43" t="s">
        <v>22</v>
      </c>
      <c r="G43" t="s">
        <v>22</v>
      </c>
      <c r="H43" t="s">
        <v>47</v>
      </c>
      <c r="I43" t="s">
        <v>48</v>
      </c>
      <c r="J43" s="1">
        <v>43392</v>
      </c>
      <c r="K43" s="1">
        <v>43454</v>
      </c>
      <c r="L43" t="s">
        <v>39</v>
      </c>
      <c r="N43" t="s">
        <v>208</v>
      </c>
    </row>
    <row r="44" spans="1:14" x14ac:dyDescent="0.25">
      <c r="A44" t="s">
        <v>418</v>
      </c>
      <c r="B44" t="s">
        <v>419</v>
      </c>
      <c r="C44" t="s">
        <v>226</v>
      </c>
      <c r="D44" t="s">
        <v>21</v>
      </c>
      <c r="E44">
        <v>57790</v>
      </c>
      <c r="F44" t="s">
        <v>22</v>
      </c>
      <c r="G44" t="s">
        <v>22</v>
      </c>
      <c r="H44" t="s">
        <v>47</v>
      </c>
      <c r="I44" t="s">
        <v>48</v>
      </c>
      <c r="J44" s="1">
        <v>43392</v>
      </c>
      <c r="K44" s="1">
        <v>43447</v>
      </c>
      <c r="L44" t="s">
        <v>39</v>
      </c>
      <c r="N44" t="s">
        <v>208</v>
      </c>
    </row>
    <row r="45" spans="1:14" x14ac:dyDescent="0.25">
      <c r="A45" t="s">
        <v>778</v>
      </c>
      <c r="B45" t="s">
        <v>779</v>
      </c>
      <c r="C45" t="s">
        <v>780</v>
      </c>
      <c r="D45" t="s">
        <v>21</v>
      </c>
      <c r="E45">
        <v>57559</v>
      </c>
      <c r="F45" t="s">
        <v>22</v>
      </c>
      <c r="G45" t="s">
        <v>22</v>
      </c>
      <c r="H45" t="s">
        <v>47</v>
      </c>
      <c r="I45" t="s">
        <v>48</v>
      </c>
      <c r="J45" s="1">
        <v>43392</v>
      </c>
      <c r="K45" s="1">
        <v>43447</v>
      </c>
      <c r="L45" t="s">
        <v>39</v>
      </c>
      <c r="N45" t="s">
        <v>208</v>
      </c>
    </row>
    <row r="46" spans="1:14" x14ac:dyDescent="0.25">
      <c r="A46" t="s">
        <v>781</v>
      </c>
      <c r="B46" t="s">
        <v>782</v>
      </c>
      <c r="C46" t="s">
        <v>783</v>
      </c>
      <c r="D46" t="s">
        <v>21</v>
      </c>
      <c r="E46">
        <v>57017</v>
      </c>
      <c r="F46" t="s">
        <v>22</v>
      </c>
      <c r="G46" t="s">
        <v>22</v>
      </c>
      <c r="H46" t="s">
        <v>47</v>
      </c>
      <c r="I46" t="s">
        <v>48</v>
      </c>
      <c r="J46" s="1">
        <v>43394</v>
      </c>
      <c r="K46" s="1">
        <v>43447</v>
      </c>
      <c r="L46" t="s">
        <v>39</v>
      </c>
      <c r="N46" t="s">
        <v>194</v>
      </c>
    </row>
    <row r="47" spans="1:14" x14ac:dyDescent="0.25">
      <c r="A47" t="s">
        <v>784</v>
      </c>
      <c r="B47" t="s">
        <v>785</v>
      </c>
      <c r="C47" t="s">
        <v>786</v>
      </c>
      <c r="D47" t="s">
        <v>21</v>
      </c>
      <c r="E47">
        <v>57543</v>
      </c>
      <c r="F47" t="s">
        <v>22</v>
      </c>
      <c r="G47" t="s">
        <v>22</v>
      </c>
      <c r="H47" t="s">
        <v>47</v>
      </c>
      <c r="I47" t="s">
        <v>787</v>
      </c>
      <c r="J47" s="1">
        <v>43392</v>
      </c>
      <c r="K47" s="1">
        <v>43447</v>
      </c>
      <c r="L47" t="s">
        <v>39</v>
      </c>
      <c r="N47" t="s">
        <v>194</v>
      </c>
    </row>
    <row r="48" spans="1:14" x14ac:dyDescent="0.25">
      <c r="A48" t="s">
        <v>811</v>
      </c>
      <c r="B48" t="s">
        <v>812</v>
      </c>
      <c r="C48" t="s">
        <v>20</v>
      </c>
      <c r="D48" t="s">
        <v>21</v>
      </c>
      <c r="E48">
        <v>57701</v>
      </c>
      <c r="F48" t="s">
        <v>22</v>
      </c>
      <c r="G48" t="s">
        <v>22</v>
      </c>
      <c r="H48" t="s">
        <v>47</v>
      </c>
      <c r="I48" t="s">
        <v>48</v>
      </c>
      <c r="J48" t="s">
        <v>204</v>
      </c>
      <c r="K48" s="1">
        <v>43440</v>
      </c>
      <c r="L48" t="s">
        <v>205</v>
      </c>
      <c r="M48" t="str">
        <f>HYPERLINK("https://www.regulations.gov/docket?D=FDA-2018-H-4625")</f>
        <v>https://www.regulations.gov/docket?D=FDA-2018-H-4625</v>
      </c>
      <c r="N48" t="s">
        <v>204</v>
      </c>
    </row>
    <row r="49" spans="1:14" x14ac:dyDescent="0.25">
      <c r="A49" t="s">
        <v>623</v>
      </c>
      <c r="B49" t="s">
        <v>624</v>
      </c>
      <c r="C49" t="s">
        <v>20</v>
      </c>
      <c r="D49" t="s">
        <v>21</v>
      </c>
      <c r="E49">
        <v>57701</v>
      </c>
      <c r="F49" t="s">
        <v>22</v>
      </c>
      <c r="G49" t="s">
        <v>22</v>
      </c>
      <c r="H49" t="s">
        <v>47</v>
      </c>
      <c r="I49" t="s">
        <v>48</v>
      </c>
      <c r="J49" s="1">
        <v>43380</v>
      </c>
      <c r="K49" s="1">
        <v>43433</v>
      </c>
      <c r="L49" t="s">
        <v>39</v>
      </c>
      <c r="N49" t="s">
        <v>208</v>
      </c>
    </row>
    <row r="50" spans="1:14" x14ac:dyDescent="0.25">
      <c r="A50" t="s">
        <v>625</v>
      </c>
      <c r="B50" t="s">
        <v>626</v>
      </c>
      <c r="C50" t="s">
        <v>20</v>
      </c>
      <c r="D50" t="s">
        <v>21</v>
      </c>
      <c r="E50">
        <v>57701</v>
      </c>
      <c r="F50" t="s">
        <v>22</v>
      </c>
      <c r="G50" t="s">
        <v>22</v>
      </c>
      <c r="H50" t="s">
        <v>47</v>
      </c>
      <c r="I50" t="s">
        <v>48</v>
      </c>
      <c r="J50" t="s">
        <v>204</v>
      </c>
      <c r="K50" s="1">
        <v>43433</v>
      </c>
      <c r="L50" t="s">
        <v>205</v>
      </c>
      <c r="M50" t="str">
        <f>HYPERLINK("https://www.regulations.gov/docket?D=FDA-2018-H-4542")</f>
        <v>https://www.regulations.gov/docket?D=FDA-2018-H-4542</v>
      </c>
      <c r="N50" t="s">
        <v>204</v>
      </c>
    </row>
    <row r="51" spans="1:14" x14ac:dyDescent="0.25">
      <c r="A51" t="s">
        <v>591</v>
      </c>
      <c r="B51" t="s">
        <v>592</v>
      </c>
      <c r="C51" t="s">
        <v>593</v>
      </c>
      <c r="D51" t="s">
        <v>21</v>
      </c>
      <c r="E51">
        <v>57717</v>
      </c>
      <c r="F51" t="s">
        <v>22</v>
      </c>
      <c r="G51" t="s">
        <v>22</v>
      </c>
      <c r="H51" t="s">
        <v>47</v>
      </c>
      <c r="I51" t="s">
        <v>48</v>
      </c>
      <c r="J51" s="1">
        <v>43358</v>
      </c>
      <c r="K51" s="1">
        <v>43412</v>
      </c>
      <c r="L51" t="s">
        <v>39</v>
      </c>
      <c r="N51" t="s">
        <v>208</v>
      </c>
    </row>
    <row r="52" spans="1:14" x14ac:dyDescent="0.25">
      <c r="A52" t="s">
        <v>594</v>
      </c>
      <c r="B52" t="s">
        <v>829</v>
      </c>
      <c r="C52" t="s">
        <v>593</v>
      </c>
      <c r="D52" t="s">
        <v>21</v>
      </c>
      <c r="E52">
        <v>57717</v>
      </c>
      <c r="F52" t="s">
        <v>22</v>
      </c>
      <c r="G52" t="s">
        <v>22</v>
      </c>
      <c r="H52" t="s">
        <v>47</v>
      </c>
      <c r="I52" t="s">
        <v>48</v>
      </c>
      <c r="J52" s="1">
        <v>43358</v>
      </c>
      <c r="K52" s="1">
        <v>43412</v>
      </c>
      <c r="L52" t="s">
        <v>39</v>
      </c>
      <c r="N52" t="s">
        <v>208</v>
      </c>
    </row>
    <row r="53" spans="1:14" x14ac:dyDescent="0.25">
      <c r="A53" t="s">
        <v>527</v>
      </c>
      <c r="B53" t="s">
        <v>596</v>
      </c>
      <c r="C53" t="s">
        <v>593</v>
      </c>
      <c r="D53" t="s">
        <v>21</v>
      </c>
      <c r="E53">
        <v>57717</v>
      </c>
      <c r="F53" t="s">
        <v>22</v>
      </c>
      <c r="G53" t="s">
        <v>22</v>
      </c>
      <c r="H53" t="s">
        <v>47</v>
      </c>
      <c r="I53" t="s">
        <v>48</v>
      </c>
      <c r="J53" s="1">
        <v>43358</v>
      </c>
      <c r="K53" s="1">
        <v>43412</v>
      </c>
      <c r="L53" t="s">
        <v>39</v>
      </c>
      <c r="N53" t="s">
        <v>208</v>
      </c>
    </row>
    <row r="54" spans="1:14" x14ac:dyDescent="0.25">
      <c r="A54" t="s">
        <v>477</v>
      </c>
      <c r="B54" t="s">
        <v>830</v>
      </c>
      <c r="C54" t="s">
        <v>20</v>
      </c>
      <c r="D54" t="s">
        <v>21</v>
      </c>
      <c r="E54">
        <v>57703</v>
      </c>
      <c r="F54" t="s">
        <v>22</v>
      </c>
      <c r="G54" t="s">
        <v>22</v>
      </c>
      <c r="H54" t="s">
        <v>47</v>
      </c>
      <c r="I54" t="s">
        <v>48</v>
      </c>
      <c r="J54" s="1">
        <v>43352</v>
      </c>
      <c r="K54" s="1">
        <v>43412</v>
      </c>
      <c r="L54" t="s">
        <v>39</v>
      </c>
      <c r="N54" t="s">
        <v>194</v>
      </c>
    </row>
    <row r="55" spans="1:14" x14ac:dyDescent="0.25">
      <c r="A55" t="s">
        <v>702</v>
      </c>
      <c r="B55" t="s">
        <v>703</v>
      </c>
      <c r="C55" t="s">
        <v>20</v>
      </c>
      <c r="D55" t="s">
        <v>21</v>
      </c>
      <c r="E55">
        <v>57701</v>
      </c>
      <c r="F55" t="s">
        <v>22</v>
      </c>
      <c r="G55" t="s">
        <v>22</v>
      </c>
      <c r="H55" t="s">
        <v>47</v>
      </c>
      <c r="I55" t="s">
        <v>48</v>
      </c>
      <c r="J55" s="1">
        <v>43338</v>
      </c>
      <c r="K55" s="1">
        <v>43391</v>
      </c>
      <c r="L55" t="s">
        <v>39</v>
      </c>
      <c r="N55" t="s">
        <v>208</v>
      </c>
    </row>
    <row r="56" spans="1:14" x14ac:dyDescent="0.25">
      <c r="A56" t="s">
        <v>33</v>
      </c>
      <c r="B56" t="s">
        <v>947</v>
      </c>
      <c r="C56" t="s">
        <v>20</v>
      </c>
      <c r="D56" t="s">
        <v>21</v>
      </c>
      <c r="E56">
        <v>57701</v>
      </c>
      <c r="F56" t="s">
        <v>22</v>
      </c>
      <c r="G56" t="s">
        <v>22</v>
      </c>
      <c r="H56" t="s">
        <v>47</v>
      </c>
      <c r="I56" t="s">
        <v>111</v>
      </c>
      <c r="J56" s="1">
        <v>43325</v>
      </c>
      <c r="K56" s="1">
        <v>43377</v>
      </c>
      <c r="L56" t="s">
        <v>39</v>
      </c>
      <c r="N56" t="s">
        <v>208</v>
      </c>
    </row>
    <row r="57" spans="1:14" x14ac:dyDescent="0.25">
      <c r="A57" t="s">
        <v>449</v>
      </c>
      <c r="B57" t="s">
        <v>450</v>
      </c>
      <c r="C57" t="s">
        <v>451</v>
      </c>
      <c r="D57" t="s">
        <v>21</v>
      </c>
      <c r="E57">
        <v>57078</v>
      </c>
      <c r="F57" t="s">
        <v>22</v>
      </c>
      <c r="G57" t="s">
        <v>22</v>
      </c>
      <c r="H57" t="s">
        <v>47</v>
      </c>
      <c r="I57" t="s">
        <v>48</v>
      </c>
      <c r="J57" t="s">
        <v>204</v>
      </c>
      <c r="K57" s="1">
        <v>43367</v>
      </c>
      <c r="L57" t="s">
        <v>205</v>
      </c>
      <c r="M57" t="str">
        <f>HYPERLINK("https://www.regulations.gov/docket?D=FDA-2018-H-3570")</f>
        <v>https://www.regulations.gov/docket?D=FDA-2018-H-3570</v>
      </c>
      <c r="N57" t="s">
        <v>204</v>
      </c>
    </row>
    <row r="58" spans="1:14" x14ac:dyDescent="0.25">
      <c r="A58" t="s">
        <v>956</v>
      </c>
      <c r="B58" t="s">
        <v>957</v>
      </c>
      <c r="C58" t="s">
        <v>20</v>
      </c>
      <c r="D58" t="s">
        <v>21</v>
      </c>
      <c r="E58">
        <v>57701</v>
      </c>
      <c r="F58" t="s">
        <v>22</v>
      </c>
      <c r="G58" t="s">
        <v>22</v>
      </c>
      <c r="H58" t="s">
        <v>47</v>
      </c>
      <c r="I58" t="s">
        <v>48</v>
      </c>
      <c r="J58" s="1">
        <v>43310</v>
      </c>
      <c r="K58" s="1">
        <v>43363</v>
      </c>
      <c r="L58" t="s">
        <v>39</v>
      </c>
      <c r="N58" t="s">
        <v>208</v>
      </c>
    </row>
    <row r="59" spans="1:14" x14ac:dyDescent="0.25">
      <c r="A59" t="s">
        <v>792</v>
      </c>
      <c r="B59" t="s">
        <v>793</v>
      </c>
      <c r="C59" t="s">
        <v>43</v>
      </c>
      <c r="D59" t="s">
        <v>21</v>
      </c>
      <c r="E59">
        <v>57104</v>
      </c>
      <c r="F59" t="s">
        <v>22</v>
      </c>
      <c r="G59" t="s">
        <v>22</v>
      </c>
      <c r="H59" t="s">
        <v>47</v>
      </c>
      <c r="I59" t="s">
        <v>48</v>
      </c>
      <c r="J59" s="1">
        <v>43291</v>
      </c>
      <c r="K59" s="1">
        <v>43349</v>
      </c>
      <c r="L59" t="s">
        <v>39</v>
      </c>
      <c r="N59" t="s">
        <v>194</v>
      </c>
    </row>
    <row r="60" spans="1:14" x14ac:dyDescent="0.25">
      <c r="A60" t="s">
        <v>746</v>
      </c>
      <c r="B60" t="s">
        <v>747</v>
      </c>
      <c r="C60" t="s">
        <v>451</v>
      </c>
      <c r="D60" t="s">
        <v>21</v>
      </c>
      <c r="E60">
        <v>57078</v>
      </c>
      <c r="F60" t="s">
        <v>22</v>
      </c>
      <c r="G60" t="s">
        <v>22</v>
      </c>
      <c r="H60" t="s">
        <v>47</v>
      </c>
      <c r="I60" t="s">
        <v>48</v>
      </c>
      <c r="J60" s="1">
        <v>43287</v>
      </c>
      <c r="K60" s="1">
        <v>43342</v>
      </c>
      <c r="L60" t="s">
        <v>39</v>
      </c>
      <c r="N60" t="s">
        <v>194</v>
      </c>
    </row>
    <row r="61" spans="1:14" x14ac:dyDescent="0.25">
      <c r="A61" t="s">
        <v>739</v>
      </c>
      <c r="B61" t="s">
        <v>740</v>
      </c>
      <c r="C61" t="s">
        <v>451</v>
      </c>
      <c r="D61" t="s">
        <v>21</v>
      </c>
      <c r="E61">
        <v>57078</v>
      </c>
      <c r="F61" t="s">
        <v>22</v>
      </c>
      <c r="G61" t="s">
        <v>22</v>
      </c>
      <c r="H61" t="s">
        <v>47</v>
      </c>
      <c r="I61" t="s">
        <v>48</v>
      </c>
      <c r="J61" s="1">
        <v>43279</v>
      </c>
      <c r="K61" s="1">
        <v>43342</v>
      </c>
      <c r="L61" t="s">
        <v>39</v>
      </c>
      <c r="N61" t="s">
        <v>208</v>
      </c>
    </row>
    <row r="62" spans="1:14" x14ac:dyDescent="0.25">
      <c r="A62" t="s">
        <v>813</v>
      </c>
      <c r="B62" t="s">
        <v>814</v>
      </c>
      <c r="C62" t="s">
        <v>20</v>
      </c>
      <c r="D62" t="s">
        <v>21</v>
      </c>
      <c r="E62">
        <v>57701</v>
      </c>
      <c r="F62" t="s">
        <v>22</v>
      </c>
      <c r="G62" t="s">
        <v>22</v>
      </c>
      <c r="H62" t="s">
        <v>47</v>
      </c>
      <c r="I62" t="s">
        <v>48</v>
      </c>
      <c r="J62" t="s">
        <v>204</v>
      </c>
      <c r="K62" s="1">
        <v>43336</v>
      </c>
      <c r="L62" t="s">
        <v>205</v>
      </c>
      <c r="M62" t="str">
        <f>HYPERLINK("https://www.regulations.gov/docket?D=FDA-2018-H-3265")</f>
        <v>https://www.regulations.gov/docket?D=FDA-2018-H-3265</v>
      </c>
      <c r="N62" t="s">
        <v>204</v>
      </c>
    </row>
    <row r="63" spans="1:14" x14ac:dyDescent="0.25">
      <c r="A63" t="s">
        <v>201</v>
      </c>
      <c r="B63" t="s">
        <v>202</v>
      </c>
      <c r="C63" t="s">
        <v>203</v>
      </c>
      <c r="D63" t="s">
        <v>21</v>
      </c>
      <c r="E63">
        <v>57350</v>
      </c>
      <c r="F63" t="s">
        <v>22</v>
      </c>
      <c r="G63" t="s">
        <v>22</v>
      </c>
      <c r="H63" t="s">
        <v>47</v>
      </c>
      <c r="I63" t="s">
        <v>48</v>
      </c>
      <c r="J63" s="1">
        <v>43239</v>
      </c>
      <c r="K63" s="1">
        <v>43293</v>
      </c>
      <c r="L63" t="s">
        <v>39</v>
      </c>
      <c r="N63" t="s">
        <v>208</v>
      </c>
    </row>
    <row r="64" spans="1:14" x14ac:dyDescent="0.25">
      <c r="A64" t="s">
        <v>806</v>
      </c>
      <c r="B64" t="s">
        <v>807</v>
      </c>
      <c r="C64" t="s">
        <v>808</v>
      </c>
      <c r="D64" t="s">
        <v>21</v>
      </c>
      <c r="E64">
        <v>57015</v>
      </c>
      <c r="F64" t="s">
        <v>22</v>
      </c>
      <c r="G64" t="s">
        <v>22</v>
      </c>
      <c r="H64" t="s">
        <v>47</v>
      </c>
      <c r="I64" t="s">
        <v>48</v>
      </c>
      <c r="J64" s="1">
        <v>43236</v>
      </c>
      <c r="K64" s="1">
        <v>43293</v>
      </c>
      <c r="L64" t="s">
        <v>39</v>
      </c>
      <c r="N64" t="s">
        <v>194</v>
      </c>
    </row>
    <row r="65" spans="1:14" x14ac:dyDescent="0.25">
      <c r="A65" t="s">
        <v>243</v>
      </c>
      <c r="B65" t="s">
        <v>244</v>
      </c>
      <c r="C65" t="s">
        <v>245</v>
      </c>
      <c r="D65" t="s">
        <v>21</v>
      </c>
      <c r="E65">
        <v>57003</v>
      </c>
      <c r="F65" t="s">
        <v>22</v>
      </c>
      <c r="G65" t="s">
        <v>22</v>
      </c>
      <c r="H65" t="s">
        <v>47</v>
      </c>
      <c r="I65" t="s">
        <v>48</v>
      </c>
      <c r="J65" s="1">
        <v>43238</v>
      </c>
      <c r="K65" s="1">
        <v>43293</v>
      </c>
      <c r="L65" t="s">
        <v>39</v>
      </c>
      <c r="N65" t="s">
        <v>208</v>
      </c>
    </row>
    <row r="66" spans="1:14" x14ac:dyDescent="0.25">
      <c r="A66" t="s">
        <v>666</v>
      </c>
      <c r="B66" t="s">
        <v>667</v>
      </c>
      <c r="C66" t="s">
        <v>203</v>
      </c>
      <c r="D66" t="s">
        <v>21</v>
      </c>
      <c r="E66">
        <v>57350</v>
      </c>
      <c r="F66" t="s">
        <v>22</v>
      </c>
      <c r="G66" t="s">
        <v>22</v>
      </c>
      <c r="H66" t="s">
        <v>47</v>
      </c>
      <c r="I66" t="s">
        <v>48</v>
      </c>
      <c r="J66" t="s">
        <v>204</v>
      </c>
      <c r="K66" s="1">
        <v>43291</v>
      </c>
      <c r="L66" t="s">
        <v>205</v>
      </c>
      <c r="M66" t="str">
        <f>HYPERLINK("https://www.regulations.gov/docket?D=FDA-2018-H-2644")</f>
        <v>https://www.regulations.gov/docket?D=FDA-2018-H-2644</v>
      </c>
      <c r="N66" t="s">
        <v>204</v>
      </c>
    </row>
    <row r="67" spans="1:14" x14ac:dyDescent="0.25">
      <c r="A67" t="s">
        <v>803</v>
      </c>
      <c r="B67" t="s">
        <v>804</v>
      </c>
      <c r="C67" t="s">
        <v>805</v>
      </c>
      <c r="D67" t="s">
        <v>21</v>
      </c>
      <c r="E67">
        <v>57039</v>
      </c>
      <c r="F67" t="s">
        <v>22</v>
      </c>
      <c r="G67" t="s">
        <v>22</v>
      </c>
      <c r="H67" t="s">
        <v>47</v>
      </c>
      <c r="I67" t="s">
        <v>48</v>
      </c>
      <c r="J67" s="1">
        <v>43236</v>
      </c>
      <c r="K67" s="1">
        <v>43286</v>
      </c>
      <c r="L67" t="s">
        <v>39</v>
      </c>
      <c r="N67" t="s">
        <v>208</v>
      </c>
    </row>
    <row r="68" spans="1:14" x14ac:dyDescent="0.25">
      <c r="A68" t="s">
        <v>763</v>
      </c>
      <c r="B68" t="s">
        <v>764</v>
      </c>
      <c r="C68" t="s">
        <v>674</v>
      </c>
      <c r="D68" t="s">
        <v>21</v>
      </c>
      <c r="E68">
        <v>57028</v>
      </c>
      <c r="F68" t="s">
        <v>22</v>
      </c>
      <c r="G68" t="s">
        <v>22</v>
      </c>
      <c r="H68" t="s">
        <v>47</v>
      </c>
      <c r="I68" t="s">
        <v>400</v>
      </c>
      <c r="J68" s="1">
        <v>43238</v>
      </c>
      <c r="K68" s="1">
        <v>43286</v>
      </c>
      <c r="L68" t="s">
        <v>39</v>
      </c>
      <c r="N68" t="s">
        <v>194</v>
      </c>
    </row>
    <row r="69" spans="1:14" x14ac:dyDescent="0.25">
      <c r="A69" t="s">
        <v>1068</v>
      </c>
      <c r="B69" t="s">
        <v>1069</v>
      </c>
      <c r="C69" t="s">
        <v>805</v>
      </c>
      <c r="D69" t="s">
        <v>21</v>
      </c>
      <c r="E69">
        <v>57039</v>
      </c>
      <c r="F69" t="s">
        <v>22</v>
      </c>
      <c r="G69" t="s">
        <v>22</v>
      </c>
      <c r="H69" t="s">
        <v>47</v>
      </c>
      <c r="I69" t="s">
        <v>48</v>
      </c>
      <c r="J69" s="1">
        <v>43236</v>
      </c>
      <c r="K69" s="1">
        <v>43286</v>
      </c>
      <c r="L69" t="s">
        <v>39</v>
      </c>
      <c r="N69" t="s">
        <v>208</v>
      </c>
    </row>
    <row r="70" spans="1:14" x14ac:dyDescent="0.25">
      <c r="A70" t="s">
        <v>672</v>
      </c>
      <c r="B70" t="s">
        <v>673</v>
      </c>
      <c r="C70" t="s">
        <v>674</v>
      </c>
      <c r="D70" t="s">
        <v>21</v>
      </c>
      <c r="E70">
        <v>57028</v>
      </c>
      <c r="F70" t="s">
        <v>22</v>
      </c>
      <c r="G70" t="s">
        <v>22</v>
      </c>
      <c r="H70" t="s">
        <v>47</v>
      </c>
      <c r="I70" t="s">
        <v>400</v>
      </c>
      <c r="J70" s="1">
        <v>43238</v>
      </c>
      <c r="K70" s="1">
        <v>43286</v>
      </c>
      <c r="L70" t="s">
        <v>39</v>
      </c>
      <c r="N70" t="s">
        <v>194</v>
      </c>
    </row>
    <row r="71" spans="1:14" x14ac:dyDescent="0.25">
      <c r="A71" t="s">
        <v>1078</v>
      </c>
      <c r="B71" t="s">
        <v>1079</v>
      </c>
      <c r="C71" t="s">
        <v>474</v>
      </c>
      <c r="D71" t="s">
        <v>21</v>
      </c>
      <c r="E71">
        <v>57551</v>
      </c>
      <c r="F71" t="s">
        <v>22</v>
      </c>
      <c r="G71" t="s">
        <v>22</v>
      </c>
      <c r="H71" t="s">
        <v>47</v>
      </c>
      <c r="I71" t="s">
        <v>48</v>
      </c>
      <c r="J71" s="1">
        <v>43219</v>
      </c>
      <c r="K71" s="1">
        <v>43272</v>
      </c>
      <c r="L71" t="s">
        <v>39</v>
      </c>
      <c r="N71" t="s">
        <v>208</v>
      </c>
    </row>
    <row r="72" spans="1:14" x14ac:dyDescent="0.25">
      <c r="A72" t="s">
        <v>1107</v>
      </c>
      <c r="B72" t="s">
        <v>1108</v>
      </c>
      <c r="C72" t="s">
        <v>1109</v>
      </c>
      <c r="D72" t="s">
        <v>21</v>
      </c>
      <c r="E72">
        <v>57266</v>
      </c>
      <c r="F72" t="s">
        <v>22</v>
      </c>
      <c r="G72" t="s">
        <v>22</v>
      </c>
      <c r="H72" t="s">
        <v>47</v>
      </c>
      <c r="I72" t="s">
        <v>48</v>
      </c>
      <c r="J72" s="1">
        <v>43200</v>
      </c>
      <c r="K72" s="1">
        <v>43258</v>
      </c>
      <c r="L72" t="s">
        <v>39</v>
      </c>
      <c r="N72" t="s">
        <v>208</v>
      </c>
    </row>
    <row r="73" spans="1:14" x14ac:dyDescent="0.25">
      <c r="A73" t="s">
        <v>618</v>
      </c>
      <c r="B73" t="s">
        <v>1133</v>
      </c>
      <c r="C73" t="s">
        <v>100</v>
      </c>
      <c r="D73" t="s">
        <v>21</v>
      </c>
      <c r="E73">
        <v>57744</v>
      </c>
      <c r="F73" t="s">
        <v>22</v>
      </c>
      <c r="G73" t="s">
        <v>22</v>
      </c>
      <c r="H73" t="s">
        <v>47</v>
      </c>
      <c r="I73" t="s">
        <v>48</v>
      </c>
      <c r="J73" s="1">
        <v>43198</v>
      </c>
      <c r="K73" s="1">
        <v>43251</v>
      </c>
      <c r="L73" t="s">
        <v>39</v>
      </c>
      <c r="N73" t="s">
        <v>208</v>
      </c>
    </row>
    <row r="74" spans="1:14" x14ac:dyDescent="0.25">
      <c r="A74" t="s">
        <v>183</v>
      </c>
      <c r="B74" t="s">
        <v>1134</v>
      </c>
      <c r="C74" t="s">
        <v>43</v>
      </c>
      <c r="D74" t="s">
        <v>21</v>
      </c>
      <c r="E74">
        <v>57104</v>
      </c>
      <c r="F74" t="s">
        <v>22</v>
      </c>
      <c r="G74" t="s">
        <v>22</v>
      </c>
      <c r="H74" t="s">
        <v>47</v>
      </c>
      <c r="I74" t="s">
        <v>787</v>
      </c>
      <c r="J74" s="1">
        <v>43196</v>
      </c>
      <c r="K74" s="1">
        <v>43251</v>
      </c>
      <c r="L74" t="s">
        <v>39</v>
      </c>
      <c r="N74" t="s">
        <v>208</v>
      </c>
    </row>
    <row r="75" spans="1:14" x14ac:dyDescent="0.25">
      <c r="A75" t="s">
        <v>888</v>
      </c>
      <c r="B75" t="s">
        <v>889</v>
      </c>
      <c r="C75" t="s">
        <v>43</v>
      </c>
      <c r="D75" t="s">
        <v>21</v>
      </c>
      <c r="E75">
        <v>57104</v>
      </c>
      <c r="F75" t="s">
        <v>22</v>
      </c>
      <c r="G75" t="s">
        <v>22</v>
      </c>
      <c r="H75" t="s">
        <v>47</v>
      </c>
      <c r="I75" t="s">
        <v>48</v>
      </c>
      <c r="J75" s="1">
        <v>43169</v>
      </c>
      <c r="K75" s="1">
        <v>43223</v>
      </c>
      <c r="L75" t="s">
        <v>39</v>
      </c>
      <c r="N75" t="s">
        <v>194</v>
      </c>
    </row>
    <row r="76" spans="1:14" x14ac:dyDescent="0.25">
      <c r="A76" t="s">
        <v>386</v>
      </c>
      <c r="B76" t="s">
        <v>387</v>
      </c>
      <c r="C76" t="s">
        <v>388</v>
      </c>
      <c r="D76" t="s">
        <v>21</v>
      </c>
      <c r="E76">
        <v>57401</v>
      </c>
      <c r="F76" t="s">
        <v>22</v>
      </c>
      <c r="G76" t="s">
        <v>22</v>
      </c>
      <c r="H76" t="s">
        <v>47</v>
      </c>
      <c r="I76" t="s">
        <v>48</v>
      </c>
      <c r="J76" t="s">
        <v>204</v>
      </c>
      <c r="K76" s="1">
        <v>43145</v>
      </c>
      <c r="L76" t="s">
        <v>205</v>
      </c>
      <c r="M76" t="str">
        <f>HYPERLINK("https://www.regulations.gov/docket?D=FDA-2018-H-0687")</f>
        <v>https://www.regulations.gov/docket?D=FDA-2018-H-0687</v>
      </c>
      <c r="N76" t="s">
        <v>204</v>
      </c>
    </row>
    <row r="77" spans="1:14" x14ac:dyDescent="0.25">
      <c r="A77" t="s">
        <v>437</v>
      </c>
      <c r="B77" t="s">
        <v>438</v>
      </c>
      <c r="C77" t="s">
        <v>287</v>
      </c>
      <c r="D77" t="s">
        <v>21</v>
      </c>
      <c r="E77">
        <v>57469</v>
      </c>
      <c r="F77" t="s">
        <v>22</v>
      </c>
      <c r="G77" t="s">
        <v>22</v>
      </c>
      <c r="H77" t="s">
        <v>47</v>
      </c>
      <c r="I77" t="s">
        <v>787</v>
      </c>
      <c r="J77" t="s">
        <v>204</v>
      </c>
      <c r="K77" s="1">
        <v>43140</v>
      </c>
      <c r="L77" t="s">
        <v>205</v>
      </c>
      <c r="M77" t="str">
        <f>HYPERLINK("https://www.regulations.gov/docket?D=FDA-2018-H-0610")</f>
        <v>https://www.regulations.gov/docket?D=FDA-2018-H-0610</v>
      </c>
      <c r="N77" t="s">
        <v>204</v>
      </c>
    </row>
    <row r="78" spans="1:14" x14ac:dyDescent="0.25">
      <c r="A78" t="s">
        <v>18</v>
      </c>
      <c r="B78" t="s">
        <v>815</v>
      </c>
      <c r="C78" t="s">
        <v>20</v>
      </c>
      <c r="D78" t="s">
        <v>21</v>
      </c>
      <c r="E78">
        <v>57702</v>
      </c>
      <c r="F78" t="s">
        <v>22</v>
      </c>
      <c r="G78" t="s">
        <v>22</v>
      </c>
      <c r="H78" t="s">
        <v>47</v>
      </c>
      <c r="I78" t="s">
        <v>48</v>
      </c>
      <c r="J78" t="s">
        <v>204</v>
      </c>
      <c r="K78" s="1">
        <v>43137</v>
      </c>
      <c r="L78" t="s">
        <v>205</v>
      </c>
      <c r="M78" t="str">
        <f>HYPERLINK("https://www.regulations.gov/docket?D=FDA-2018-H-0549")</f>
        <v>https://www.regulations.gov/docket?D=FDA-2018-H-0549</v>
      </c>
      <c r="N78" t="s">
        <v>204</v>
      </c>
    </row>
    <row r="79" spans="1:14" x14ac:dyDescent="0.25">
      <c r="A79" t="s">
        <v>909</v>
      </c>
      <c r="B79" t="s">
        <v>910</v>
      </c>
      <c r="C79" t="s">
        <v>20</v>
      </c>
      <c r="D79" t="s">
        <v>21</v>
      </c>
      <c r="E79">
        <v>57702</v>
      </c>
      <c r="F79" t="s">
        <v>22</v>
      </c>
      <c r="G79" t="s">
        <v>22</v>
      </c>
      <c r="H79" t="s">
        <v>47</v>
      </c>
      <c r="I79" t="s">
        <v>48</v>
      </c>
      <c r="J79" s="1">
        <v>43118</v>
      </c>
      <c r="K79" s="1">
        <v>43132</v>
      </c>
      <c r="L79" t="s">
        <v>39</v>
      </c>
      <c r="N79" t="s">
        <v>208</v>
      </c>
    </row>
    <row r="80" spans="1:14" x14ac:dyDescent="0.25">
      <c r="A80" t="s">
        <v>101</v>
      </c>
      <c r="B80" t="s">
        <v>930</v>
      </c>
      <c r="C80" t="s">
        <v>20</v>
      </c>
      <c r="D80" t="s">
        <v>21</v>
      </c>
      <c r="E80">
        <v>57703</v>
      </c>
      <c r="F80" t="s">
        <v>22</v>
      </c>
      <c r="G80" t="s">
        <v>22</v>
      </c>
      <c r="H80" t="s">
        <v>47</v>
      </c>
      <c r="I80" t="s">
        <v>48</v>
      </c>
      <c r="J80" s="1">
        <v>43114</v>
      </c>
      <c r="K80" s="1">
        <v>43132</v>
      </c>
      <c r="L80" t="s">
        <v>39</v>
      </c>
      <c r="N80" t="s">
        <v>208</v>
      </c>
    </row>
    <row r="81" spans="1:14" x14ac:dyDescent="0.25">
      <c r="A81" t="s">
        <v>817</v>
      </c>
      <c r="B81" t="s">
        <v>818</v>
      </c>
      <c r="C81" t="s">
        <v>20</v>
      </c>
      <c r="D81" t="s">
        <v>21</v>
      </c>
      <c r="E81">
        <v>57703</v>
      </c>
      <c r="F81" t="s">
        <v>22</v>
      </c>
      <c r="G81" t="s">
        <v>22</v>
      </c>
      <c r="H81" t="s">
        <v>47</v>
      </c>
      <c r="I81" t="s">
        <v>48</v>
      </c>
      <c r="J81" s="1">
        <v>43114</v>
      </c>
      <c r="K81" s="1">
        <v>43132</v>
      </c>
      <c r="L81" t="s">
        <v>39</v>
      </c>
      <c r="N81" t="s">
        <v>208</v>
      </c>
    </row>
    <row r="82" spans="1:14" x14ac:dyDescent="0.25">
      <c r="A82" t="s">
        <v>741</v>
      </c>
      <c r="B82" t="s">
        <v>742</v>
      </c>
      <c r="C82" t="s">
        <v>451</v>
      </c>
      <c r="D82" t="s">
        <v>21</v>
      </c>
      <c r="E82">
        <v>57078</v>
      </c>
      <c r="F82" t="s">
        <v>22</v>
      </c>
      <c r="G82" t="s">
        <v>22</v>
      </c>
      <c r="H82" t="s">
        <v>47</v>
      </c>
      <c r="I82" t="s">
        <v>48</v>
      </c>
      <c r="J82" t="s">
        <v>204</v>
      </c>
      <c r="K82" s="1">
        <v>43130</v>
      </c>
      <c r="L82" t="s">
        <v>205</v>
      </c>
      <c r="M82" t="str">
        <f>HYPERLINK("https://www.regulations.gov/docket?D=FDA-2018-H-0425")</f>
        <v>https://www.regulations.gov/docket?D=FDA-2018-H-0425</v>
      </c>
      <c r="N82" t="s">
        <v>204</v>
      </c>
    </row>
    <row r="83" spans="1:14" x14ac:dyDescent="0.25">
      <c r="A83" t="s">
        <v>403</v>
      </c>
      <c r="B83" t="s">
        <v>555</v>
      </c>
      <c r="C83" t="s">
        <v>556</v>
      </c>
      <c r="D83" t="s">
        <v>21</v>
      </c>
      <c r="E83">
        <v>57381</v>
      </c>
      <c r="F83" t="s">
        <v>22</v>
      </c>
      <c r="G83" t="s">
        <v>22</v>
      </c>
      <c r="H83" t="s">
        <v>47</v>
      </c>
      <c r="I83" t="s">
        <v>48</v>
      </c>
      <c r="J83" t="s">
        <v>204</v>
      </c>
      <c r="K83" s="1">
        <v>43130</v>
      </c>
      <c r="L83" t="s">
        <v>205</v>
      </c>
      <c r="M83" t="str">
        <f>HYPERLINK("https://www.regulations.gov/docket?D=FDA-2018-H-0426")</f>
        <v>https://www.regulations.gov/docket?D=FDA-2018-H-0426</v>
      </c>
      <c r="N83" t="s">
        <v>204</v>
      </c>
    </row>
    <row r="84" spans="1:14" x14ac:dyDescent="0.25">
      <c r="A84" t="s">
        <v>885</v>
      </c>
      <c r="B84" t="s">
        <v>886</v>
      </c>
      <c r="C84" t="s">
        <v>43</v>
      </c>
      <c r="D84" t="s">
        <v>21</v>
      </c>
      <c r="E84">
        <v>57103</v>
      </c>
      <c r="F84" t="s">
        <v>22</v>
      </c>
      <c r="G84" t="s">
        <v>22</v>
      </c>
      <c r="H84" t="s">
        <v>47</v>
      </c>
      <c r="I84" t="s">
        <v>48</v>
      </c>
      <c r="J84" s="1">
        <v>43088</v>
      </c>
      <c r="K84" s="1">
        <v>43111</v>
      </c>
      <c r="L84" t="s">
        <v>39</v>
      </c>
      <c r="N84" t="s">
        <v>194</v>
      </c>
    </row>
    <row r="85" spans="1:14" x14ac:dyDescent="0.25">
      <c r="A85" t="s">
        <v>583</v>
      </c>
      <c r="B85" t="s">
        <v>887</v>
      </c>
      <c r="C85" t="s">
        <v>43</v>
      </c>
      <c r="D85" t="s">
        <v>21</v>
      </c>
      <c r="E85">
        <v>57103</v>
      </c>
      <c r="F85" t="s">
        <v>22</v>
      </c>
      <c r="G85" t="s">
        <v>22</v>
      </c>
      <c r="H85" t="s">
        <v>47</v>
      </c>
      <c r="I85" t="s">
        <v>48</v>
      </c>
      <c r="J85" s="1">
        <v>43088</v>
      </c>
      <c r="K85" s="1">
        <v>43111</v>
      </c>
      <c r="L85" t="s">
        <v>39</v>
      </c>
      <c r="N85" t="s">
        <v>208</v>
      </c>
    </row>
    <row r="86" spans="1:14" x14ac:dyDescent="0.25">
      <c r="A86" t="s">
        <v>675</v>
      </c>
      <c r="B86" t="s">
        <v>676</v>
      </c>
      <c r="C86" t="s">
        <v>43</v>
      </c>
      <c r="D86" t="s">
        <v>21</v>
      </c>
      <c r="E86">
        <v>57103</v>
      </c>
      <c r="F86" t="s">
        <v>22</v>
      </c>
      <c r="G86" t="s">
        <v>22</v>
      </c>
      <c r="H86" t="s">
        <v>47</v>
      </c>
      <c r="I86" t="s">
        <v>48</v>
      </c>
      <c r="J86" t="s">
        <v>204</v>
      </c>
      <c r="K86" s="1">
        <v>43105</v>
      </c>
      <c r="L86" t="s">
        <v>205</v>
      </c>
      <c r="M86" t="str">
        <f>HYPERLINK("https://www.regulations.gov/docket?D=FDA-2018-H-0054")</f>
        <v>https://www.regulations.gov/docket?D=FDA-2018-H-0054</v>
      </c>
      <c r="N86" t="s">
        <v>204</v>
      </c>
    </row>
    <row r="87" spans="1:14" x14ac:dyDescent="0.25">
      <c r="A87" t="s">
        <v>263</v>
      </c>
      <c r="B87" t="s">
        <v>670</v>
      </c>
      <c r="C87" t="s">
        <v>43</v>
      </c>
      <c r="D87" t="s">
        <v>21</v>
      </c>
      <c r="E87">
        <v>57104</v>
      </c>
      <c r="F87" t="s">
        <v>22</v>
      </c>
      <c r="G87" t="s">
        <v>22</v>
      </c>
      <c r="H87" t="s">
        <v>47</v>
      </c>
      <c r="I87" t="s">
        <v>111</v>
      </c>
      <c r="J87" s="1">
        <v>43084</v>
      </c>
      <c r="K87" s="1">
        <v>43104</v>
      </c>
      <c r="L87" t="s">
        <v>39</v>
      </c>
      <c r="N87" t="s">
        <v>208</v>
      </c>
    </row>
    <row r="88" spans="1:14" x14ac:dyDescent="0.25">
      <c r="A88" t="s">
        <v>158</v>
      </c>
      <c r="B88" t="s">
        <v>898</v>
      </c>
      <c r="C88" t="s">
        <v>43</v>
      </c>
      <c r="D88" t="s">
        <v>21</v>
      </c>
      <c r="E88">
        <v>57104</v>
      </c>
      <c r="F88" t="s">
        <v>22</v>
      </c>
      <c r="G88" t="s">
        <v>22</v>
      </c>
      <c r="H88" t="s">
        <v>47</v>
      </c>
      <c r="I88" t="s">
        <v>111</v>
      </c>
      <c r="J88" s="1">
        <v>43084</v>
      </c>
      <c r="K88" s="1">
        <v>43104</v>
      </c>
      <c r="L88" t="s">
        <v>39</v>
      </c>
      <c r="N88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91EA-6E69-476D-A52E-BA78BB9B4B86}">
  <dimension ref="A1:N58"/>
  <sheetViews>
    <sheetView topLeftCell="A32" workbookViewId="0">
      <selection activeCell="U4" sqref="U4:W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41</v>
      </c>
      <c r="B2" t="s">
        <v>42</v>
      </c>
      <c r="C2" t="s">
        <v>43</v>
      </c>
      <c r="D2" t="s">
        <v>21</v>
      </c>
      <c r="E2">
        <v>57104</v>
      </c>
      <c r="F2" t="s">
        <v>22</v>
      </c>
      <c r="G2" t="s">
        <v>22</v>
      </c>
      <c r="H2" t="s">
        <v>44</v>
      </c>
      <c r="I2" t="s">
        <v>45</v>
      </c>
      <c r="J2" s="1">
        <v>43701</v>
      </c>
      <c r="K2" s="1">
        <v>43727</v>
      </c>
      <c r="L2" t="s">
        <v>39</v>
      </c>
      <c r="N2" t="s">
        <v>40</v>
      </c>
    </row>
    <row r="3" spans="1:14" x14ac:dyDescent="0.25">
      <c r="A3" t="s">
        <v>86</v>
      </c>
      <c r="B3" t="s">
        <v>87</v>
      </c>
      <c r="C3" t="s">
        <v>43</v>
      </c>
      <c r="D3" t="s">
        <v>21</v>
      </c>
      <c r="E3">
        <v>57106</v>
      </c>
      <c r="F3" t="s">
        <v>22</v>
      </c>
      <c r="G3" t="s">
        <v>22</v>
      </c>
      <c r="H3" t="s">
        <v>44</v>
      </c>
      <c r="I3" t="s">
        <v>45</v>
      </c>
      <c r="J3" s="1">
        <v>43673</v>
      </c>
      <c r="K3" s="1">
        <v>43699</v>
      </c>
      <c r="L3" t="s">
        <v>39</v>
      </c>
      <c r="N3" t="s">
        <v>40</v>
      </c>
    </row>
    <row r="4" spans="1:14" x14ac:dyDescent="0.25">
      <c r="A4" t="s">
        <v>88</v>
      </c>
      <c r="B4" t="s">
        <v>89</v>
      </c>
      <c r="C4" t="s">
        <v>43</v>
      </c>
      <c r="D4" t="s">
        <v>21</v>
      </c>
      <c r="E4">
        <v>57105</v>
      </c>
      <c r="F4" t="s">
        <v>22</v>
      </c>
      <c r="G4" t="s">
        <v>22</v>
      </c>
      <c r="H4" t="s">
        <v>44</v>
      </c>
      <c r="I4" t="s">
        <v>45</v>
      </c>
      <c r="J4" s="1">
        <v>43673</v>
      </c>
      <c r="K4" s="1">
        <v>43699</v>
      </c>
      <c r="L4" t="s">
        <v>39</v>
      </c>
      <c r="N4" t="s">
        <v>40</v>
      </c>
    </row>
    <row r="5" spans="1:14" x14ac:dyDescent="0.25">
      <c r="A5" t="s">
        <v>112</v>
      </c>
      <c r="B5" t="s">
        <v>113</v>
      </c>
      <c r="C5" t="s">
        <v>20</v>
      </c>
      <c r="D5" t="s">
        <v>21</v>
      </c>
      <c r="E5">
        <v>57702</v>
      </c>
      <c r="F5" t="s">
        <v>22</v>
      </c>
      <c r="G5" t="s">
        <v>22</v>
      </c>
      <c r="H5" t="s">
        <v>44</v>
      </c>
      <c r="I5" t="s">
        <v>45</v>
      </c>
      <c r="J5" s="1">
        <v>43661</v>
      </c>
      <c r="K5" s="1">
        <v>43685</v>
      </c>
      <c r="L5" t="s">
        <v>39</v>
      </c>
      <c r="N5" t="s">
        <v>40</v>
      </c>
    </row>
    <row r="6" spans="1:14" x14ac:dyDescent="0.25">
      <c r="A6" t="s">
        <v>177</v>
      </c>
      <c r="B6" t="s">
        <v>178</v>
      </c>
      <c r="C6" t="s">
        <v>179</v>
      </c>
      <c r="D6" t="s">
        <v>21</v>
      </c>
      <c r="E6">
        <v>57024</v>
      </c>
      <c r="F6" t="s">
        <v>22</v>
      </c>
      <c r="G6" t="s">
        <v>22</v>
      </c>
      <c r="H6" t="s">
        <v>44</v>
      </c>
      <c r="I6" t="s">
        <v>45</v>
      </c>
      <c r="J6" s="1">
        <v>43614</v>
      </c>
      <c r="K6" s="1">
        <v>43657</v>
      </c>
      <c r="L6" t="s">
        <v>39</v>
      </c>
      <c r="N6" t="s">
        <v>40</v>
      </c>
    </row>
    <row r="7" spans="1:14" x14ac:dyDescent="0.25">
      <c r="A7" t="s">
        <v>197</v>
      </c>
      <c r="B7" t="s">
        <v>198</v>
      </c>
      <c r="C7" t="s">
        <v>199</v>
      </c>
      <c r="D7" t="s">
        <v>21</v>
      </c>
      <c r="E7">
        <v>57383</v>
      </c>
      <c r="F7" t="s">
        <v>22</v>
      </c>
      <c r="G7" t="s">
        <v>22</v>
      </c>
      <c r="H7" t="s">
        <v>44</v>
      </c>
      <c r="I7" t="s">
        <v>45</v>
      </c>
      <c r="J7" s="1">
        <v>43589</v>
      </c>
      <c r="K7" s="1">
        <v>43636</v>
      </c>
      <c r="L7" t="s">
        <v>39</v>
      </c>
      <c r="N7" t="s">
        <v>200</v>
      </c>
    </row>
    <row r="8" spans="1:14" x14ac:dyDescent="0.25">
      <c r="A8" t="s">
        <v>201</v>
      </c>
      <c r="B8" t="s">
        <v>202</v>
      </c>
      <c r="C8" t="s">
        <v>203</v>
      </c>
      <c r="D8" t="s">
        <v>21</v>
      </c>
      <c r="E8">
        <v>57350</v>
      </c>
      <c r="F8" t="s">
        <v>22</v>
      </c>
      <c r="G8" t="s">
        <v>22</v>
      </c>
      <c r="H8" t="s">
        <v>44</v>
      </c>
      <c r="I8" t="s">
        <v>45</v>
      </c>
      <c r="J8" t="s">
        <v>204</v>
      </c>
      <c r="K8" s="1">
        <v>43633</v>
      </c>
      <c r="L8" t="s">
        <v>205</v>
      </c>
      <c r="M8" t="str">
        <f>HYPERLINK("https://www.regulations.gov/docket?D=FDA-2019-H-2877")</f>
        <v>https://www.regulations.gov/docket?D=FDA-2019-H-2877</v>
      </c>
      <c r="N8" t="s">
        <v>204</v>
      </c>
    </row>
    <row r="9" spans="1:14" x14ac:dyDescent="0.25">
      <c r="A9" t="s">
        <v>232</v>
      </c>
      <c r="B9" t="s">
        <v>233</v>
      </c>
      <c r="C9" t="s">
        <v>20</v>
      </c>
      <c r="D9" t="s">
        <v>21</v>
      </c>
      <c r="E9">
        <v>57703</v>
      </c>
      <c r="F9" t="s">
        <v>22</v>
      </c>
      <c r="G9" t="s">
        <v>22</v>
      </c>
      <c r="H9" t="s">
        <v>44</v>
      </c>
      <c r="I9" t="s">
        <v>45</v>
      </c>
      <c r="J9" s="1">
        <v>43575</v>
      </c>
      <c r="K9" s="1">
        <v>43615</v>
      </c>
      <c r="L9" t="s">
        <v>39</v>
      </c>
      <c r="N9" t="s">
        <v>200</v>
      </c>
    </row>
    <row r="10" spans="1:14" x14ac:dyDescent="0.25">
      <c r="A10" t="s">
        <v>235</v>
      </c>
      <c r="B10" t="s">
        <v>236</v>
      </c>
      <c r="C10" t="s">
        <v>237</v>
      </c>
      <c r="D10" t="s">
        <v>21</v>
      </c>
      <c r="E10">
        <v>57783</v>
      </c>
      <c r="F10" t="s">
        <v>22</v>
      </c>
      <c r="G10" t="s">
        <v>22</v>
      </c>
      <c r="H10" t="s">
        <v>44</v>
      </c>
      <c r="I10" t="s">
        <v>45</v>
      </c>
      <c r="J10" s="1">
        <v>43572</v>
      </c>
      <c r="K10" s="1">
        <v>43615</v>
      </c>
      <c r="L10" t="s">
        <v>39</v>
      </c>
      <c r="N10" t="s">
        <v>200</v>
      </c>
    </row>
    <row r="11" spans="1:14" x14ac:dyDescent="0.25">
      <c r="A11" t="s">
        <v>275</v>
      </c>
      <c r="B11" t="s">
        <v>276</v>
      </c>
      <c r="C11" t="s">
        <v>237</v>
      </c>
      <c r="D11" t="s">
        <v>21</v>
      </c>
      <c r="E11">
        <v>57783</v>
      </c>
      <c r="F11" t="s">
        <v>22</v>
      </c>
      <c r="G11" t="s">
        <v>22</v>
      </c>
      <c r="H11" t="s">
        <v>44</v>
      </c>
      <c r="I11" t="s">
        <v>45</v>
      </c>
      <c r="J11" t="s">
        <v>204</v>
      </c>
      <c r="K11" s="1">
        <v>43609</v>
      </c>
      <c r="L11" t="s">
        <v>205</v>
      </c>
      <c r="M11" t="str">
        <f>HYPERLINK("https://www.regulations.gov/docket?D=FDA-2019-H-2503")</f>
        <v>https://www.regulations.gov/docket?D=FDA-2019-H-2503</v>
      </c>
      <c r="N11" t="s">
        <v>204</v>
      </c>
    </row>
    <row r="12" spans="1:14" x14ac:dyDescent="0.25">
      <c r="A12" t="s">
        <v>300</v>
      </c>
      <c r="B12" t="s">
        <v>301</v>
      </c>
      <c r="C12" t="s">
        <v>302</v>
      </c>
      <c r="D12" t="s">
        <v>21</v>
      </c>
      <c r="E12">
        <v>57217</v>
      </c>
      <c r="F12" t="s">
        <v>22</v>
      </c>
      <c r="G12" t="s">
        <v>22</v>
      </c>
      <c r="H12" t="s">
        <v>44</v>
      </c>
      <c r="I12" t="s">
        <v>303</v>
      </c>
      <c r="J12" s="1">
        <v>43569</v>
      </c>
      <c r="K12" s="1">
        <v>43608</v>
      </c>
      <c r="L12" t="s">
        <v>39</v>
      </c>
      <c r="N12" t="s">
        <v>200</v>
      </c>
    </row>
    <row r="13" spans="1:14" x14ac:dyDescent="0.25">
      <c r="A13" t="s">
        <v>304</v>
      </c>
      <c r="B13" t="s">
        <v>305</v>
      </c>
      <c r="C13" t="s">
        <v>306</v>
      </c>
      <c r="D13" t="s">
        <v>21</v>
      </c>
      <c r="E13">
        <v>57461</v>
      </c>
      <c r="F13" t="s">
        <v>22</v>
      </c>
      <c r="G13" t="s">
        <v>22</v>
      </c>
      <c r="H13" t="s">
        <v>44</v>
      </c>
      <c r="I13" t="s">
        <v>303</v>
      </c>
      <c r="J13" s="1">
        <v>43569</v>
      </c>
      <c r="K13" s="1">
        <v>43608</v>
      </c>
      <c r="L13" t="s">
        <v>39</v>
      </c>
      <c r="N13" t="s">
        <v>200</v>
      </c>
    </row>
    <row r="14" spans="1:14" x14ac:dyDescent="0.25">
      <c r="A14" t="s">
        <v>320</v>
      </c>
      <c r="B14" t="s">
        <v>321</v>
      </c>
      <c r="C14" t="s">
        <v>322</v>
      </c>
      <c r="D14" t="s">
        <v>21</v>
      </c>
      <c r="E14">
        <v>57522</v>
      </c>
      <c r="F14" t="s">
        <v>22</v>
      </c>
      <c r="G14" t="s">
        <v>22</v>
      </c>
      <c r="H14" t="s">
        <v>44</v>
      </c>
      <c r="I14" t="s">
        <v>303</v>
      </c>
      <c r="J14" s="1">
        <v>43548</v>
      </c>
      <c r="K14" s="1">
        <v>43594</v>
      </c>
      <c r="L14" t="s">
        <v>39</v>
      </c>
      <c r="N14" t="s">
        <v>40</v>
      </c>
    </row>
    <row r="15" spans="1:14" x14ac:dyDescent="0.25">
      <c r="A15" t="s">
        <v>383</v>
      </c>
      <c r="B15" t="s">
        <v>384</v>
      </c>
      <c r="C15" t="s">
        <v>385</v>
      </c>
      <c r="D15" t="s">
        <v>21</v>
      </c>
      <c r="E15">
        <v>57718</v>
      </c>
      <c r="F15" t="s">
        <v>22</v>
      </c>
      <c r="G15" t="s">
        <v>22</v>
      </c>
      <c r="H15" t="s">
        <v>44</v>
      </c>
      <c r="I15" t="s">
        <v>45</v>
      </c>
      <c r="J15" s="1">
        <v>43551</v>
      </c>
      <c r="K15" s="1">
        <v>43587</v>
      </c>
      <c r="L15" t="s">
        <v>39</v>
      </c>
      <c r="N15" t="s">
        <v>200</v>
      </c>
    </row>
    <row r="16" spans="1:14" x14ac:dyDescent="0.25">
      <c r="A16" t="s">
        <v>391</v>
      </c>
      <c r="B16" t="s">
        <v>392</v>
      </c>
      <c r="C16" t="s">
        <v>393</v>
      </c>
      <c r="D16" t="s">
        <v>21</v>
      </c>
      <c r="E16">
        <v>57201</v>
      </c>
      <c r="F16" t="s">
        <v>22</v>
      </c>
      <c r="G16" t="s">
        <v>22</v>
      </c>
      <c r="H16" t="s">
        <v>44</v>
      </c>
      <c r="I16" t="s">
        <v>45</v>
      </c>
      <c r="J16" s="1">
        <v>43524</v>
      </c>
      <c r="K16" s="1">
        <v>43580</v>
      </c>
      <c r="L16" t="s">
        <v>39</v>
      </c>
      <c r="N16" t="s">
        <v>394</v>
      </c>
    </row>
    <row r="17" spans="1:14" x14ac:dyDescent="0.25">
      <c r="A17" t="s">
        <v>410</v>
      </c>
      <c r="B17" t="s">
        <v>411</v>
      </c>
      <c r="C17" t="s">
        <v>412</v>
      </c>
      <c r="D17" t="s">
        <v>21</v>
      </c>
      <c r="E17">
        <v>57385</v>
      </c>
      <c r="F17" t="s">
        <v>22</v>
      </c>
      <c r="G17" t="s">
        <v>22</v>
      </c>
      <c r="H17" t="s">
        <v>44</v>
      </c>
      <c r="I17" t="s">
        <v>45</v>
      </c>
      <c r="J17" t="s">
        <v>204</v>
      </c>
      <c r="K17" s="1">
        <v>43577</v>
      </c>
      <c r="L17" t="s">
        <v>205</v>
      </c>
      <c r="M17" t="str">
        <f>HYPERLINK("https://www.regulations.gov/docket?D=FDA-2019-H-1871")</f>
        <v>https://www.regulations.gov/docket?D=FDA-2019-H-1871</v>
      </c>
      <c r="N17" t="s">
        <v>204</v>
      </c>
    </row>
    <row r="18" spans="1:14" x14ac:dyDescent="0.25">
      <c r="A18" t="s">
        <v>433</v>
      </c>
      <c r="B18" t="s">
        <v>434</v>
      </c>
      <c r="C18" t="s">
        <v>203</v>
      </c>
      <c r="D18" t="s">
        <v>21</v>
      </c>
      <c r="E18">
        <v>57350</v>
      </c>
      <c r="F18" t="s">
        <v>22</v>
      </c>
      <c r="G18" t="s">
        <v>22</v>
      </c>
      <c r="H18" t="s">
        <v>44</v>
      </c>
      <c r="I18" t="s">
        <v>45</v>
      </c>
      <c r="J18" s="1">
        <v>43484</v>
      </c>
      <c r="K18" s="1">
        <v>43573</v>
      </c>
      <c r="L18" t="s">
        <v>39</v>
      </c>
      <c r="N18" t="s">
        <v>200</v>
      </c>
    </row>
    <row r="19" spans="1:14" x14ac:dyDescent="0.25">
      <c r="A19" t="s">
        <v>435</v>
      </c>
      <c r="B19" t="s">
        <v>436</v>
      </c>
      <c r="C19" t="s">
        <v>20</v>
      </c>
      <c r="D19" t="s">
        <v>21</v>
      </c>
      <c r="E19">
        <v>57701</v>
      </c>
      <c r="F19" t="s">
        <v>22</v>
      </c>
      <c r="G19" t="s">
        <v>22</v>
      </c>
      <c r="H19" t="s">
        <v>44</v>
      </c>
      <c r="I19" t="s">
        <v>45</v>
      </c>
      <c r="J19" s="1">
        <v>43505</v>
      </c>
      <c r="K19" s="1">
        <v>43573</v>
      </c>
      <c r="L19" t="s">
        <v>39</v>
      </c>
      <c r="N19" t="s">
        <v>200</v>
      </c>
    </row>
    <row r="20" spans="1:14" x14ac:dyDescent="0.25">
      <c r="A20" t="s">
        <v>452</v>
      </c>
      <c r="B20" t="s">
        <v>453</v>
      </c>
      <c r="C20" t="s">
        <v>454</v>
      </c>
      <c r="D20" t="s">
        <v>21</v>
      </c>
      <c r="E20">
        <v>57793</v>
      </c>
      <c r="F20" t="s">
        <v>22</v>
      </c>
      <c r="G20" t="s">
        <v>22</v>
      </c>
      <c r="H20" t="s">
        <v>44</v>
      </c>
      <c r="I20" t="s">
        <v>45</v>
      </c>
      <c r="J20" t="s">
        <v>204</v>
      </c>
      <c r="K20" s="1">
        <v>43570</v>
      </c>
      <c r="L20" t="s">
        <v>205</v>
      </c>
      <c r="M20" t="str">
        <f>HYPERLINK("https://www.regulations.gov/docket?D=FDA-2019-H-1734")</f>
        <v>https://www.regulations.gov/docket?D=FDA-2019-H-1734</v>
      </c>
      <c r="N20" t="s">
        <v>204</v>
      </c>
    </row>
    <row r="21" spans="1:14" x14ac:dyDescent="0.25">
      <c r="A21" t="s">
        <v>538</v>
      </c>
      <c r="B21" t="s">
        <v>539</v>
      </c>
      <c r="C21" t="s">
        <v>540</v>
      </c>
      <c r="D21" t="s">
        <v>21</v>
      </c>
      <c r="E21">
        <v>57638</v>
      </c>
      <c r="F21" t="s">
        <v>22</v>
      </c>
      <c r="G21" t="s">
        <v>22</v>
      </c>
      <c r="H21" t="s">
        <v>44</v>
      </c>
      <c r="I21" t="s">
        <v>45</v>
      </c>
      <c r="J21" s="1">
        <v>43470</v>
      </c>
      <c r="K21" s="1">
        <v>43545</v>
      </c>
      <c r="L21" t="s">
        <v>39</v>
      </c>
      <c r="N21" t="s">
        <v>200</v>
      </c>
    </row>
    <row r="22" spans="1:14" x14ac:dyDescent="0.25">
      <c r="A22" t="s">
        <v>553</v>
      </c>
      <c r="B22" t="s">
        <v>554</v>
      </c>
      <c r="C22" t="s">
        <v>412</v>
      </c>
      <c r="D22" t="s">
        <v>21</v>
      </c>
      <c r="E22">
        <v>57385</v>
      </c>
      <c r="F22" t="s">
        <v>22</v>
      </c>
      <c r="G22" t="s">
        <v>22</v>
      </c>
      <c r="H22" t="s">
        <v>44</v>
      </c>
      <c r="I22" t="s">
        <v>45</v>
      </c>
      <c r="J22" t="s">
        <v>204</v>
      </c>
      <c r="K22" s="1">
        <v>43536</v>
      </c>
      <c r="L22" t="s">
        <v>205</v>
      </c>
      <c r="M22" t="str">
        <f>HYPERLINK("https://www.regulations.gov/docket?D=FDA-2019-H-1143")</f>
        <v>https://www.regulations.gov/docket?D=FDA-2019-H-1143</v>
      </c>
      <c r="N22" t="s">
        <v>204</v>
      </c>
    </row>
    <row r="23" spans="1:14" x14ac:dyDescent="0.25">
      <c r="A23" t="s">
        <v>599</v>
      </c>
      <c r="B23" t="s">
        <v>600</v>
      </c>
      <c r="C23" t="s">
        <v>20</v>
      </c>
      <c r="D23" t="s">
        <v>21</v>
      </c>
      <c r="E23">
        <v>57702</v>
      </c>
      <c r="F23" t="s">
        <v>22</v>
      </c>
      <c r="G23" t="s">
        <v>22</v>
      </c>
      <c r="H23" t="s">
        <v>44</v>
      </c>
      <c r="I23" t="s">
        <v>45</v>
      </c>
      <c r="J23" t="s">
        <v>204</v>
      </c>
      <c r="K23" s="1">
        <v>43517</v>
      </c>
      <c r="L23" t="s">
        <v>205</v>
      </c>
      <c r="M23" t="str">
        <f>HYPERLINK("https://www.regulations.gov/docket?D=FDA-2019-H-0781")</f>
        <v>https://www.regulations.gov/docket?D=FDA-2019-H-0781</v>
      </c>
      <c r="N23" t="s">
        <v>204</v>
      </c>
    </row>
    <row r="24" spans="1:14" x14ac:dyDescent="0.25">
      <c r="A24" t="s">
        <v>652</v>
      </c>
      <c r="B24" t="s">
        <v>653</v>
      </c>
      <c r="C24" t="s">
        <v>20</v>
      </c>
      <c r="D24" t="s">
        <v>21</v>
      </c>
      <c r="E24">
        <v>57701</v>
      </c>
      <c r="F24" t="s">
        <v>22</v>
      </c>
      <c r="G24" t="s">
        <v>22</v>
      </c>
      <c r="H24" t="s">
        <v>44</v>
      </c>
      <c r="I24" t="s">
        <v>303</v>
      </c>
      <c r="J24" t="s">
        <v>204</v>
      </c>
      <c r="K24" s="1">
        <v>43489</v>
      </c>
      <c r="L24" t="s">
        <v>205</v>
      </c>
      <c r="M24" t="str">
        <f>HYPERLINK("https://www.regulations.gov/docket?D=FDA-2019-H-0353")</f>
        <v>https://www.regulations.gov/docket?D=FDA-2019-H-0353</v>
      </c>
      <c r="N24" t="s">
        <v>204</v>
      </c>
    </row>
    <row r="25" spans="1:14" x14ac:dyDescent="0.25">
      <c r="A25" t="s">
        <v>243</v>
      </c>
      <c r="B25" t="s">
        <v>244</v>
      </c>
      <c r="C25" t="s">
        <v>245</v>
      </c>
      <c r="D25" t="s">
        <v>21</v>
      </c>
      <c r="E25">
        <v>57003</v>
      </c>
      <c r="F25" t="s">
        <v>22</v>
      </c>
      <c r="G25" t="s">
        <v>22</v>
      </c>
      <c r="H25" t="s">
        <v>44</v>
      </c>
      <c r="I25" t="s">
        <v>45</v>
      </c>
      <c r="J25" t="s">
        <v>204</v>
      </c>
      <c r="K25" s="1">
        <v>43481</v>
      </c>
      <c r="L25" t="s">
        <v>205</v>
      </c>
      <c r="M25" t="str">
        <f>HYPERLINK("https://www.regulations.gov/docket?D=FDA-2019-H-0239")</f>
        <v>https://www.regulations.gov/docket?D=FDA-2019-H-0239</v>
      </c>
      <c r="N25" t="s">
        <v>204</v>
      </c>
    </row>
    <row r="26" spans="1:14" x14ac:dyDescent="0.25">
      <c r="A26" t="s">
        <v>344</v>
      </c>
      <c r="B26" t="s">
        <v>755</v>
      </c>
      <c r="C26" t="s">
        <v>343</v>
      </c>
      <c r="D26" t="s">
        <v>21</v>
      </c>
      <c r="E26">
        <v>57580</v>
      </c>
      <c r="F26" t="s">
        <v>22</v>
      </c>
      <c r="G26" t="s">
        <v>22</v>
      </c>
      <c r="H26" t="s">
        <v>44</v>
      </c>
      <c r="I26" t="s">
        <v>303</v>
      </c>
      <c r="J26" s="1">
        <v>43401</v>
      </c>
      <c r="K26" s="1">
        <v>43461</v>
      </c>
      <c r="L26" t="s">
        <v>39</v>
      </c>
      <c r="N26" t="s">
        <v>394</v>
      </c>
    </row>
    <row r="27" spans="1:14" x14ac:dyDescent="0.25">
      <c r="A27" t="s">
        <v>597</v>
      </c>
      <c r="B27" t="s">
        <v>598</v>
      </c>
      <c r="C27" t="s">
        <v>446</v>
      </c>
      <c r="D27" t="s">
        <v>21</v>
      </c>
      <c r="E27">
        <v>57785</v>
      </c>
      <c r="F27" t="s">
        <v>22</v>
      </c>
      <c r="G27" t="s">
        <v>22</v>
      </c>
      <c r="H27" t="s">
        <v>44</v>
      </c>
      <c r="I27" t="s">
        <v>45</v>
      </c>
      <c r="J27" t="s">
        <v>204</v>
      </c>
      <c r="K27" s="1">
        <v>43451</v>
      </c>
      <c r="L27" t="s">
        <v>205</v>
      </c>
      <c r="M27" t="str">
        <f>HYPERLINK("https://www.regulations.gov/docket?D=FDA-2018-H-4758")</f>
        <v>https://www.regulations.gov/docket?D=FDA-2018-H-4758</v>
      </c>
      <c r="N27" t="s">
        <v>204</v>
      </c>
    </row>
    <row r="28" spans="1:14" x14ac:dyDescent="0.25">
      <c r="A28" t="s">
        <v>613</v>
      </c>
      <c r="B28" t="s">
        <v>614</v>
      </c>
      <c r="C28" t="s">
        <v>20</v>
      </c>
      <c r="D28" t="s">
        <v>21</v>
      </c>
      <c r="E28">
        <v>57702</v>
      </c>
      <c r="F28" t="s">
        <v>22</v>
      </c>
      <c r="G28" t="s">
        <v>22</v>
      </c>
      <c r="H28" t="s">
        <v>44</v>
      </c>
      <c r="I28" t="s">
        <v>45</v>
      </c>
      <c r="J28" t="s">
        <v>204</v>
      </c>
      <c r="K28" s="1">
        <v>43445</v>
      </c>
      <c r="L28" t="s">
        <v>205</v>
      </c>
      <c r="M28" t="str">
        <f>HYPERLINK("https://www.regulations.gov/docket?D=FDA-2018-H-4667")</f>
        <v>https://www.regulations.gov/docket?D=FDA-2018-H-4667</v>
      </c>
      <c r="N28" t="s">
        <v>204</v>
      </c>
    </row>
    <row r="29" spans="1:14" x14ac:dyDescent="0.25">
      <c r="A29" t="s">
        <v>825</v>
      </c>
      <c r="B29" t="s">
        <v>485</v>
      </c>
      <c r="C29" t="s">
        <v>486</v>
      </c>
      <c r="D29" t="s">
        <v>21</v>
      </c>
      <c r="E29">
        <v>57718</v>
      </c>
      <c r="F29" t="s">
        <v>22</v>
      </c>
      <c r="G29" t="s">
        <v>22</v>
      </c>
      <c r="H29" t="s">
        <v>44</v>
      </c>
      <c r="I29" t="s">
        <v>45</v>
      </c>
      <c r="J29" s="1">
        <v>43364</v>
      </c>
      <c r="K29" s="1">
        <v>43419</v>
      </c>
      <c r="L29" t="s">
        <v>39</v>
      </c>
      <c r="N29" t="s">
        <v>200</v>
      </c>
    </row>
    <row r="30" spans="1:14" x14ac:dyDescent="0.25">
      <c r="A30" t="s">
        <v>644</v>
      </c>
      <c r="B30" t="s">
        <v>645</v>
      </c>
      <c r="C30" t="s">
        <v>237</v>
      </c>
      <c r="D30" t="s">
        <v>21</v>
      </c>
      <c r="E30">
        <v>57783</v>
      </c>
      <c r="F30" t="s">
        <v>22</v>
      </c>
      <c r="G30" t="s">
        <v>22</v>
      </c>
      <c r="H30" t="s">
        <v>44</v>
      </c>
      <c r="I30" t="s">
        <v>45</v>
      </c>
      <c r="J30" s="1">
        <v>43357</v>
      </c>
      <c r="K30" s="1">
        <v>43419</v>
      </c>
      <c r="L30" t="s">
        <v>39</v>
      </c>
      <c r="N30" t="s">
        <v>394</v>
      </c>
    </row>
    <row r="31" spans="1:14" x14ac:dyDescent="0.25">
      <c r="A31" t="s">
        <v>275</v>
      </c>
      <c r="B31" t="s">
        <v>276</v>
      </c>
      <c r="C31" t="s">
        <v>237</v>
      </c>
      <c r="D31" t="s">
        <v>21</v>
      </c>
      <c r="E31">
        <v>57783</v>
      </c>
      <c r="F31" t="s">
        <v>22</v>
      </c>
      <c r="G31" t="s">
        <v>22</v>
      </c>
      <c r="H31" t="s">
        <v>44</v>
      </c>
      <c r="I31" t="s">
        <v>45</v>
      </c>
      <c r="J31" s="1">
        <v>43357</v>
      </c>
      <c r="K31" s="1">
        <v>43419</v>
      </c>
      <c r="L31" t="s">
        <v>39</v>
      </c>
      <c r="N31" t="s">
        <v>394</v>
      </c>
    </row>
    <row r="32" spans="1:14" x14ac:dyDescent="0.25">
      <c r="A32" t="s">
        <v>452</v>
      </c>
      <c r="B32" t="s">
        <v>453</v>
      </c>
      <c r="C32" t="s">
        <v>454</v>
      </c>
      <c r="D32" t="s">
        <v>21</v>
      </c>
      <c r="E32">
        <v>57793</v>
      </c>
      <c r="F32" t="s">
        <v>22</v>
      </c>
      <c r="G32" t="s">
        <v>22</v>
      </c>
      <c r="H32" t="s">
        <v>44</v>
      </c>
      <c r="I32" t="s">
        <v>45</v>
      </c>
      <c r="J32" s="1">
        <v>43357</v>
      </c>
      <c r="K32" s="1">
        <v>43412</v>
      </c>
      <c r="L32" t="s">
        <v>39</v>
      </c>
      <c r="N32" t="s">
        <v>200</v>
      </c>
    </row>
    <row r="33" spans="1:14" x14ac:dyDescent="0.25">
      <c r="A33" t="s">
        <v>875</v>
      </c>
      <c r="B33" t="s">
        <v>876</v>
      </c>
      <c r="C33" t="s">
        <v>29</v>
      </c>
      <c r="D33" t="s">
        <v>21</v>
      </c>
      <c r="E33">
        <v>57751</v>
      </c>
      <c r="F33" t="s">
        <v>22</v>
      </c>
      <c r="G33" t="s">
        <v>22</v>
      </c>
      <c r="H33" t="s">
        <v>44</v>
      </c>
      <c r="I33" t="s">
        <v>303</v>
      </c>
      <c r="J33" s="1">
        <v>43345</v>
      </c>
      <c r="K33" s="1">
        <v>43398</v>
      </c>
      <c r="L33" t="s">
        <v>39</v>
      </c>
      <c r="N33" t="s">
        <v>200</v>
      </c>
    </row>
    <row r="34" spans="1:14" x14ac:dyDescent="0.25">
      <c r="A34" t="s">
        <v>704</v>
      </c>
      <c r="B34" t="s">
        <v>705</v>
      </c>
      <c r="C34" t="s">
        <v>20</v>
      </c>
      <c r="D34" t="s">
        <v>21</v>
      </c>
      <c r="E34">
        <v>57701</v>
      </c>
      <c r="F34" t="s">
        <v>22</v>
      </c>
      <c r="G34" t="s">
        <v>22</v>
      </c>
      <c r="H34" t="s">
        <v>44</v>
      </c>
      <c r="I34" t="s">
        <v>45</v>
      </c>
      <c r="J34" s="1">
        <v>43325</v>
      </c>
      <c r="K34" s="1">
        <v>43377</v>
      </c>
      <c r="L34" t="s">
        <v>39</v>
      </c>
      <c r="N34" t="s">
        <v>200</v>
      </c>
    </row>
    <row r="35" spans="1:14" x14ac:dyDescent="0.25">
      <c r="A35" t="s">
        <v>477</v>
      </c>
      <c r="B35" t="s">
        <v>1000</v>
      </c>
      <c r="C35" t="s">
        <v>786</v>
      </c>
      <c r="D35" t="s">
        <v>21</v>
      </c>
      <c r="E35">
        <v>57543</v>
      </c>
      <c r="F35" t="s">
        <v>22</v>
      </c>
      <c r="G35" t="s">
        <v>22</v>
      </c>
      <c r="H35" t="s">
        <v>44</v>
      </c>
      <c r="I35" t="s">
        <v>45</v>
      </c>
      <c r="J35" t="s">
        <v>204</v>
      </c>
      <c r="K35" s="1">
        <v>43350</v>
      </c>
      <c r="L35" t="s">
        <v>205</v>
      </c>
      <c r="M35" t="str">
        <f>HYPERLINK("https://www.regulations.gov/docket?D=FDA-2018-H-3379")</f>
        <v>https://www.regulations.gov/docket?D=FDA-2018-H-3379</v>
      </c>
      <c r="N35" t="s">
        <v>204</v>
      </c>
    </row>
    <row r="36" spans="1:14" x14ac:dyDescent="0.25">
      <c r="A36" t="s">
        <v>796</v>
      </c>
      <c r="B36" t="s">
        <v>797</v>
      </c>
      <c r="C36" t="s">
        <v>798</v>
      </c>
      <c r="D36" t="s">
        <v>21</v>
      </c>
      <c r="E36">
        <v>57012</v>
      </c>
      <c r="F36" t="s">
        <v>22</v>
      </c>
      <c r="G36" t="s">
        <v>22</v>
      </c>
      <c r="H36" t="s">
        <v>44</v>
      </c>
      <c r="I36" t="s">
        <v>45</v>
      </c>
      <c r="J36" s="1">
        <v>43241</v>
      </c>
      <c r="K36" s="1">
        <v>43293</v>
      </c>
      <c r="L36" t="s">
        <v>39</v>
      </c>
      <c r="N36" t="s">
        <v>200</v>
      </c>
    </row>
    <row r="37" spans="1:14" x14ac:dyDescent="0.25">
      <c r="A37" t="s">
        <v>177</v>
      </c>
      <c r="B37" t="s">
        <v>178</v>
      </c>
      <c r="C37" t="s">
        <v>179</v>
      </c>
      <c r="D37" t="s">
        <v>21</v>
      </c>
      <c r="E37">
        <v>57024</v>
      </c>
      <c r="F37" t="s">
        <v>22</v>
      </c>
      <c r="G37" t="s">
        <v>22</v>
      </c>
      <c r="H37" t="s">
        <v>44</v>
      </c>
      <c r="I37" t="s">
        <v>45</v>
      </c>
      <c r="J37" s="1">
        <v>43238</v>
      </c>
      <c r="K37" s="1">
        <v>43286</v>
      </c>
      <c r="L37" t="s">
        <v>39</v>
      </c>
      <c r="N37" t="s">
        <v>200</v>
      </c>
    </row>
    <row r="38" spans="1:14" x14ac:dyDescent="0.25">
      <c r="A38" t="s">
        <v>183</v>
      </c>
      <c r="B38" t="s">
        <v>892</v>
      </c>
      <c r="C38" t="s">
        <v>893</v>
      </c>
      <c r="D38" t="s">
        <v>21</v>
      </c>
      <c r="E38">
        <v>57064</v>
      </c>
      <c r="F38" t="s">
        <v>22</v>
      </c>
      <c r="G38" t="s">
        <v>22</v>
      </c>
      <c r="H38" t="s">
        <v>44</v>
      </c>
      <c r="I38" t="s">
        <v>45</v>
      </c>
      <c r="J38" t="s">
        <v>204</v>
      </c>
      <c r="K38" s="1">
        <v>43286</v>
      </c>
      <c r="L38" t="s">
        <v>205</v>
      </c>
      <c r="M38" t="str">
        <f>HYPERLINK("https://www.regulations.gov/docket?D=FDA-2018-H-2580")</f>
        <v>https://www.regulations.gov/docket?D=FDA-2018-H-2580</v>
      </c>
      <c r="N38" t="s">
        <v>204</v>
      </c>
    </row>
    <row r="39" spans="1:14" x14ac:dyDescent="0.25">
      <c r="A39" t="s">
        <v>771</v>
      </c>
      <c r="B39" t="s">
        <v>772</v>
      </c>
      <c r="C39" t="s">
        <v>762</v>
      </c>
      <c r="D39" t="s">
        <v>21</v>
      </c>
      <c r="E39">
        <v>57022</v>
      </c>
      <c r="F39" t="s">
        <v>22</v>
      </c>
      <c r="G39" t="s">
        <v>22</v>
      </c>
      <c r="H39" t="s">
        <v>44</v>
      </c>
      <c r="I39" t="s">
        <v>45</v>
      </c>
      <c r="J39" s="1">
        <v>43238</v>
      </c>
      <c r="K39" s="1">
        <v>43286</v>
      </c>
      <c r="L39" t="s">
        <v>39</v>
      </c>
      <c r="N39" t="s">
        <v>200</v>
      </c>
    </row>
    <row r="40" spans="1:14" x14ac:dyDescent="0.25">
      <c r="A40" t="s">
        <v>553</v>
      </c>
      <c r="B40" t="s">
        <v>1070</v>
      </c>
      <c r="C40" t="s">
        <v>412</v>
      </c>
      <c r="D40" t="s">
        <v>21</v>
      </c>
      <c r="E40">
        <v>57385</v>
      </c>
      <c r="F40" t="s">
        <v>22</v>
      </c>
      <c r="G40" t="s">
        <v>22</v>
      </c>
      <c r="H40" t="s">
        <v>44</v>
      </c>
      <c r="I40" t="s">
        <v>45</v>
      </c>
      <c r="J40" s="1">
        <v>43225</v>
      </c>
      <c r="K40" s="1">
        <v>43279</v>
      </c>
      <c r="L40" t="s">
        <v>39</v>
      </c>
      <c r="N40" t="s">
        <v>200</v>
      </c>
    </row>
    <row r="41" spans="1:14" x14ac:dyDescent="0.25">
      <c r="A41" t="s">
        <v>521</v>
      </c>
      <c r="B41" t="s">
        <v>522</v>
      </c>
      <c r="C41" t="s">
        <v>523</v>
      </c>
      <c r="D41" t="s">
        <v>21</v>
      </c>
      <c r="E41">
        <v>57382</v>
      </c>
      <c r="F41" t="s">
        <v>22</v>
      </c>
      <c r="G41" t="s">
        <v>22</v>
      </c>
      <c r="H41" t="s">
        <v>44</v>
      </c>
      <c r="I41" t="s">
        <v>45</v>
      </c>
      <c r="J41" s="1">
        <v>43225</v>
      </c>
      <c r="K41" s="1">
        <v>43279</v>
      </c>
      <c r="L41" t="s">
        <v>39</v>
      </c>
      <c r="N41" t="s">
        <v>394</v>
      </c>
    </row>
    <row r="42" spans="1:14" x14ac:dyDescent="0.25">
      <c r="A42" t="s">
        <v>877</v>
      </c>
      <c r="B42" t="s">
        <v>878</v>
      </c>
      <c r="C42" t="s">
        <v>43</v>
      </c>
      <c r="D42" t="s">
        <v>21</v>
      </c>
      <c r="E42">
        <v>57103</v>
      </c>
      <c r="F42" t="s">
        <v>22</v>
      </c>
      <c r="G42" t="s">
        <v>22</v>
      </c>
      <c r="H42" t="s">
        <v>44</v>
      </c>
      <c r="I42" t="s">
        <v>45</v>
      </c>
      <c r="J42" s="1">
        <v>43169</v>
      </c>
      <c r="K42" s="1">
        <v>43237</v>
      </c>
      <c r="L42" t="s">
        <v>39</v>
      </c>
      <c r="N42" t="s">
        <v>1148</v>
      </c>
    </row>
    <row r="43" spans="1:14" x14ac:dyDescent="0.25">
      <c r="A43" t="s">
        <v>677</v>
      </c>
      <c r="B43" t="s">
        <v>678</v>
      </c>
      <c r="C43" t="s">
        <v>393</v>
      </c>
      <c r="D43" t="s">
        <v>21</v>
      </c>
      <c r="E43">
        <v>57201</v>
      </c>
      <c r="F43" t="s">
        <v>22</v>
      </c>
      <c r="G43" t="s">
        <v>22</v>
      </c>
      <c r="H43" t="s">
        <v>44</v>
      </c>
      <c r="I43" t="s">
        <v>303</v>
      </c>
      <c r="J43" t="s">
        <v>204</v>
      </c>
      <c r="K43" s="1">
        <v>43229</v>
      </c>
      <c r="L43" t="s">
        <v>205</v>
      </c>
      <c r="M43" t="str">
        <f>HYPERLINK("https://www.regulations.gov/docket?D=FDA-2018-H-1789")</f>
        <v>https://www.regulations.gov/docket?D=FDA-2018-H-1789</v>
      </c>
      <c r="N43" t="s">
        <v>204</v>
      </c>
    </row>
    <row r="44" spans="1:14" x14ac:dyDescent="0.25">
      <c r="A44" t="s">
        <v>879</v>
      </c>
      <c r="B44" t="s">
        <v>880</v>
      </c>
      <c r="C44" t="s">
        <v>43</v>
      </c>
      <c r="D44" t="s">
        <v>21</v>
      </c>
      <c r="E44">
        <v>57105</v>
      </c>
      <c r="F44" t="s">
        <v>22</v>
      </c>
      <c r="G44" t="s">
        <v>22</v>
      </c>
      <c r="H44" t="s">
        <v>44</v>
      </c>
      <c r="I44" t="s">
        <v>45</v>
      </c>
      <c r="J44" s="1">
        <v>43169</v>
      </c>
      <c r="K44" s="1">
        <v>43223</v>
      </c>
      <c r="L44" t="s">
        <v>39</v>
      </c>
      <c r="N44" t="s">
        <v>200</v>
      </c>
    </row>
    <row r="45" spans="1:14" x14ac:dyDescent="0.25">
      <c r="A45" t="s">
        <v>597</v>
      </c>
      <c r="B45" t="s">
        <v>598</v>
      </c>
      <c r="C45" t="s">
        <v>446</v>
      </c>
      <c r="D45" t="s">
        <v>21</v>
      </c>
      <c r="E45">
        <v>57785</v>
      </c>
      <c r="F45" t="s">
        <v>22</v>
      </c>
      <c r="G45" t="s">
        <v>22</v>
      </c>
      <c r="H45" t="s">
        <v>44</v>
      </c>
      <c r="I45" t="s">
        <v>45</v>
      </c>
      <c r="J45" s="1">
        <v>43163</v>
      </c>
      <c r="K45" s="1">
        <v>43202</v>
      </c>
      <c r="L45" t="s">
        <v>39</v>
      </c>
      <c r="N45" t="s">
        <v>200</v>
      </c>
    </row>
    <row r="46" spans="1:14" x14ac:dyDescent="0.25">
      <c r="A46" t="s">
        <v>640</v>
      </c>
      <c r="B46" t="s">
        <v>641</v>
      </c>
      <c r="C46" t="s">
        <v>446</v>
      </c>
      <c r="D46" t="s">
        <v>21</v>
      </c>
      <c r="E46">
        <v>57785</v>
      </c>
      <c r="F46" t="s">
        <v>22</v>
      </c>
      <c r="G46" t="s">
        <v>22</v>
      </c>
      <c r="H46" t="s">
        <v>44</v>
      </c>
      <c r="I46" t="s">
        <v>303</v>
      </c>
      <c r="J46" t="s">
        <v>204</v>
      </c>
      <c r="K46" s="1">
        <v>43181</v>
      </c>
      <c r="L46" t="s">
        <v>205</v>
      </c>
      <c r="M46" t="str">
        <f>HYPERLINK("https://www.regulations.gov/docket?D=FDA-2018-H-1206")</f>
        <v>https://www.regulations.gov/docket?D=FDA-2018-H-1206</v>
      </c>
      <c r="N46" t="s">
        <v>204</v>
      </c>
    </row>
    <row r="47" spans="1:14" x14ac:dyDescent="0.25">
      <c r="A47" t="s">
        <v>615</v>
      </c>
      <c r="B47" t="s">
        <v>616</v>
      </c>
      <c r="C47" t="s">
        <v>617</v>
      </c>
      <c r="D47" t="s">
        <v>21</v>
      </c>
      <c r="E47">
        <v>57579</v>
      </c>
      <c r="F47" t="s">
        <v>22</v>
      </c>
      <c r="G47" t="s">
        <v>22</v>
      </c>
      <c r="H47" t="s">
        <v>44</v>
      </c>
      <c r="I47" t="s">
        <v>45</v>
      </c>
      <c r="J47" t="s">
        <v>204</v>
      </c>
      <c r="K47" s="1">
        <v>43158</v>
      </c>
      <c r="L47" t="s">
        <v>205</v>
      </c>
      <c r="M47" t="str">
        <f>HYPERLINK("https://www.regulations.gov/docket?D=FDA-2018-H-0854")</f>
        <v>https://www.regulations.gov/docket?D=FDA-2018-H-0854</v>
      </c>
      <c r="N47" t="s">
        <v>204</v>
      </c>
    </row>
    <row r="48" spans="1:14" x14ac:dyDescent="0.25">
      <c r="A48" t="s">
        <v>441</v>
      </c>
      <c r="B48" t="s">
        <v>442</v>
      </c>
      <c r="C48" t="s">
        <v>237</v>
      </c>
      <c r="D48" t="s">
        <v>21</v>
      </c>
      <c r="E48">
        <v>57783</v>
      </c>
      <c r="F48" t="s">
        <v>22</v>
      </c>
      <c r="G48" t="s">
        <v>22</v>
      </c>
      <c r="H48" t="s">
        <v>44</v>
      </c>
      <c r="I48" t="s">
        <v>303</v>
      </c>
      <c r="J48" t="s">
        <v>204</v>
      </c>
      <c r="K48" s="1">
        <v>43154</v>
      </c>
      <c r="L48" t="s">
        <v>205</v>
      </c>
      <c r="M48" t="str">
        <f>HYPERLINK("https://www.regulations.gov/docket?D=FDA-2018-H-0818")</f>
        <v>https://www.regulations.gov/docket?D=FDA-2018-H-0818</v>
      </c>
      <c r="N48" t="s">
        <v>204</v>
      </c>
    </row>
    <row r="49" spans="1:14" x14ac:dyDescent="0.25">
      <c r="A49" t="s">
        <v>482</v>
      </c>
      <c r="B49" t="s">
        <v>483</v>
      </c>
      <c r="C49" t="s">
        <v>237</v>
      </c>
      <c r="D49" t="s">
        <v>21</v>
      </c>
      <c r="E49">
        <v>57783</v>
      </c>
      <c r="F49" t="s">
        <v>22</v>
      </c>
      <c r="G49" t="s">
        <v>22</v>
      </c>
      <c r="H49" t="s">
        <v>44</v>
      </c>
      <c r="I49" t="s">
        <v>111</v>
      </c>
      <c r="J49" t="s">
        <v>204</v>
      </c>
      <c r="K49" s="1">
        <v>43154</v>
      </c>
      <c r="L49" t="s">
        <v>205</v>
      </c>
      <c r="M49" t="str">
        <f>HYPERLINK("https://www.regulations.gov/docket?D=FDA-2018-H-0825")</f>
        <v>https://www.regulations.gov/docket?D=FDA-2018-H-0825</v>
      </c>
      <c r="N49" t="s">
        <v>204</v>
      </c>
    </row>
    <row r="50" spans="1:14" x14ac:dyDescent="0.25">
      <c r="A50" t="s">
        <v>686</v>
      </c>
      <c r="B50" t="s">
        <v>687</v>
      </c>
      <c r="C50" t="s">
        <v>393</v>
      </c>
      <c r="D50" t="s">
        <v>21</v>
      </c>
      <c r="E50">
        <v>57201</v>
      </c>
      <c r="F50" t="s">
        <v>22</v>
      </c>
      <c r="G50" t="s">
        <v>22</v>
      </c>
      <c r="H50" t="s">
        <v>44</v>
      </c>
      <c r="I50" t="s">
        <v>45</v>
      </c>
      <c r="J50" t="s">
        <v>204</v>
      </c>
      <c r="K50" s="1">
        <v>43153</v>
      </c>
      <c r="L50" t="s">
        <v>205</v>
      </c>
      <c r="M50" t="str">
        <f>HYPERLINK("https://www.regulations.gov/docket?D=FDA-2018-H-0803")</f>
        <v>https://www.regulations.gov/docket?D=FDA-2018-H-0803</v>
      </c>
      <c r="N50" t="s">
        <v>204</v>
      </c>
    </row>
    <row r="51" spans="1:14" x14ac:dyDescent="0.25">
      <c r="A51" t="s">
        <v>613</v>
      </c>
      <c r="B51" t="s">
        <v>614</v>
      </c>
      <c r="C51" t="s">
        <v>20</v>
      </c>
      <c r="D51" t="s">
        <v>21</v>
      </c>
      <c r="E51">
        <v>57702</v>
      </c>
      <c r="F51" t="s">
        <v>22</v>
      </c>
      <c r="G51" t="s">
        <v>22</v>
      </c>
      <c r="H51" t="s">
        <v>44</v>
      </c>
      <c r="I51" t="s">
        <v>45</v>
      </c>
      <c r="J51" s="1">
        <v>43118</v>
      </c>
      <c r="K51" s="1">
        <v>43132</v>
      </c>
      <c r="L51" t="s">
        <v>39</v>
      </c>
      <c r="N51" t="s">
        <v>200</v>
      </c>
    </row>
    <row r="52" spans="1:14" x14ac:dyDescent="0.25">
      <c r="A52" t="s">
        <v>907</v>
      </c>
      <c r="B52" t="s">
        <v>908</v>
      </c>
      <c r="C52" t="s">
        <v>20</v>
      </c>
      <c r="D52" t="s">
        <v>21</v>
      </c>
      <c r="E52">
        <v>57702</v>
      </c>
      <c r="F52" t="s">
        <v>22</v>
      </c>
      <c r="G52" t="s">
        <v>22</v>
      </c>
      <c r="H52" t="s">
        <v>44</v>
      </c>
      <c r="I52" t="s">
        <v>303</v>
      </c>
      <c r="J52" s="1">
        <v>43116</v>
      </c>
      <c r="K52" s="1">
        <v>43132</v>
      </c>
      <c r="L52" t="s">
        <v>39</v>
      </c>
      <c r="N52" t="s">
        <v>200</v>
      </c>
    </row>
    <row r="53" spans="1:14" x14ac:dyDescent="0.25">
      <c r="A53" t="s">
        <v>923</v>
      </c>
      <c r="B53" t="s">
        <v>924</v>
      </c>
      <c r="C53" t="s">
        <v>20</v>
      </c>
      <c r="D53" t="s">
        <v>21</v>
      </c>
      <c r="E53">
        <v>57702</v>
      </c>
      <c r="F53" t="s">
        <v>22</v>
      </c>
      <c r="G53" t="s">
        <v>22</v>
      </c>
      <c r="H53" t="s">
        <v>44</v>
      </c>
      <c r="I53" t="s">
        <v>303</v>
      </c>
      <c r="J53" s="1">
        <v>43116</v>
      </c>
      <c r="K53" s="1">
        <v>43132</v>
      </c>
      <c r="L53" t="s">
        <v>39</v>
      </c>
      <c r="N53" t="s">
        <v>200</v>
      </c>
    </row>
    <row r="54" spans="1:14" x14ac:dyDescent="0.25">
      <c r="A54" t="s">
        <v>410</v>
      </c>
      <c r="B54" t="s">
        <v>411</v>
      </c>
      <c r="C54" t="s">
        <v>412</v>
      </c>
      <c r="D54" t="s">
        <v>21</v>
      </c>
      <c r="E54">
        <v>57385</v>
      </c>
      <c r="F54" t="s">
        <v>22</v>
      </c>
      <c r="G54" t="s">
        <v>22</v>
      </c>
      <c r="H54" t="s">
        <v>44</v>
      </c>
      <c r="I54" t="s">
        <v>45</v>
      </c>
      <c r="J54" t="s">
        <v>204</v>
      </c>
      <c r="K54" s="1">
        <v>43131</v>
      </c>
      <c r="L54" t="s">
        <v>205</v>
      </c>
      <c r="M54" t="str">
        <f>HYPERLINK("https://www.regulations.gov/docket?D=FDA-2018-H-0448")</f>
        <v>https://www.regulations.gov/docket?D=FDA-2018-H-0448</v>
      </c>
      <c r="N54" t="s">
        <v>204</v>
      </c>
    </row>
    <row r="55" spans="1:14" x14ac:dyDescent="0.25">
      <c r="A55" t="s">
        <v>519</v>
      </c>
      <c r="B55" t="s">
        <v>520</v>
      </c>
      <c r="C55" t="s">
        <v>493</v>
      </c>
      <c r="D55" t="s">
        <v>21</v>
      </c>
      <c r="E55">
        <v>57249</v>
      </c>
      <c r="F55" t="s">
        <v>22</v>
      </c>
      <c r="G55" t="s">
        <v>22</v>
      </c>
      <c r="H55" t="s">
        <v>44</v>
      </c>
      <c r="I55" t="s">
        <v>45</v>
      </c>
      <c r="J55" t="s">
        <v>204</v>
      </c>
      <c r="K55" s="1">
        <v>43118</v>
      </c>
      <c r="L55" t="s">
        <v>205</v>
      </c>
      <c r="M55" t="str">
        <f>HYPERLINK("https://www.regulations.gov/docket?D=FDA-2018-H-0219")</f>
        <v>https://www.regulations.gov/docket?D=FDA-2018-H-0219</v>
      </c>
      <c r="N55" t="s">
        <v>204</v>
      </c>
    </row>
    <row r="56" spans="1:14" x14ac:dyDescent="0.25">
      <c r="A56" t="s">
        <v>72</v>
      </c>
      <c r="B56" t="s">
        <v>655</v>
      </c>
      <c r="C56" t="s">
        <v>92</v>
      </c>
      <c r="D56" t="s">
        <v>21</v>
      </c>
      <c r="E56">
        <v>57747</v>
      </c>
      <c r="F56" t="s">
        <v>22</v>
      </c>
      <c r="G56" t="s">
        <v>22</v>
      </c>
      <c r="H56" t="s">
        <v>44</v>
      </c>
      <c r="I56" t="s">
        <v>303</v>
      </c>
      <c r="J56" s="1">
        <v>43102</v>
      </c>
      <c r="K56" s="1">
        <v>43118</v>
      </c>
      <c r="L56" t="s">
        <v>39</v>
      </c>
      <c r="N56" t="s">
        <v>200</v>
      </c>
    </row>
    <row r="57" spans="1:14" x14ac:dyDescent="0.25">
      <c r="A57" t="s">
        <v>758</v>
      </c>
      <c r="B57" t="s">
        <v>759</v>
      </c>
      <c r="C57" t="s">
        <v>674</v>
      </c>
      <c r="D57" t="s">
        <v>21</v>
      </c>
      <c r="E57">
        <v>57028</v>
      </c>
      <c r="F57" t="s">
        <v>22</v>
      </c>
      <c r="G57" t="s">
        <v>22</v>
      </c>
      <c r="H57" t="s">
        <v>44</v>
      </c>
      <c r="I57" t="s">
        <v>45</v>
      </c>
      <c r="J57" s="1">
        <v>43096</v>
      </c>
      <c r="K57" s="1">
        <v>43111</v>
      </c>
      <c r="L57" t="s">
        <v>39</v>
      </c>
      <c r="N57" t="s">
        <v>200</v>
      </c>
    </row>
    <row r="58" spans="1:14" x14ac:dyDescent="0.25">
      <c r="A58" t="s">
        <v>1286</v>
      </c>
      <c r="B58" t="s">
        <v>1287</v>
      </c>
      <c r="C58" t="s">
        <v>1288</v>
      </c>
      <c r="D58" t="s">
        <v>21</v>
      </c>
      <c r="E58">
        <v>57580</v>
      </c>
      <c r="F58" t="s">
        <v>22</v>
      </c>
      <c r="G58" t="s">
        <v>22</v>
      </c>
      <c r="H58" t="s">
        <v>44</v>
      </c>
      <c r="I58" t="s">
        <v>45</v>
      </c>
      <c r="J58" s="1">
        <v>42983</v>
      </c>
      <c r="K58" s="1">
        <v>43111</v>
      </c>
      <c r="L58" t="s">
        <v>39</v>
      </c>
      <c r="N58" t="s">
        <v>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6087-54FC-4CB1-9CE1-1A55E3E5DAAB}">
  <dimension ref="A1:N19"/>
  <sheetViews>
    <sheetView workbookViewId="0">
      <selection activeCell="A2" sqref="A2:XFD1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35</v>
      </c>
      <c r="B2" t="s">
        <v>36</v>
      </c>
      <c r="C2" t="s">
        <v>20</v>
      </c>
      <c r="D2" t="s">
        <v>21</v>
      </c>
      <c r="E2">
        <v>57701</v>
      </c>
      <c r="F2" t="s">
        <v>22</v>
      </c>
      <c r="G2" t="s">
        <v>22</v>
      </c>
      <c r="H2" t="s">
        <v>37</v>
      </c>
      <c r="I2" t="s">
        <v>38</v>
      </c>
      <c r="J2" s="1">
        <v>43693</v>
      </c>
      <c r="K2" s="1">
        <v>43727</v>
      </c>
      <c r="L2" t="s">
        <v>39</v>
      </c>
      <c r="N2" t="s">
        <v>40</v>
      </c>
    </row>
    <row r="3" spans="1:14" x14ac:dyDescent="0.25">
      <c r="A3" t="s">
        <v>109</v>
      </c>
      <c r="B3" t="s">
        <v>110</v>
      </c>
      <c r="C3" t="s">
        <v>20</v>
      </c>
      <c r="D3" t="s">
        <v>21</v>
      </c>
      <c r="E3">
        <v>57702</v>
      </c>
      <c r="F3" t="s">
        <v>22</v>
      </c>
      <c r="G3" t="s">
        <v>22</v>
      </c>
      <c r="H3" t="s">
        <v>37</v>
      </c>
      <c r="I3" t="s">
        <v>111</v>
      </c>
      <c r="J3" s="1">
        <v>43659</v>
      </c>
      <c r="K3" s="1">
        <v>43685</v>
      </c>
      <c r="L3" t="s">
        <v>39</v>
      </c>
      <c r="N3" t="s">
        <v>40</v>
      </c>
    </row>
    <row r="4" spans="1:14" x14ac:dyDescent="0.25">
      <c r="A4" t="s">
        <v>101</v>
      </c>
      <c r="B4" t="s">
        <v>114</v>
      </c>
      <c r="C4" t="s">
        <v>20</v>
      </c>
      <c r="D4" t="s">
        <v>21</v>
      </c>
      <c r="E4">
        <v>57702</v>
      </c>
      <c r="F4" t="s">
        <v>22</v>
      </c>
      <c r="G4" t="s">
        <v>22</v>
      </c>
      <c r="H4" t="s">
        <v>37</v>
      </c>
      <c r="I4" t="s">
        <v>115</v>
      </c>
      <c r="J4" s="1">
        <v>43661</v>
      </c>
      <c r="K4" s="1">
        <v>43685</v>
      </c>
      <c r="L4" t="s">
        <v>39</v>
      </c>
      <c r="N4" t="s">
        <v>40</v>
      </c>
    </row>
    <row r="5" spans="1:14" x14ac:dyDescent="0.25">
      <c r="A5" t="s">
        <v>18</v>
      </c>
      <c r="B5" t="s">
        <v>116</v>
      </c>
      <c r="C5" t="s">
        <v>20</v>
      </c>
      <c r="D5" t="s">
        <v>21</v>
      </c>
      <c r="E5">
        <v>57702</v>
      </c>
      <c r="F5" t="s">
        <v>22</v>
      </c>
      <c r="G5" t="s">
        <v>22</v>
      </c>
      <c r="H5" t="s">
        <v>37</v>
      </c>
      <c r="I5" t="s">
        <v>115</v>
      </c>
      <c r="J5" s="1">
        <v>43661</v>
      </c>
      <c r="K5" s="1">
        <v>43685</v>
      </c>
      <c r="L5" t="s">
        <v>39</v>
      </c>
      <c r="N5" t="s">
        <v>40</v>
      </c>
    </row>
    <row r="6" spans="1:14" x14ac:dyDescent="0.25">
      <c r="A6" t="s">
        <v>18</v>
      </c>
      <c r="B6" t="s">
        <v>117</v>
      </c>
      <c r="C6" t="s">
        <v>20</v>
      </c>
      <c r="D6" t="s">
        <v>21</v>
      </c>
      <c r="E6">
        <v>57702</v>
      </c>
      <c r="F6" t="s">
        <v>22</v>
      </c>
      <c r="G6" t="s">
        <v>22</v>
      </c>
      <c r="H6" t="s">
        <v>37</v>
      </c>
      <c r="I6" t="s">
        <v>115</v>
      </c>
      <c r="J6" s="1">
        <v>43659</v>
      </c>
      <c r="K6" s="1">
        <v>43685</v>
      </c>
      <c r="L6" t="s">
        <v>39</v>
      </c>
      <c r="N6" t="s">
        <v>40</v>
      </c>
    </row>
    <row r="7" spans="1:14" x14ac:dyDescent="0.25">
      <c r="A7" t="s">
        <v>180</v>
      </c>
      <c r="B7" t="s">
        <v>181</v>
      </c>
      <c r="C7" t="s">
        <v>182</v>
      </c>
      <c r="D7" t="s">
        <v>21</v>
      </c>
      <c r="E7">
        <v>57005</v>
      </c>
      <c r="F7" t="s">
        <v>22</v>
      </c>
      <c r="G7" t="s">
        <v>22</v>
      </c>
      <c r="H7" t="s">
        <v>37</v>
      </c>
      <c r="I7" t="s">
        <v>115</v>
      </c>
      <c r="J7" s="1">
        <v>43614</v>
      </c>
      <c r="K7" s="1">
        <v>43657</v>
      </c>
      <c r="L7" t="s">
        <v>39</v>
      </c>
      <c r="N7" t="s">
        <v>40</v>
      </c>
    </row>
    <row r="8" spans="1:14" x14ac:dyDescent="0.25">
      <c r="A8" t="s">
        <v>191</v>
      </c>
      <c r="B8" t="s">
        <v>192</v>
      </c>
      <c r="C8" t="s">
        <v>193</v>
      </c>
      <c r="D8" t="s">
        <v>21</v>
      </c>
      <c r="E8">
        <v>57301</v>
      </c>
      <c r="F8" t="s">
        <v>22</v>
      </c>
      <c r="G8" t="s">
        <v>22</v>
      </c>
      <c r="H8" t="s">
        <v>37</v>
      </c>
      <c r="I8" t="s">
        <v>111</v>
      </c>
      <c r="J8" s="1">
        <v>43593</v>
      </c>
      <c r="K8" s="1">
        <v>43643</v>
      </c>
      <c r="L8" t="s">
        <v>39</v>
      </c>
      <c r="N8" t="s">
        <v>194</v>
      </c>
    </row>
    <row r="9" spans="1:14" x14ac:dyDescent="0.25">
      <c r="A9" t="s">
        <v>195</v>
      </c>
      <c r="B9" t="s">
        <v>196</v>
      </c>
      <c r="C9" t="s">
        <v>193</v>
      </c>
      <c r="D9" t="s">
        <v>21</v>
      </c>
      <c r="E9">
        <v>57301</v>
      </c>
      <c r="F9" t="s">
        <v>22</v>
      </c>
      <c r="G9" t="s">
        <v>22</v>
      </c>
      <c r="H9" t="s">
        <v>37</v>
      </c>
      <c r="I9" t="s">
        <v>115</v>
      </c>
      <c r="J9" s="1">
        <v>43593</v>
      </c>
      <c r="K9" s="1">
        <v>43636</v>
      </c>
      <c r="L9" t="s">
        <v>39</v>
      </c>
      <c r="N9" t="s">
        <v>194</v>
      </c>
    </row>
    <row r="10" spans="1:14" x14ac:dyDescent="0.25">
      <c r="A10" t="s">
        <v>101</v>
      </c>
      <c r="B10" t="s">
        <v>234</v>
      </c>
      <c r="C10" t="s">
        <v>226</v>
      </c>
      <c r="D10" t="s">
        <v>21</v>
      </c>
      <c r="E10">
        <v>57790</v>
      </c>
      <c r="F10" t="s">
        <v>22</v>
      </c>
      <c r="G10" t="s">
        <v>22</v>
      </c>
      <c r="H10" t="s">
        <v>37</v>
      </c>
      <c r="I10" t="s">
        <v>38</v>
      </c>
      <c r="J10" s="1">
        <v>43575</v>
      </c>
      <c r="K10" s="1">
        <v>43615</v>
      </c>
      <c r="L10" t="s">
        <v>39</v>
      </c>
      <c r="N10" t="s">
        <v>208</v>
      </c>
    </row>
    <row r="11" spans="1:14" x14ac:dyDescent="0.25">
      <c r="A11" t="s">
        <v>283</v>
      </c>
      <c r="B11" t="s">
        <v>284</v>
      </c>
      <c r="C11" t="s">
        <v>237</v>
      </c>
      <c r="D11" t="s">
        <v>21</v>
      </c>
      <c r="E11">
        <v>57783</v>
      </c>
      <c r="F11" t="s">
        <v>22</v>
      </c>
      <c r="G11" t="s">
        <v>22</v>
      </c>
      <c r="H11" t="s">
        <v>37</v>
      </c>
      <c r="I11" t="s">
        <v>115</v>
      </c>
      <c r="J11" s="1">
        <v>43572</v>
      </c>
      <c r="K11" s="1">
        <v>43608</v>
      </c>
      <c r="L11" t="s">
        <v>39</v>
      </c>
      <c r="N11" t="s">
        <v>208</v>
      </c>
    </row>
    <row r="12" spans="1:14" x14ac:dyDescent="0.25">
      <c r="A12" t="s">
        <v>285</v>
      </c>
      <c r="B12" t="s">
        <v>286</v>
      </c>
      <c r="C12" t="s">
        <v>287</v>
      </c>
      <c r="D12" t="s">
        <v>21</v>
      </c>
      <c r="E12">
        <v>57469</v>
      </c>
      <c r="F12" t="s">
        <v>22</v>
      </c>
      <c r="G12" t="s">
        <v>22</v>
      </c>
      <c r="H12" t="s">
        <v>37</v>
      </c>
      <c r="I12" t="s">
        <v>115</v>
      </c>
      <c r="J12" s="1">
        <v>43569</v>
      </c>
      <c r="K12" s="1">
        <v>43608</v>
      </c>
      <c r="L12" t="s">
        <v>39</v>
      </c>
      <c r="N12" t="s">
        <v>208</v>
      </c>
    </row>
    <row r="13" spans="1:14" x14ac:dyDescent="0.25">
      <c r="A13" t="s">
        <v>293</v>
      </c>
      <c r="B13" t="s">
        <v>294</v>
      </c>
      <c r="C13" t="s">
        <v>237</v>
      </c>
      <c r="D13" t="s">
        <v>21</v>
      </c>
      <c r="E13">
        <v>57783</v>
      </c>
      <c r="F13" t="s">
        <v>22</v>
      </c>
      <c r="G13" t="s">
        <v>22</v>
      </c>
      <c r="H13" t="s">
        <v>37</v>
      </c>
      <c r="I13" t="s">
        <v>115</v>
      </c>
      <c r="J13" s="1">
        <v>43572</v>
      </c>
      <c r="K13" s="1">
        <v>43608</v>
      </c>
      <c r="L13" t="s">
        <v>39</v>
      </c>
      <c r="N13" t="s">
        <v>208</v>
      </c>
    </row>
    <row r="14" spans="1:14" x14ac:dyDescent="0.25">
      <c r="A14" t="s">
        <v>331</v>
      </c>
      <c r="B14" t="s">
        <v>332</v>
      </c>
      <c r="C14" t="s">
        <v>333</v>
      </c>
      <c r="D14" t="s">
        <v>21</v>
      </c>
      <c r="E14">
        <v>57501</v>
      </c>
      <c r="F14" t="s">
        <v>22</v>
      </c>
      <c r="G14" t="s">
        <v>22</v>
      </c>
      <c r="H14" t="s">
        <v>37</v>
      </c>
      <c r="I14" t="s">
        <v>115</v>
      </c>
      <c r="J14" s="1">
        <v>43548</v>
      </c>
      <c r="K14" s="1">
        <v>43594</v>
      </c>
      <c r="L14" t="s">
        <v>39</v>
      </c>
      <c r="N14" t="s">
        <v>40</v>
      </c>
    </row>
    <row r="15" spans="1:14" x14ac:dyDescent="0.25">
      <c r="A15" t="s">
        <v>336</v>
      </c>
      <c r="B15" t="s">
        <v>337</v>
      </c>
      <c r="C15" t="s">
        <v>333</v>
      </c>
      <c r="D15" t="s">
        <v>21</v>
      </c>
      <c r="E15">
        <v>57501</v>
      </c>
      <c r="F15" t="s">
        <v>22</v>
      </c>
      <c r="G15" t="s">
        <v>22</v>
      </c>
      <c r="H15" t="s">
        <v>37</v>
      </c>
      <c r="I15" t="s">
        <v>115</v>
      </c>
      <c r="J15" s="1">
        <v>43548</v>
      </c>
      <c r="K15" s="1">
        <v>43594</v>
      </c>
      <c r="L15" t="s">
        <v>39</v>
      </c>
      <c r="N15" t="s">
        <v>40</v>
      </c>
    </row>
    <row r="16" spans="1:14" x14ac:dyDescent="0.25">
      <c r="A16" t="s">
        <v>338</v>
      </c>
      <c r="B16" t="s">
        <v>339</v>
      </c>
      <c r="C16" t="s">
        <v>340</v>
      </c>
      <c r="D16" t="s">
        <v>21</v>
      </c>
      <c r="E16">
        <v>57006</v>
      </c>
      <c r="F16" t="s">
        <v>22</v>
      </c>
      <c r="G16" t="s">
        <v>22</v>
      </c>
      <c r="H16" t="s">
        <v>37</v>
      </c>
      <c r="I16" t="s">
        <v>38</v>
      </c>
      <c r="J16" s="1">
        <v>43547</v>
      </c>
      <c r="K16" s="1">
        <v>43594</v>
      </c>
      <c r="L16" t="s">
        <v>39</v>
      </c>
      <c r="N16" t="s">
        <v>40</v>
      </c>
    </row>
    <row r="17" spans="1:14" x14ac:dyDescent="0.25">
      <c r="A17" t="s">
        <v>430</v>
      </c>
      <c r="B17" t="s">
        <v>431</v>
      </c>
      <c r="C17" t="s">
        <v>432</v>
      </c>
      <c r="D17" t="s">
        <v>21</v>
      </c>
      <c r="E17">
        <v>57754</v>
      </c>
      <c r="F17" t="s">
        <v>22</v>
      </c>
      <c r="G17" t="s">
        <v>22</v>
      </c>
      <c r="H17" t="s">
        <v>37</v>
      </c>
      <c r="I17" t="s">
        <v>115</v>
      </c>
      <c r="J17" s="1">
        <v>43475</v>
      </c>
      <c r="K17" s="1">
        <v>43573</v>
      </c>
      <c r="L17" t="s">
        <v>39</v>
      </c>
      <c r="N17" t="s">
        <v>208</v>
      </c>
    </row>
    <row r="18" spans="1:14" x14ac:dyDescent="0.25">
      <c r="A18" t="s">
        <v>547</v>
      </c>
      <c r="B18" t="s">
        <v>548</v>
      </c>
      <c r="C18" t="s">
        <v>549</v>
      </c>
      <c r="D18" t="s">
        <v>21</v>
      </c>
      <c r="E18">
        <v>57035</v>
      </c>
      <c r="F18" t="s">
        <v>22</v>
      </c>
      <c r="G18" t="s">
        <v>22</v>
      </c>
      <c r="H18" t="s">
        <v>37</v>
      </c>
      <c r="I18" t="s">
        <v>111</v>
      </c>
      <c r="J18" s="1">
        <v>43445</v>
      </c>
      <c r="K18" s="1">
        <v>43538</v>
      </c>
      <c r="L18" t="s">
        <v>39</v>
      </c>
      <c r="N18" t="s">
        <v>194</v>
      </c>
    </row>
    <row r="19" spans="1:14" x14ac:dyDescent="0.25">
      <c r="A19" t="s">
        <v>640</v>
      </c>
      <c r="B19" t="s">
        <v>641</v>
      </c>
      <c r="C19" t="s">
        <v>446</v>
      </c>
      <c r="D19" t="s">
        <v>21</v>
      </c>
      <c r="E19">
        <v>57785</v>
      </c>
      <c r="F19" t="s">
        <v>22</v>
      </c>
      <c r="G19" t="s">
        <v>22</v>
      </c>
      <c r="H19" t="s">
        <v>37</v>
      </c>
      <c r="I19" t="s">
        <v>115</v>
      </c>
      <c r="J19" t="s">
        <v>204</v>
      </c>
      <c r="K19" s="1">
        <v>43437</v>
      </c>
      <c r="L19" t="s">
        <v>205</v>
      </c>
      <c r="M19" t="str">
        <f>HYPERLINK("https://www.regulations.gov/docket?D=FDA-2018-H-4579")</f>
        <v>https://www.regulations.gov/docket?D=FDA-2018-H-4579</v>
      </c>
      <c r="N19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0476-61AA-438E-83AA-BE48E83EA3AA}">
  <dimension ref="A1:N12"/>
  <sheetViews>
    <sheetView workbookViewId="0">
      <selection activeCell="A2" sqref="A2:XFD1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627</v>
      </c>
      <c r="B2" t="s">
        <v>628</v>
      </c>
      <c r="C2" t="s">
        <v>20</v>
      </c>
      <c r="D2" t="s">
        <v>21</v>
      </c>
      <c r="E2">
        <v>57701</v>
      </c>
      <c r="F2" t="s">
        <v>22</v>
      </c>
      <c r="G2" t="s">
        <v>22</v>
      </c>
      <c r="H2" t="s">
        <v>629</v>
      </c>
      <c r="I2" t="s">
        <v>630</v>
      </c>
      <c r="J2" s="1">
        <v>43380</v>
      </c>
      <c r="K2" s="1">
        <v>43503</v>
      </c>
      <c r="L2" t="s">
        <v>39</v>
      </c>
      <c r="N2" t="s">
        <v>394</v>
      </c>
    </row>
    <row r="3" spans="1:14" x14ac:dyDescent="0.25">
      <c r="A3" t="s">
        <v>479</v>
      </c>
      <c r="B3" t="s">
        <v>480</v>
      </c>
      <c r="C3" t="s">
        <v>481</v>
      </c>
      <c r="D3" t="s">
        <v>21</v>
      </c>
      <c r="E3">
        <v>57760</v>
      </c>
      <c r="F3" t="s">
        <v>22</v>
      </c>
      <c r="G3" t="s">
        <v>22</v>
      </c>
      <c r="H3" t="s">
        <v>629</v>
      </c>
      <c r="I3" t="s">
        <v>1080</v>
      </c>
      <c r="J3" s="1">
        <v>43210</v>
      </c>
      <c r="K3" s="1">
        <v>43265</v>
      </c>
      <c r="L3" t="s">
        <v>39</v>
      </c>
      <c r="N3" t="s">
        <v>200</v>
      </c>
    </row>
    <row r="4" spans="1:14" x14ac:dyDescent="0.25">
      <c r="A4" t="s">
        <v>18</v>
      </c>
      <c r="B4" t="s">
        <v>931</v>
      </c>
      <c r="C4" t="s">
        <v>20</v>
      </c>
      <c r="D4" t="s">
        <v>21</v>
      </c>
      <c r="E4">
        <v>57701</v>
      </c>
      <c r="F4" t="s">
        <v>22</v>
      </c>
      <c r="G4" t="s">
        <v>22</v>
      </c>
      <c r="H4" t="s">
        <v>629</v>
      </c>
      <c r="I4" t="s">
        <v>1080</v>
      </c>
      <c r="J4" t="s">
        <v>204</v>
      </c>
      <c r="K4" s="1">
        <v>43230</v>
      </c>
      <c r="L4" t="s">
        <v>205</v>
      </c>
      <c r="M4" t="str">
        <f>HYPERLINK("https://www.regulations.gov/docket?D=FDA-2018-H-1816")</f>
        <v>https://www.regulations.gov/docket?D=FDA-2018-H-1816</v>
      </c>
      <c r="N4" t="s">
        <v>204</v>
      </c>
    </row>
    <row r="5" spans="1:14" x14ac:dyDescent="0.25">
      <c r="A5" t="s">
        <v>926</v>
      </c>
      <c r="B5" t="s">
        <v>927</v>
      </c>
      <c r="C5" t="s">
        <v>20</v>
      </c>
      <c r="D5" t="s">
        <v>21</v>
      </c>
      <c r="E5">
        <v>57701</v>
      </c>
      <c r="F5" t="s">
        <v>22</v>
      </c>
      <c r="G5" t="s">
        <v>22</v>
      </c>
      <c r="H5" t="s">
        <v>629</v>
      </c>
      <c r="I5" t="s">
        <v>1080</v>
      </c>
      <c r="J5" t="s">
        <v>204</v>
      </c>
      <c r="K5" s="1">
        <v>43229</v>
      </c>
      <c r="L5" t="s">
        <v>205</v>
      </c>
      <c r="M5" t="str">
        <f>HYPERLINK("https://www.regulations.gov/docket?D=FDA-2018-H-1790")</f>
        <v>https://www.regulations.gov/docket?D=FDA-2018-H-1790</v>
      </c>
      <c r="N5" t="s">
        <v>204</v>
      </c>
    </row>
    <row r="6" spans="1:14" x14ac:dyDescent="0.25">
      <c r="A6" t="s">
        <v>477</v>
      </c>
      <c r="B6" t="s">
        <v>1183</v>
      </c>
      <c r="C6" t="s">
        <v>20</v>
      </c>
      <c r="D6" t="s">
        <v>21</v>
      </c>
      <c r="E6">
        <v>57703</v>
      </c>
      <c r="F6" t="s">
        <v>22</v>
      </c>
      <c r="G6" t="s">
        <v>22</v>
      </c>
      <c r="H6" t="s">
        <v>629</v>
      </c>
      <c r="I6" t="s">
        <v>1080</v>
      </c>
      <c r="J6" s="1">
        <v>43147</v>
      </c>
      <c r="K6" s="1">
        <v>43216</v>
      </c>
      <c r="L6" t="s">
        <v>39</v>
      </c>
      <c r="N6" t="s">
        <v>200</v>
      </c>
    </row>
    <row r="7" spans="1:14" x14ac:dyDescent="0.25">
      <c r="A7" t="s">
        <v>932</v>
      </c>
      <c r="B7" t="s">
        <v>933</v>
      </c>
      <c r="C7" t="s">
        <v>20</v>
      </c>
      <c r="D7" t="s">
        <v>21</v>
      </c>
      <c r="E7">
        <v>57702</v>
      </c>
      <c r="F7" t="s">
        <v>22</v>
      </c>
      <c r="G7" t="s">
        <v>22</v>
      </c>
      <c r="H7" t="s">
        <v>629</v>
      </c>
      <c r="I7" t="s">
        <v>1080</v>
      </c>
      <c r="J7" t="s">
        <v>204</v>
      </c>
      <c r="K7" s="1">
        <v>43164</v>
      </c>
      <c r="L7" t="s">
        <v>205</v>
      </c>
      <c r="M7" t="str">
        <f>HYPERLINK("https://www.regulations.gov/docket?D=FDA-2018-H-0937")</f>
        <v>https://www.regulations.gov/docket?D=FDA-2018-H-0937</v>
      </c>
      <c r="N7" t="s">
        <v>204</v>
      </c>
    </row>
    <row r="8" spans="1:14" x14ac:dyDescent="0.25">
      <c r="A8" t="s">
        <v>813</v>
      </c>
      <c r="B8" t="s">
        <v>814</v>
      </c>
      <c r="C8" t="s">
        <v>20</v>
      </c>
      <c r="D8" t="s">
        <v>21</v>
      </c>
      <c r="E8">
        <v>57701</v>
      </c>
      <c r="F8" t="s">
        <v>22</v>
      </c>
      <c r="G8" t="s">
        <v>22</v>
      </c>
      <c r="H8" t="s">
        <v>629</v>
      </c>
      <c r="I8" t="s">
        <v>1080</v>
      </c>
      <c r="J8" t="s">
        <v>204</v>
      </c>
      <c r="K8" s="1">
        <v>43160</v>
      </c>
      <c r="L8" t="s">
        <v>205</v>
      </c>
      <c r="M8" t="str">
        <f>HYPERLINK("https://www.regulations.gov/docket?D=FDA-2018-H-0910")</f>
        <v>https://www.regulations.gov/docket?D=FDA-2018-H-0910</v>
      </c>
      <c r="N8" t="s">
        <v>204</v>
      </c>
    </row>
    <row r="9" spans="1:14" x14ac:dyDescent="0.25">
      <c r="A9" t="s">
        <v>1192</v>
      </c>
      <c r="B9" t="s">
        <v>600</v>
      </c>
      <c r="C9" t="s">
        <v>20</v>
      </c>
      <c r="D9" t="s">
        <v>21</v>
      </c>
      <c r="E9">
        <v>57702</v>
      </c>
      <c r="F9" t="s">
        <v>22</v>
      </c>
      <c r="G9" t="s">
        <v>22</v>
      </c>
      <c r="H9" t="s">
        <v>629</v>
      </c>
      <c r="I9" t="s">
        <v>1080</v>
      </c>
      <c r="J9" s="1">
        <v>43118</v>
      </c>
      <c r="K9" s="1">
        <v>43139</v>
      </c>
      <c r="L9" t="s">
        <v>39</v>
      </c>
      <c r="N9" t="s">
        <v>200</v>
      </c>
    </row>
    <row r="10" spans="1:14" x14ac:dyDescent="0.25">
      <c r="A10" t="s">
        <v>710</v>
      </c>
      <c r="B10" t="s">
        <v>711</v>
      </c>
      <c r="C10" t="s">
        <v>481</v>
      </c>
      <c r="D10" t="s">
        <v>21</v>
      </c>
      <c r="E10">
        <v>57760</v>
      </c>
      <c r="F10" t="s">
        <v>22</v>
      </c>
      <c r="G10" t="s">
        <v>22</v>
      </c>
      <c r="H10" t="s">
        <v>629</v>
      </c>
      <c r="I10" t="s">
        <v>1080</v>
      </c>
      <c r="J10" t="s">
        <v>204</v>
      </c>
      <c r="K10" s="1">
        <v>43130</v>
      </c>
      <c r="L10" t="s">
        <v>205</v>
      </c>
      <c r="M10" t="str">
        <f>HYPERLINK("https://www.regulations.gov/docket?D=FDA-2018-H-0412")</f>
        <v>https://www.regulations.gov/docket?D=FDA-2018-H-0412</v>
      </c>
      <c r="N10" t="s">
        <v>204</v>
      </c>
    </row>
    <row r="11" spans="1:14" x14ac:dyDescent="0.25">
      <c r="A11" t="s">
        <v>477</v>
      </c>
      <c r="B11" t="s">
        <v>816</v>
      </c>
      <c r="C11" t="s">
        <v>20</v>
      </c>
      <c r="D11" t="s">
        <v>21</v>
      </c>
      <c r="E11">
        <v>57701</v>
      </c>
      <c r="F11" t="s">
        <v>22</v>
      </c>
      <c r="G11" t="s">
        <v>22</v>
      </c>
      <c r="H11" t="s">
        <v>629</v>
      </c>
      <c r="I11" t="s">
        <v>1080</v>
      </c>
      <c r="J11" s="1">
        <v>43114</v>
      </c>
      <c r="K11" s="1">
        <v>43125</v>
      </c>
      <c r="L11" t="s">
        <v>39</v>
      </c>
      <c r="N11" t="s">
        <v>200</v>
      </c>
    </row>
    <row r="12" spans="1:14" x14ac:dyDescent="0.25">
      <c r="A12" t="s">
        <v>18</v>
      </c>
      <c r="B12" t="s">
        <v>931</v>
      </c>
      <c r="C12" t="s">
        <v>20</v>
      </c>
      <c r="D12" t="s">
        <v>21</v>
      </c>
      <c r="E12">
        <v>57701</v>
      </c>
      <c r="F12" t="s">
        <v>22</v>
      </c>
      <c r="G12" t="s">
        <v>22</v>
      </c>
      <c r="H12" t="s">
        <v>629</v>
      </c>
      <c r="I12" t="s">
        <v>1080</v>
      </c>
      <c r="J12" t="s">
        <v>204</v>
      </c>
      <c r="K12" s="1">
        <v>43111</v>
      </c>
      <c r="L12" t="s">
        <v>205</v>
      </c>
      <c r="M12" t="str">
        <f>HYPERLINK("https://www.regulations.gov/docket?D=FDA-2018-H-0143")</f>
        <v>https://www.regulations.gov/docket?D=FDA-2018-H-0143</v>
      </c>
      <c r="N1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(6</vt:lpstr>
      <vt:lpstr>Total Inspections - 792</vt:lpstr>
      <vt:lpstr>Sales to Minors - 173</vt:lpstr>
      <vt:lpstr>Cigars - 87</vt:lpstr>
      <vt:lpstr>Cigarettes - 57</vt:lpstr>
      <vt:lpstr>E-Cigs - 18</vt:lpstr>
      <vt:lpstr>Smokeless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2019-10-20T18:39:42Z</dcterms:created>
  <dcterms:modified xsi:type="dcterms:W3CDTF">2019-10-23T14:14:54Z</dcterms:modified>
</cp:coreProperties>
</file>