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6C4AFDAE-7FCD-408D-BC67-F846048AC2F8}" xr6:coauthVersionLast="45" xr6:coauthVersionMax="45" xr10:uidLastSave="{00000000-0000-0000-0000-000000000000}"/>
  <bookViews>
    <workbookView xWindow="-120" yWindow="-120" windowWidth="20730" windowHeight="11160" tabRatio="744" firstSheet="1" activeTab="3" xr2:uid="{00000000-000D-0000-FFFF-FFFF00000000}"/>
  </bookViews>
  <sheets>
    <sheet name="OCE_Inspection_Search_Report (7" sheetId="1" r:id="rId1"/>
    <sheet name="Total Inspections - 4,263" sheetId="2" r:id="rId2"/>
    <sheet name="Sales to Minors - 409" sheetId="3" r:id="rId3"/>
    <sheet name="Cigars - 11" sheetId="4" r:id="rId4"/>
    <sheet name="Cigarettes - 250" sheetId="5" r:id="rId5"/>
    <sheet name="E-Cigs - 111" sheetId="6" r:id="rId6"/>
    <sheet name="Smokeless - 37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4" l="1"/>
  <c r="M250" i="5"/>
  <c r="M239" i="5"/>
  <c r="M227" i="5"/>
  <c r="M226" i="5"/>
  <c r="M224" i="5"/>
  <c r="M223" i="5"/>
  <c r="M222" i="5"/>
  <c r="M220" i="5"/>
  <c r="M219" i="5"/>
  <c r="M215" i="5"/>
  <c r="M214" i="5"/>
  <c r="M213" i="5"/>
  <c r="M211" i="5"/>
  <c r="M206" i="5"/>
  <c r="M204" i="5"/>
  <c r="M202" i="5"/>
  <c r="M198" i="5"/>
  <c r="M197" i="5"/>
  <c r="M192" i="5"/>
  <c r="M191" i="5"/>
  <c r="M181" i="5"/>
  <c r="M178" i="5"/>
  <c r="M177" i="5"/>
  <c r="M176" i="5"/>
  <c r="M166" i="5"/>
  <c r="M157" i="5"/>
  <c r="M150" i="5"/>
  <c r="M145" i="5"/>
  <c r="M144" i="5"/>
  <c r="M141" i="5"/>
  <c r="M140" i="5"/>
  <c r="M137" i="5"/>
  <c r="M111" i="5"/>
  <c r="M110" i="5"/>
  <c r="M104" i="5"/>
  <c r="M102" i="5"/>
  <c r="M101" i="5"/>
  <c r="M100" i="5"/>
  <c r="M98" i="5"/>
  <c r="M97" i="5"/>
  <c r="M94" i="5"/>
  <c r="M92" i="5"/>
  <c r="M89" i="5"/>
  <c r="M87" i="5"/>
  <c r="M83" i="5"/>
  <c r="M76" i="5"/>
  <c r="M73" i="5"/>
  <c r="M66" i="5"/>
  <c r="M61" i="5"/>
  <c r="M56" i="5"/>
  <c r="M53" i="5"/>
  <c r="M51" i="5"/>
  <c r="M50" i="5"/>
  <c r="M48" i="5"/>
  <c r="M46" i="5"/>
  <c r="M39" i="5"/>
  <c r="M38" i="5"/>
  <c r="M15" i="5"/>
  <c r="M2" i="5"/>
  <c r="M107" i="6"/>
  <c r="M95" i="6"/>
  <c r="M91" i="6"/>
  <c r="M86" i="6"/>
  <c r="M84" i="6"/>
  <c r="M83" i="6"/>
  <c r="M80" i="6"/>
  <c r="M79" i="6"/>
  <c r="M71" i="6"/>
  <c r="M69" i="6"/>
  <c r="M68" i="6"/>
  <c r="M45" i="6"/>
  <c r="M41" i="6"/>
  <c r="M18" i="6"/>
  <c r="M17" i="6"/>
  <c r="M5" i="6"/>
  <c r="M4" i="6"/>
  <c r="M31" i="7"/>
  <c r="M30" i="7"/>
  <c r="M29" i="7"/>
  <c r="M27" i="7"/>
  <c r="M25" i="7"/>
  <c r="M24" i="7"/>
  <c r="M23" i="7"/>
  <c r="M21" i="7"/>
  <c r="M17" i="7"/>
  <c r="M15" i="7"/>
  <c r="M13" i="7"/>
  <c r="M12" i="7"/>
  <c r="M4" i="7"/>
  <c r="M3" i="7"/>
  <c r="M2" i="7"/>
  <c r="M261" i="3"/>
  <c r="M250" i="3"/>
  <c r="M238" i="3"/>
  <c r="M237" i="3"/>
  <c r="M235" i="3"/>
  <c r="M234" i="3"/>
  <c r="M233" i="3"/>
  <c r="M231" i="3"/>
  <c r="M230" i="3"/>
  <c r="M266" i="3"/>
  <c r="M265" i="3"/>
  <c r="M403" i="3"/>
  <c r="M402" i="3"/>
  <c r="M226" i="3"/>
  <c r="M225" i="3"/>
  <c r="M224" i="3"/>
  <c r="M222" i="3"/>
  <c r="M217" i="3"/>
  <c r="M401" i="3"/>
  <c r="M215" i="3"/>
  <c r="M213" i="3"/>
  <c r="M399" i="3"/>
  <c r="M397" i="3"/>
  <c r="M209" i="3"/>
  <c r="M396" i="3"/>
  <c r="M208" i="3"/>
  <c r="M395" i="3"/>
  <c r="M393" i="3"/>
  <c r="M203" i="3"/>
  <c r="M202" i="3"/>
  <c r="M8" i="3"/>
  <c r="M389" i="3"/>
  <c r="M192" i="3"/>
  <c r="M368" i="3"/>
  <c r="M189" i="3"/>
  <c r="M188" i="3"/>
  <c r="M187" i="3"/>
  <c r="M177" i="3"/>
  <c r="M387" i="3"/>
  <c r="M168" i="3"/>
  <c r="M356" i="3"/>
  <c r="M161" i="3"/>
  <c r="M156" i="3"/>
  <c r="M155" i="3"/>
  <c r="M152" i="3"/>
  <c r="M385" i="3"/>
  <c r="M151" i="3"/>
  <c r="M148" i="3"/>
  <c r="M352" i="3"/>
  <c r="M384" i="3"/>
  <c r="M347" i="3"/>
  <c r="M122" i="3"/>
  <c r="M121" i="3"/>
  <c r="M115" i="3"/>
  <c r="M113" i="3"/>
  <c r="M112" i="3"/>
  <c r="M111" i="3"/>
  <c r="M109" i="3"/>
  <c r="M108" i="3"/>
  <c r="M345" i="3"/>
  <c r="M344" i="3"/>
  <c r="M105" i="3"/>
  <c r="M103" i="3"/>
  <c r="M100" i="3"/>
  <c r="M98" i="3"/>
  <c r="M341" i="3"/>
  <c r="M94" i="3"/>
  <c r="M87" i="3"/>
  <c r="M340" i="3"/>
  <c r="M376" i="3"/>
  <c r="M375" i="3"/>
  <c r="M84" i="3"/>
  <c r="M332" i="3"/>
  <c r="M330" i="3"/>
  <c r="M329" i="3"/>
  <c r="M77" i="3"/>
  <c r="M72" i="3"/>
  <c r="M67" i="3"/>
  <c r="M64" i="3"/>
  <c r="M62" i="3"/>
  <c r="M61" i="3"/>
  <c r="M59" i="3"/>
  <c r="M306" i="3"/>
  <c r="M57" i="3"/>
  <c r="M302" i="3"/>
  <c r="M50" i="3"/>
  <c r="M49" i="3"/>
  <c r="M26" i="3"/>
  <c r="M279" i="3"/>
  <c r="M278" i="3"/>
  <c r="M13" i="3"/>
  <c r="M374" i="3"/>
  <c r="M4263" i="2"/>
  <c r="M4239" i="2"/>
  <c r="M4223" i="2"/>
  <c r="M4222" i="2"/>
  <c r="M4220" i="2"/>
  <c r="M4219" i="2"/>
  <c r="M4218" i="2"/>
  <c r="M4216" i="2"/>
  <c r="M4215" i="2"/>
  <c r="M4211" i="2"/>
  <c r="M4209" i="2"/>
  <c r="M4208" i="2"/>
  <c r="M4207" i="2"/>
  <c r="M4206" i="2"/>
  <c r="M4205" i="2"/>
  <c r="M4204" i="2"/>
  <c r="M4202" i="2"/>
  <c r="M4195" i="2"/>
  <c r="M4193" i="2"/>
  <c r="M4192" i="2"/>
  <c r="M4190" i="2"/>
  <c r="M4187" i="2"/>
  <c r="M4183" i="2"/>
  <c r="M4182" i="2"/>
  <c r="M4181" i="2"/>
  <c r="M4180" i="2"/>
  <c r="M4179" i="2"/>
  <c r="M4177" i="2"/>
  <c r="M4169" i="2"/>
  <c r="M4168" i="2"/>
  <c r="M4167" i="2"/>
  <c r="M4161" i="2"/>
  <c r="M4149" i="2"/>
  <c r="M4148" i="2"/>
  <c r="M4145" i="2"/>
  <c r="M4142" i="2"/>
  <c r="M4141" i="2"/>
  <c r="M4122" i="2"/>
  <c r="M4119" i="2"/>
  <c r="M4110" i="2"/>
  <c r="M4106" i="2"/>
  <c r="M4101" i="2"/>
  <c r="M4096" i="2"/>
  <c r="M4095" i="2"/>
  <c r="M4090" i="2"/>
  <c r="M4089" i="2"/>
  <c r="M4088" i="2"/>
  <c r="M4085" i="2"/>
  <c r="M4077" i="2"/>
  <c r="M4073" i="2"/>
  <c r="M4051" i="2"/>
  <c r="M4047" i="2"/>
  <c r="M4046" i="2"/>
  <c r="M4038" i="2"/>
  <c r="M4036" i="2"/>
  <c r="M4035" i="2"/>
  <c r="M4034" i="2"/>
  <c r="M4031" i="2"/>
  <c r="M4030" i="2"/>
  <c r="M4029" i="2"/>
  <c r="M4028" i="2"/>
  <c r="M4025" i="2"/>
  <c r="M4022" i="2"/>
  <c r="M4019" i="2"/>
  <c r="M4017" i="2"/>
  <c r="M4011" i="2"/>
  <c r="M4010" i="2"/>
  <c r="M4003" i="2"/>
  <c r="M4002" i="2"/>
  <c r="M3992" i="2"/>
  <c r="M3991" i="2"/>
  <c r="M3990" i="2"/>
  <c r="M3985" i="2"/>
  <c r="M3982" i="2"/>
  <c r="M3981" i="2"/>
  <c r="M3974" i="2"/>
  <c r="M3964" i="2"/>
  <c r="M3948" i="2"/>
  <c r="M3945" i="2"/>
  <c r="M3942" i="2"/>
  <c r="M3941" i="2"/>
  <c r="M3937" i="2"/>
  <c r="M3936" i="2"/>
  <c r="M3934" i="2"/>
  <c r="M3924" i="2"/>
  <c r="M3923" i="2"/>
  <c r="M3922" i="2"/>
  <c r="M3890" i="2"/>
  <c r="M3867" i="2"/>
  <c r="M3866" i="2"/>
  <c r="M3857" i="2"/>
  <c r="M3856" i="2"/>
  <c r="M27" i="1" l="1"/>
  <c r="M119" i="1"/>
  <c r="M179" i="1"/>
  <c r="M206" i="1"/>
  <c r="M320" i="1"/>
  <c r="M570" i="1"/>
  <c r="M574" i="1"/>
  <c r="M575" i="1"/>
  <c r="M644" i="1"/>
  <c r="M662" i="1"/>
  <c r="M673" i="1"/>
  <c r="M757" i="1"/>
  <c r="M766" i="1"/>
  <c r="M786" i="1"/>
  <c r="M844" i="1"/>
  <c r="M1029" i="1"/>
  <c r="M1094" i="1"/>
  <c r="M1164" i="1"/>
  <c r="M1165" i="1"/>
  <c r="M1228" i="1"/>
  <c r="M1279" i="1"/>
  <c r="M1307" i="1"/>
  <c r="M1318" i="1"/>
  <c r="M1402" i="1"/>
  <c r="M1433" i="1"/>
  <c r="M1491" i="1"/>
  <c r="M1492" i="1"/>
  <c r="M1566" i="1"/>
  <c r="M1570" i="1"/>
  <c r="M1581" i="1"/>
  <c r="M1670" i="1"/>
  <c r="M1705" i="1"/>
  <c r="M1713" i="1"/>
  <c r="M1715" i="1"/>
  <c r="M1738" i="1"/>
  <c r="M1752" i="1"/>
  <c r="M1753" i="1"/>
  <c r="M1784" i="1"/>
  <c r="M1811" i="1"/>
  <c r="M1847" i="1"/>
  <c r="M1897" i="1"/>
  <c r="M1939" i="1"/>
  <c r="M2179" i="1"/>
  <c r="M2246" i="1"/>
  <c r="M2326" i="1"/>
  <c r="M2342" i="1"/>
  <c r="M2383" i="1"/>
  <c r="M2386" i="1"/>
  <c r="M2431" i="1"/>
  <c r="M2485" i="1"/>
  <c r="M2654" i="1"/>
  <c r="M2685" i="1"/>
  <c r="M2785" i="1"/>
  <c r="M2821" i="1"/>
  <c r="M2904" i="1"/>
  <c r="M2963" i="1"/>
  <c r="M2975" i="1"/>
  <c r="M3022" i="1"/>
  <c r="M3069" i="1"/>
  <c r="M3086" i="1"/>
  <c r="M3165" i="1"/>
  <c r="M3202" i="1"/>
  <c r="M3206" i="1"/>
  <c r="M3234" i="1"/>
  <c r="M3378" i="1"/>
  <c r="M3387" i="1"/>
  <c r="M3394" i="1"/>
  <c r="M3399" i="1"/>
  <c r="M3405" i="1"/>
  <c r="M3406" i="1"/>
  <c r="M3484" i="1"/>
  <c r="M3494" i="1"/>
  <c r="M3554" i="1"/>
  <c r="M3555" i="1"/>
  <c r="M3630" i="1"/>
  <c r="M3667" i="1"/>
  <c r="M3706" i="1"/>
  <c r="M3719" i="1"/>
  <c r="M3721" i="1"/>
  <c r="M3725" i="1"/>
  <c r="M3735" i="1"/>
  <c r="M3808" i="1"/>
  <c r="M3839" i="1"/>
  <c r="M3843" i="1"/>
  <c r="M3853" i="1"/>
  <c r="M3894" i="1"/>
  <c r="M3900" i="1"/>
  <c r="M3924" i="1"/>
  <c r="M3926" i="1"/>
  <c r="M3927" i="1"/>
  <c r="M4013" i="1"/>
  <c r="M4269" i="1"/>
</calcChain>
</file>

<file path=xl/sharedStrings.xml><?xml version="1.0" encoding="utf-8"?>
<sst xmlns="http://schemas.openxmlformats.org/spreadsheetml/2006/main" count="101618" uniqueCount="5576">
  <si>
    <t>Compliance Check Inspections of Tobacco Product Retailers Through 9/30/19 - Search Results</t>
  </si>
  <si>
    <t>You searched for:</t>
  </si>
  <si>
    <t>State is WV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</si>
  <si>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</si>
  <si>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</si>
  <si>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</si>
  <si>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</si>
  <si>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</si>
  <si>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</si>
  <si>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</si>
  <si>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</si>
  <si>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</si>
  <si>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</si>
  <si>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</si>
  <si>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</si>
  <si>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</si>
  <si>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</si>
  <si>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</si>
  <si>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FAMILY DOLLAR 1367</t>
  </si>
  <si>
    <t>101 ROOSEVELT BOULEVARD</t>
  </si>
  <si>
    <t>ELEANOR</t>
  </si>
  <si>
    <t>WV</t>
  </si>
  <si>
    <t>Yes</t>
  </si>
  <si>
    <t>No</t>
  </si>
  <si>
    <t>N/A</t>
  </si>
  <si>
    <t>Not available</t>
  </si>
  <si>
    <t>No Violations Observed</t>
  </si>
  <si>
    <t>DOLLAR GENERAL # 16996</t>
  </si>
  <si>
    <t>8 CAMARO DR</t>
  </si>
  <si>
    <t>BEVERLY</t>
  </si>
  <si>
    <t>LITTLE GENERAL #2060 / MARATHON</t>
  </si>
  <si>
    <t>18251 SENECA TRL N</t>
  </si>
  <si>
    <t>MARLINTON</t>
  </si>
  <si>
    <t>RITE AID #2258</t>
  </si>
  <si>
    <t>19258 SENECA TRL</t>
  </si>
  <si>
    <t>SMOKER FRIENDLY #31</t>
  </si>
  <si>
    <t>1620 EARL L CORE RD</t>
  </si>
  <si>
    <t>MORGANTOWN</t>
  </si>
  <si>
    <t>FAMILY DOLLAR #3756</t>
  </si>
  <si>
    <t>1411 EARL L CORE ROAD</t>
  </si>
  <si>
    <t>PAR MAR #45 / EXXON</t>
  </si>
  <si>
    <t>SENECA TRAIL</t>
  </si>
  <si>
    <t>HUTTONSVILLE</t>
  </si>
  <si>
    <t>PAR MAR #50 / EXXON</t>
  </si>
  <si>
    <t>1 BIG SPRING PLAZA</t>
  </si>
  <si>
    <t>SLATYFORK</t>
  </si>
  <si>
    <t>FAMILY DOLLAR 628</t>
  </si>
  <si>
    <t>1313 PLAZA EAST</t>
  </si>
  <si>
    <t>CHARLESTON</t>
  </si>
  <si>
    <t>ROUTE 66 OUTPOST</t>
  </si>
  <si>
    <t>598 CASS ROAD</t>
  </si>
  <si>
    <t>SPEEDWAY 9351</t>
  </si>
  <si>
    <t>2 GREEN ROAD</t>
  </si>
  <si>
    <t>SOUTH CHARLESTON</t>
  </si>
  <si>
    <t>ASHEBROOKE EXPRESS MART</t>
  </si>
  <si>
    <t>300 CHEAT RD</t>
  </si>
  <si>
    <t>BOBS MINI MART</t>
  </si>
  <si>
    <t>SENECA TRL</t>
  </si>
  <si>
    <t>MILL CREEK</t>
  </si>
  <si>
    <t>COUNTRY CORNER</t>
  </si>
  <si>
    <t>HC 31, BOX 461</t>
  </si>
  <si>
    <t>WELCH</t>
  </si>
  <si>
    <t>POCAHONTAS IGA</t>
  </si>
  <si>
    <t>18838 SENECA TRL</t>
  </si>
  <si>
    <t>RICHWOOD MINI MART</t>
  </si>
  <si>
    <t>1287 RICHWOOD AVE</t>
  </si>
  <si>
    <t>WILDCAT PROVISIONS</t>
  </si>
  <si>
    <t>10 SNOWSHOE DR</t>
  </si>
  <si>
    <t>SNOWSHOE</t>
  </si>
  <si>
    <t>CFM CONVENIENT FOOD MART / CLARK</t>
  </si>
  <si>
    <t>8 RIDGECREST RD</t>
  </si>
  <si>
    <t>WHEELING</t>
  </si>
  <si>
    <t>DOLLAR GENERAL 15141</t>
  </si>
  <si>
    <t>3216 NORTH JEFFERSON STREET</t>
  </si>
  <si>
    <t>LEWISBURG</t>
  </si>
  <si>
    <t>DINGESS SERVICE CENTER</t>
  </si>
  <si>
    <t>2725 HC 73</t>
  </si>
  <si>
    <t>DINGESS</t>
  </si>
  <si>
    <t>Smokeless tobacco</t>
  </si>
  <si>
    <t>Skoal</t>
  </si>
  <si>
    <t>See Complaint</t>
  </si>
  <si>
    <t>Civil Money Penalty</t>
  </si>
  <si>
    <t>GOMART</t>
  </si>
  <si>
    <t>42731 MIDLAND TRAIL EAST</t>
  </si>
  <si>
    <t>WHITE SULPHUR SPRINGS</t>
  </si>
  <si>
    <t>JEWELL'S IGA</t>
  </si>
  <si>
    <t>98 NORTH STREET</t>
  </si>
  <si>
    <t>UNION</t>
  </si>
  <si>
    <t>FAMILY DOLLAR #12109</t>
  </si>
  <si>
    <t>1566 MOUNTAINEER HIGHWAY</t>
  </si>
  <si>
    <t>BRADSHAW</t>
  </si>
  <si>
    <t>RITE AID #1795</t>
  </si>
  <si>
    <t>10059 MARSHALL HWY</t>
  </si>
  <si>
    <t>SUNAMCO MARKET #2</t>
  </si>
  <si>
    <t>11636 MARSHALL HWY</t>
  </si>
  <si>
    <t>JOLO</t>
  </si>
  <si>
    <t>21 COUNTRY MARKET</t>
  </si>
  <si>
    <t>425 CHURCH ST N</t>
  </si>
  <si>
    <t>RIPLEY</t>
  </si>
  <si>
    <t>LOVE'S #378</t>
  </si>
  <si>
    <t>3875 CHARLESTON RD</t>
  </si>
  <si>
    <t>RICH OIL #3947</t>
  </si>
  <si>
    <t>237 S CHURCH ST</t>
  </si>
  <si>
    <t>LITTLE GENERAL #5400 / EXXON</t>
  </si>
  <si>
    <t>1586 MOUNTAINEER HWY</t>
  </si>
  <si>
    <t>CHARLES B. JARRELL GENERAL STORE</t>
  </si>
  <si>
    <t>6484 COAL RIVER ROAD</t>
  </si>
  <si>
    <t>DRY CREEK</t>
  </si>
  <si>
    <t>GUMBY'S CIGARETTE AND BEER WORLD / GENO'S PLAYGROUNDS</t>
  </si>
  <si>
    <t>43 MARSHALL STREET NORTH</t>
  </si>
  <si>
    <t>BENWOOD</t>
  </si>
  <si>
    <t>DAVES EMPORIUM</t>
  </si>
  <si>
    <t>9 NELL JEAN SQUARE</t>
  </si>
  <si>
    <t>BECKLEY</t>
  </si>
  <si>
    <t>FRUTH PHARMACY</t>
  </si>
  <si>
    <t>509 S CHURCH ST</t>
  </si>
  <si>
    <t>MARATHON / ROCKPORT GENERAL STORE</t>
  </si>
  <si>
    <t>7357 SOUTHERN HIGHWAY</t>
  </si>
  <si>
    <t>ROCKPORT</t>
  </si>
  <si>
    <t>S &amp; M MARKET / MARATHON</t>
  </si>
  <si>
    <t>635 MARSHALL HWY</t>
  </si>
  <si>
    <t>SMOKERS PARADISE</t>
  </si>
  <si>
    <t>510 CHURCH STREET</t>
  </si>
  <si>
    <t>MOUNTAINEER MART #1</t>
  </si>
  <si>
    <t>4323 FRANKFORT HWY</t>
  </si>
  <si>
    <t>RIDGELEY</t>
  </si>
  <si>
    <t>GO MART #103</t>
  </si>
  <si>
    <t>113 WASHINGTON ST</t>
  </si>
  <si>
    <t>ELLENBORO</t>
  </si>
  <si>
    <t>DOLLAR GENERAL # 13546</t>
  </si>
  <si>
    <t>100 MARSHALL ST</t>
  </si>
  <si>
    <t>RITE AID #1503</t>
  </si>
  <si>
    <t>205 MARSHALL ST</t>
  </si>
  <si>
    <t>FAMILY DOLLAR #1603</t>
  </si>
  <si>
    <t>71 RAILROAD ST</t>
  </si>
  <si>
    <t>CAMERON</t>
  </si>
  <si>
    <t>DOLLAR GENERAL #16253</t>
  </si>
  <si>
    <t>29 THUNDER RD</t>
  </si>
  <si>
    <t>PECKS MILL</t>
  </si>
  <si>
    <t>DOLLAR GENERAL 16934</t>
  </si>
  <si>
    <t>2384 SISSONVILLE DRIVE</t>
  </si>
  <si>
    <t>RITE AID #1992</t>
  </si>
  <si>
    <t>164 HOLDEN RD</t>
  </si>
  <si>
    <t>MT GAY</t>
  </si>
  <si>
    <t>PAR MAR #21/ BP</t>
  </si>
  <si>
    <t>820 EAST MAIN STREET</t>
  </si>
  <si>
    <t>HARRISVILLE</t>
  </si>
  <si>
    <t>WAL-MART SUPERCENTER #2810</t>
  </si>
  <si>
    <t>97 WILLIAMS DR</t>
  </si>
  <si>
    <t>SPENCER</t>
  </si>
  <si>
    <t>RITE AID # 3341</t>
  </si>
  <si>
    <t>1490 E MAIN ST</t>
  </si>
  <si>
    <t>RICH OIL #3959</t>
  </si>
  <si>
    <t>527 MAIN ST</t>
  </si>
  <si>
    <t>CHAPMANVILLE</t>
  </si>
  <si>
    <t>LITTLE GENERAL 4105 / EXXON</t>
  </si>
  <si>
    <t>335 CALL ROAD</t>
  </si>
  <si>
    <t>FAMILY DOLLAR #4934</t>
  </si>
  <si>
    <t>1107 E MAIN ST</t>
  </si>
  <si>
    <t>KROGER GROCERY STORE #668</t>
  </si>
  <si>
    <t>25 HOLDEN ROAD</t>
  </si>
  <si>
    <t>MT. GAY</t>
  </si>
  <si>
    <t>DOLLAR GENERAL # 908</t>
  </si>
  <si>
    <t>1601 E MAIN ST</t>
  </si>
  <si>
    <t>SPEEDWAY #9792</t>
  </si>
  <si>
    <t>WV RT 44</t>
  </si>
  <si>
    <t>WILKINSON</t>
  </si>
  <si>
    <t>TOWNE N' COUNTRY FOODLAND</t>
  </si>
  <si>
    <t>816 MAIN ST</t>
  </si>
  <si>
    <t>PUFF SUPER VALUE DISCOUNT TOBACCO STORE</t>
  </si>
  <si>
    <t>3 POTOMAC ST</t>
  </si>
  <si>
    <t>DRAGON MART</t>
  </si>
  <si>
    <t>6 BRIDGE ST</t>
  </si>
  <si>
    <t>MRS DS HOAGIE SHACK</t>
  </si>
  <si>
    <t>15215 WAYNESBURG PIKE RD</t>
  </si>
  <si>
    <t>HARRISVILLE SHOP 'N SAVE EXPRESS</t>
  </si>
  <si>
    <t>1617 E MAIN ST</t>
  </si>
  <si>
    <t>S&amp;V EXXON</t>
  </si>
  <si>
    <t>111 MARSHALL ST</t>
  </si>
  <si>
    <t>SHOPPERS VALUE FOODS</t>
  </si>
  <si>
    <t>208 E MAIN ST</t>
  </si>
  <si>
    <t>WASHBURN GENERAL STORE</t>
  </si>
  <si>
    <t>59 CHEVAUX DE FRISE RD</t>
  </si>
  <si>
    <t>NEWMART GROCERIES</t>
  </si>
  <si>
    <t>3415 FRANKFORT HIGHWAY</t>
  </si>
  <si>
    <t>HANDIMART / MARATHON</t>
  </si>
  <si>
    <t>929 CHARLESTON RD</t>
  </si>
  <si>
    <t>PRESS LITTLE MARKET</t>
  </si>
  <si>
    <t>996 FRANKFORT HWY</t>
  </si>
  <si>
    <t>SPEEDY MART</t>
  </si>
  <si>
    <t>802 ARNOLDSBURG RD</t>
  </si>
  <si>
    <t>ARNOLDSBURG</t>
  </si>
  <si>
    <t>MOUNTAINEER MART</t>
  </si>
  <si>
    <t>8064 WAYNESBURG PIKE RD</t>
  </si>
  <si>
    <t>SANDWICH SHOP</t>
  </si>
  <si>
    <t>117 E MAIN ST</t>
  </si>
  <si>
    <t>WALTON THRIFTWAY</t>
  </si>
  <si>
    <t>7177 CHARLESTON RD</t>
  </si>
  <si>
    <t>WALTON</t>
  </si>
  <si>
    <t>WAL-MART 2696 SUPERCENTER</t>
  </si>
  <si>
    <t>11 HARNESS ROAD</t>
  </si>
  <si>
    <t>MOOREFIELD</t>
  </si>
  <si>
    <t>VETTER'S MINI MART AND CAR WASH</t>
  </si>
  <si>
    <t>421 S MAIN ST</t>
  </si>
  <si>
    <t>LONDON’S CARRY-OUT</t>
  </si>
  <si>
    <t>776 MUD FORK ROAD</t>
  </si>
  <si>
    <t>MOUNT GAY</t>
  </si>
  <si>
    <t>CHAPMANVILLE WHOLESALE CARRYOUT AND TOBACCO</t>
  </si>
  <si>
    <t>15 SOUTH MAIN STREET</t>
  </si>
  <si>
    <t>VANCE'S CARRYOUT</t>
  </si>
  <si>
    <t>5759 MUD FORK ROAD</t>
  </si>
  <si>
    <t>VERDUNVILLE</t>
  </si>
  <si>
    <t>MILLER'S KWIK STOP</t>
  </si>
  <si>
    <t>7558 SOUTH CALHOUN HIGHWAY</t>
  </si>
  <si>
    <t>MOUNT ZION</t>
  </si>
  <si>
    <t>FAMILY DOLLAR #1108</t>
  </si>
  <si>
    <t>8333 COURT AVE</t>
  </si>
  <si>
    <t>HAMLIN</t>
  </si>
  <si>
    <t>RITE AID #1655</t>
  </si>
  <si>
    <t>1389 WV-10</t>
  </si>
  <si>
    <t>BRANCHLAND</t>
  </si>
  <si>
    <t>FAMILY DOLLAR #2796</t>
  </si>
  <si>
    <t>5732 MCCLELLAN HWY</t>
  </si>
  <si>
    <t>LITTLE GENERAL #5135 / BP</t>
  </si>
  <si>
    <t>8385 COURT AVE</t>
  </si>
  <si>
    <t>DOLLAR GENERAL # 907</t>
  </si>
  <si>
    <t>7350 LYNN AVE</t>
  </si>
  <si>
    <t>SPEEDWAY #9327</t>
  </si>
  <si>
    <t>7840 WV-10</t>
  </si>
  <si>
    <t>CLARK'S PUMP -N- SHOP / MARATHON</t>
  </si>
  <si>
    <t>5742 MCCLELLAN HWY</t>
  </si>
  <si>
    <t>JUANITA'S COUNTRY STORE</t>
  </si>
  <si>
    <t>5109 UPPER MUD RIVER RD</t>
  </si>
  <si>
    <t>FAMILY DOLLAR #12071</t>
  </si>
  <si>
    <t>5721 COAL RIVER RD</t>
  </si>
  <si>
    <t>ROCK CREEK</t>
  </si>
  <si>
    <t>LITTLE GENERAL #2365 / MARATHON</t>
  </si>
  <si>
    <t>5779 COAL RIVER RD</t>
  </si>
  <si>
    <t>JARRELL'S BACKWOODS TOWING</t>
  </si>
  <si>
    <t>7535 COAL RIVER RD</t>
  </si>
  <si>
    <t>NAOMA</t>
  </si>
  <si>
    <t>BUTCH'S STORE</t>
  </si>
  <si>
    <t>4029 CLEAR FORK RD</t>
  </si>
  <si>
    <t>CLEAR CREEK</t>
  </si>
  <si>
    <t>MISTY VALLEY GROCERY</t>
  </si>
  <si>
    <t>12834 STATE ROAD 259</t>
  </si>
  <si>
    <t>MATHIAS</t>
  </si>
  <si>
    <t>OMPS GROCERY</t>
  </si>
  <si>
    <t>17050 BLOOMERY PIKE</t>
  </si>
  <si>
    <t>BLOOMERY</t>
  </si>
  <si>
    <t>KATHY'S</t>
  </si>
  <si>
    <t>7317 CLEAR FORK RD</t>
  </si>
  <si>
    <t>COLCORD</t>
  </si>
  <si>
    <t>YOKUM'S STORE AND MOTEL</t>
  </si>
  <si>
    <t>23787 MOUNTAINEER DRIVE</t>
  </si>
  <si>
    <t>SENECA ROCKS</t>
  </si>
  <si>
    <t>MOUNTAINEER CASINO RACETRACK AND RESORT</t>
  </si>
  <si>
    <t>1420 MOUNTAINEER CIRCLE</t>
  </si>
  <si>
    <t>NEW CUMBERLAND</t>
  </si>
  <si>
    <t>SHEETZ #144</t>
  </si>
  <si>
    <t>268 GENNY LOOP</t>
  </si>
  <si>
    <t>DOLLAR GENERAL # 18025</t>
  </si>
  <si>
    <t>36 BAKER INDUSTRIAL PARK RD</t>
  </si>
  <si>
    <t>BAKER</t>
  </si>
  <si>
    <t>DOLLAR GENERAL#18889</t>
  </si>
  <si>
    <t>2715 SENECA TRL S</t>
  </si>
  <si>
    <t>RONCEVERTE</t>
  </si>
  <si>
    <t>DOLLAR GENERAL # 931</t>
  </si>
  <si>
    <t>184 WV-3 E</t>
  </si>
  <si>
    <t>VAPOR BOIZ</t>
  </si>
  <si>
    <t>501 WINCHESTER AVE</t>
  </si>
  <si>
    <t>MARTINSBURG</t>
  </si>
  <si>
    <t>A CORNER MART / BP</t>
  </si>
  <si>
    <t>35 STATE ROAD 259</t>
  </si>
  <si>
    <t>OLD FIELDS COUNTRY STORE / SUNOCO</t>
  </si>
  <si>
    <t>5196 US HIGHWAY 220 N</t>
  </si>
  <si>
    <t>OLD FIELDS</t>
  </si>
  <si>
    <t>A &amp; A SPIRITS SHOPPE / EXXON</t>
  </si>
  <si>
    <t>1528 US HIGHWAY 220 S</t>
  </si>
  <si>
    <t>MAIN STREET EXXON</t>
  </si>
  <si>
    <t>440 MAIN ST</t>
  </si>
  <si>
    <t>KERRS TRUE VALUE HARDWARE / SHELL</t>
  </si>
  <si>
    <t>29126 STATE ROAD 55</t>
  </si>
  <si>
    <t>WARDENSVILLE</t>
  </si>
  <si>
    <t>HAWSE SHOP 'N SAVE</t>
  </si>
  <si>
    <t>745 N MAIN ST</t>
  </si>
  <si>
    <t>THE STATION / SUNOCO</t>
  </si>
  <si>
    <t>312 MAIN ST</t>
  </si>
  <si>
    <t>DOLLAR GENERAL # 17333</t>
  </si>
  <si>
    <t>11494 STAUNTON TPKE</t>
  </si>
  <si>
    <t>WALKER</t>
  </si>
  <si>
    <t>DOLLAR GENERAL # 17731</t>
  </si>
  <si>
    <t>2745 VETERANS BLVD</t>
  </si>
  <si>
    <t>NEW MANCHESTER</t>
  </si>
  <si>
    <t>BACK ROADS PIZZA 2</t>
  </si>
  <si>
    <t>9297 DEERWALK HWY</t>
  </si>
  <si>
    <t>7-ELEVEN STORE #5455</t>
  </si>
  <si>
    <t>1757 ELIZABETH PIKE</t>
  </si>
  <si>
    <t>MINERAL WELLS</t>
  </si>
  <si>
    <t>7-ELEVEN / CITGO</t>
  </si>
  <si>
    <t>525 CAROLINA AVE</t>
  </si>
  <si>
    <t>CHESTER</t>
  </si>
  <si>
    <t>FAMILY DOLLAR 7967</t>
  </si>
  <si>
    <t>3523 NEW HOPE ROAD</t>
  </si>
  <si>
    <t>PRINCETON</t>
  </si>
  <si>
    <t>PAR MAR #89 / MARATHON</t>
  </si>
  <si>
    <t>109 ELIZABETH PIKE</t>
  </si>
  <si>
    <t>DOLLAR GENERAL # 9312</t>
  </si>
  <si>
    <t>1534 ELIZABETH PIKE</t>
  </si>
  <si>
    <t>THE BARN STORE / LIBERTY</t>
  </si>
  <si>
    <t>8075 SWEET SPRINGS VALLEY ROAD</t>
  </si>
  <si>
    <t>GAP MILLS</t>
  </si>
  <si>
    <t>Cigarettes in a package</t>
  </si>
  <si>
    <t>Marlboro</t>
  </si>
  <si>
    <t>GUMBY'S CIGARETTE &amp; BEER WORLD</t>
  </si>
  <si>
    <t>808 CAROLINA AVE</t>
  </si>
  <si>
    <t>CHANEY'S / SUNOCO</t>
  </si>
  <si>
    <t>800 CAROLINA AVE</t>
  </si>
  <si>
    <t>CORNER MART</t>
  </si>
  <si>
    <t>2997 JACKSON MILL ROAD</t>
  </si>
  <si>
    <t>WESTON</t>
  </si>
  <si>
    <t>1506 ELIZABETH PIKE</t>
  </si>
  <si>
    <t>LIBERTY TRUCK STOP</t>
  </si>
  <si>
    <t>740 FRONTAGE RD</t>
  </si>
  <si>
    <t>RT. 2 MINI-MART / MARATHON</t>
  </si>
  <si>
    <t>5844 OHIO RIVER ROAD</t>
  </si>
  <si>
    <t>HUNTINGTON</t>
  </si>
  <si>
    <t>GO MART 24</t>
  </si>
  <si>
    <t>1626 BIGLEY AVENUE</t>
  </si>
  <si>
    <t>ENDS / E-liquid</t>
  </si>
  <si>
    <t>JUUL</t>
  </si>
  <si>
    <t>Warning Letter Issued</t>
  </si>
  <si>
    <t>Charges not yet available</t>
  </si>
  <si>
    <t>SAVE A LOT FOOD STORES 24947</t>
  </si>
  <si>
    <t>4335 TEAYS VALLEY ROAD</t>
  </si>
  <si>
    <t>SCOTT DEPOT</t>
  </si>
  <si>
    <t>7-ELEVEN #5516 / BP</t>
  </si>
  <si>
    <t>1111 JEFFERSON RD</t>
  </si>
  <si>
    <t>PAR MAR 69 / SUNOCO</t>
  </si>
  <si>
    <t>5851 ATHENS ROAD</t>
  </si>
  <si>
    <t>ATHENS</t>
  </si>
  <si>
    <t>WAL-MART FUEL CENTER</t>
  </si>
  <si>
    <t>179 GREASY RIDGE ROAD</t>
  </si>
  <si>
    <t>KROGER FUEL CENTER</t>
  </si>
  <si>
    <t>101 LEE STREET WEST</t>
  </si>
  <si>
    <t>HAZY HOLLOW VAPORS</t>
  </si>
  <si>
    <t>1109 JEFFERSON RD</t>
  </si>
  <si>
    <t>STERLING VILLAGE STORE</t>
  </si>
  <si>
    <t>1016 LOW GAP ROAD</t>
  </si>
  <si>
    <t>STOGIE'S</t>
  </si>
  <si>
    <t>3477 US ROUTE 60</t>
  </si>
  <si>
    <t>DOLLAR GENERAL # 11055</t>
  </si>
  <si>
    <t>2952 HARPER RD</t>
  </si>
  <si>
    <t>SAVE-A-LOT #113</t>
  </si>
  <si>
    <t>4341 US ROUTE 60</t>
  </si>
  <si>
    <t>ONE STOP #530 / EXXON</t>
  </si>
  <si>
    <t>5158 US-60</t>
  </si>
  <si>
    <t>FAMILY DOLLAR 5755</t>
  </si>
  <si>
    <t>6 ELM GROVE CROSSING MALL</t>
  </si>
  <si>
    <t>7-ELEVEN</t>
  </si>
  <si>
    <t>1410 MARKET STREET</t>
  </si>
  <si>
    <t>KROGER GROCERY STORE 805</t>
  </si>
  <si>
    <t>1734 HARPER ROAD</t>
  </si>
  <si>
    <t>SPEEDWAY #9259</t>
  </si>
  <si>
    <t>4359 US ROUTE 60</t>
  </si>
  <si>
    <t>3333 US-60</t>
  </si>
  <si>
    <t>CJ'S TOBACCO &amp; LIQUOR</t>
  </si>
  <si>
    <t>101 NORTH EISENHOWER DRIVE</t>
  </si>
  <si>
    <t>SUNOCO EXPRESS FOOD MART</t>
  </si>
  <si>
    <t>3175 US-60</t>
  </si>
  <si>
    <t>PARADISE FOOD MART</t>
  </si>
  <si>
    <t>202 KRUGER STREET</t>
  </si>
  <si>
    <t>1419 US-60</t>
  </si>
  <si>
    <t>SMOKER FRIENDLY'S LIQUOR PLUS #41</t>
  </si>
  <si>
    <t>420 CABELA DR</t>
  </si>
  <si>
    <t>TRIADELPHIA</t>
  </si>
  <si>
    <t>SHEETZ #429</t>
  </si>
  <si>
    <t>6 CABELA DR</t>
  </si>
  <si>
    <t>WAL-MART SUPERCENTER #5088</t>
  </si>
  <si>
    <t>450 STEWART LN</t>
  </si>
  <si>
    <t>SHEETZ #650</t>
  </si>
  <si>
    <t>25 GANTZER RIDGE RD</t>
  </si>
  <si>
    <t>BFS FOODS #11 / MARATHON</t>
  </si>
  <si>
    <t>300 MAIN ST</t>
  </si>
  <si>
    <t>MASONTOWN</t>
  </si>
  <si>
    <t>FAMILY DOLLAR #11583</t>
  </si>
  <si>
    <t>11753 BLUE GRAY TRL</t>
  </si>
  <si>
    <t>BRANDYWINE</t>
  </si>
  <si>
    <t>SMOKER FRIENDLY TOBACCO &amp; BEER OUTLET #32</t>
  </si>
  <si>
    <t>425 E MAIN ST</t>
  </si>
  <si>
    <t>KINGWOOD</t>
  </si>
  <si>
    <t>BFS FOODS #40 / SUNOCO</t>
  </si>
  <si>
    <t>1200 E STATE AVE</t>
  </si>
  <si>
    <t>TERRA ALTA</t>
  </si>
  <si>
    <t>CIRCLE K #4004</t>
  </si>
  <si>
    <t>11031 VETERANS MEMORIAL HWY</t>
  </si>
  <si>
    <t>STREET'S ACE HARDWARE</t>
  </si>
  <si>
    <t>22 S MAIN ST</t>
  </si>
  <si>
    <t>KILE'S ATCO</t>
  </si>
  <si>
    <t>11669 PETERSBURG PIKE</t>
  </si>
  <si>
    <t>UPPER TRACT</t>
  </si>
  <si>
    <t>BRANDYWINE GENERAL STORE / SUNOCO</t>
  </si>
  <si>
    <t>11754 BLUE GRAY TRAIL</t>
  </si>
  <si>
    <t>BUTT SHOP THE</t>
  </si>
  <si>
    <t>1201 E STATE AVE</t>
  </si>
  <si>
    <t>DOVES STORE</t>
  </si>
  <si>
    <t>2066 S MILL CREEK RD</t>
  </si>
  <si>
    <t>LONG MOUNTAIN GENERAL STORE / SUNOCO</t>
  </si>
  <si>
    <t>5735 BLUE GRAY TRL</t>
  </si>
  <si>
    <t>FRANKLIN</t>
  </si>
  <si>
    <t>LENOX GROCERY STORE</t>
  </si>
  <si>
    <t>10737 BRANDONVILLE PIKE</t>
  </si>
  <si>
    <t>ALBRIGHT</t>
  </si>
  <si>
    <t>NORTH PRESTON KWIK STOP</t>
  </si>
  <si>
    <t>2735 N PRESTON HWY</t>
  </si>
  <si>
    <t>9395 N PRESTON HWY</t>
  </si>
  <si>
    <t>SHREVES STORE</t>
  </si>
  <si>
    <t>5450 SMOKE HOLE RD</t>
  </si>
  <si>
    <t>TANNERY TRAILS</t>
  </si>
  <si>
    <t>1818 ORR-TANNERY RD</t>
  </si>
  <si>
    <t>GO MART #118</t>
  </si>
  <si>
    <t>513 MARKET PLACE MALL</t>
  </si>
  <si>
    <t>BFS FOODS #14 / MARATHON</t>
  </si>
  <si>
    <t>57 BFS BLVD</t>
  </si>
  <si>
    <t>DOLLAR GENERAL # 3842</t>
  </si>
  <si>
    <t>17 ELIZABETH DR</t>
  </si>
  <si>
    <t>LITTLE GENERAL #5320 / EXXON</t>
  </si>
  <si>
    <t>595 US HIGHWAY 33 E</t>
  </si>
  <si>
    <t>BURTON'S SERVICE STATION</t>
  </si>
  <si>
    <t>508 US HIGHWAY 33 E</t>
  </si>
  <si>
    <t>LEWIS COUNTY LIQUOR STORE</t>
  </si>
  <si>
    <t>10 GARTON PLZ</t>
  </si>
  <si>
    <t>ONE STOP #135 / EXXON</t>
  </si>
  <si>
    <t>4117 1ST AVE</t>
  </si>
  <si>
    <t>NITRO</t>
  </si>
  <si>
    <t>DOLLAR GENERAL 2092</t>
  </si>
  <si>
    <t>4104 1ST AVE</t>
  </si>
  <si>
    <t>SPEEDWAY #9233</t>
  </si>
  <si>
    <t>4001 1ST AVE</t>
  </si>
  <si>
    <t>EXXON</t>
  </si>
  <si>
    <t>147 BUNNER RIDGE ROAD</t>
  </si>
  <si>
    <t>FAIRMONT</t>
  </si>
  <si>
    <t>G &amp; R / IGA</t>
  </si>
  <si>
    <t>109 BAKER STREET</t>
  </si>
  <si>
    <t>WEBSTER SPRINGS</t>
  </si>
  <si>
    <t>MAMA ROSA AND MARKET</t>
  </si>
  <si>
    <t>5370 BIG TYLER ROAD</t>
  </si>
  <si>
    <t>VAPE SHOPE</t>
  </si>
  <si>
    <t>718 FOXCROFT AVENUE</t>
  </si>
  <si>
    <t>Other</t>
  </si>
  <si>
    <t>FAMILY DOLLAR #12199</t>
  </si>
  <si>
    <t>411 ARNOLDSBURG RD</t>
  </si>
  <si>
    <t>I AM U</t>
  </si>
  <si>
    <t>309 RUFFNER AVE</t>
  </si>
  <si>
    <t>THE SMOKE SHOP / HAPPY CAMPER</t>
  </si>
  <si>
    <t>342 MACCORKLE AVE SW</t>
  </si>
  <si>
    <t>THE NEWTON STORE</t>
  </si>
  <si>
    <t>12434 CLAY RD</t>
  </si>
  <si>
    <t>NEWTON</t>
  </si>
  <si>
    <t>THE TOBACCO STOP</t>
  </si>
  <si>
    <t>5937 SISSONVILLE DR</t>
  </si>
  <si>
    <t>DOLLAR GENERAL #19608</t>
  </si>
  <si>
    <t>7809 RIPLEY RD</t>
  </si>
  <si>
    <t>POINT PLEASANT</t>
  </si>
  <si>
    <t>7-ELEVEN #35915 / SHELL</t>
  </si>
  <si>
    <t>707 WINFIELD RD</t>
  </si>
  <si>
    <t>ST ALBANS</t>
  </si>
  <si>
    <t>SHEETZ #494</t>
  </si>
  <si>
    <t>4344 TEAYS VALLEY RD</t>
  </si>
  <si>
    <t>SPEEDWAY #9352</t>
  </si>
  <si>
    <t>100 SCOTT LN</t>
  </si>
  <si>
    <t>DAN'S DRIVE-THRU &amp; CAFE</t>
  </si>
  <si>
    <t>2742 LINCOLN HIGHWAY</t>
  </si>
  <si>
    <t>CLEARFORK MARKET</t>
  </si>
  <si>
    <t>5780 CLEAR FORK ROAD</t>
  </si>
  <si>
    <t>CLEAR FORK</t>
  </si>
  <si>
    <t>VALLEY VIEW SUPERETTE</t>
  </si>
  <si>
    <t>5368 VETERANS BOULEVARD</t>
  </si>
  <si>
    <t>SAVE-A-LOT #244</t>
  </si>
  <si>
    <t>2017 MAIN ST E</t>
  </si>
  <si>
    <t>OAK HILL</t>
  </si>
  <si>
    <t>CO MAC #3</t>
  </si>
  <si>
    <t>823 MAIN ST E</t>
  </si>
  <si>
    <t>MOUNTAINEER MART #37</t>
  </si>
  <si>
    <t>600 FAYETTE SQ</t>
  </si>
  <si>
    <t>SHEETZ 444</t>
  </si>
  <si>
    <t>27 WHITEWATER AVENUE</t>
  </si>
  <si>
    <t>FAYETTEVILLE</t>
  </si>
  <si>
    <t>DOLLAR GENERAL #4973</t>
  </si>
  <si>
    <t>165 OHIO RIVER ROAD</t>
  </si>
  <si>
    <t>KROGER GROCERY STORE #780</t>
  </si>
  <si>
    <t>411 MALL RD</t>
  </si>
  <si>
    <t>ONE STOP #8007 / MARATHON</t>
  </si>
  <si>
    <t>2003 MAIN ST E</t>
  </si>
  <si>
    <t>DOLLAR GENERAL # 919</t>
  </si>
  <si>
    <t>2013 MAIN ST E</t>
  </si>
  <si>
    <t>LITTLE GENERAL/BP</t>
  </si>
  <si>
    <t>602 MAIN STREET EAST</t>
  </si>
  <si>
    <t>LITTLE GENERAL / EXXON</t>
  </si>
  <si>
    <t>35 DAVIS STREET</t>
  </si>
  <si>
    <t>75 JACK SMITH ROAD</t>
  </si>
  <si>
    <t>HICO</t>
  </si>
  <si>
    <t>HATFIELD'S THE STATION</t>
  </si>
  <si>
    <t>10556 DEEPWATER MOUNTAIN RD</t>
  </si>
  <si>
    <t>KINCAID</t>
  </si>
  <si>
    <t>OAK HILL SHELL</t>
  </si>
  <si>
    <t>1525 MAIN ST E</t>
  </si>
  <si>
    <t>U-SAVE TRAVEL PLAZA</t>
  </si>
  <si>
    <t>US 19 &amp; WV ROUTE 129</t>
  </si>
  <si>
    <t>MOUNT NEBO</t>
  </si>
  <si>
    <t>WEST VIRGINIA VAPORS</t>
  </si>
  <si>
    <t>4 NORTHRIDGE DRIVE SUITE 108</t>
  </si>
  <si>
    <t>BUCKHANNON</t>
  </si>
  <si>
    <t>CIRCLE K 4008</t>
  </si>
  <si>
    <t>401 MAIN STREET</t>
  </si>
  <si>
    <t>FAIRVIEW</t>
  </si>
  <si>
    <t>1514 SOUTH PIKE STREET</t>
  </si>
  <si>
    <t>SHINNSTON</t>
  </si>
  <si>
    <t>SMOKER FRIENDLY TOBACCO &amp; BEER OUTLET</t>
  </si>
  <si>
    <t>203 EAST MAIN STREET</t>
  </si>
  <si>
    <t>MANNINGTON</t>
  </si>
  <si>
    <t>THE END ZONE CONVENIENCE STORE</t>
  </si>
  <si>
    <t>34001 VETERANS MEMORIAL HIGHWAY</t>
  </si>
  <si>
    <t>ENTER AND EXIT</t>
  </si>
  <si>
    <t>31 MEADOW LANE</t>
  </si>
  <si>
    <t>FAMILY DOLLAR #12183</t>
  </si>
  <si>
    <t>8167 R D BAILEY HWY</t>
  </si>
  <si>
    <t>BRENTON</t>
  </si>
  <si>
    <t>TSP 204 / MARATHON</t>
  </si>
  <si>
    <t>831 NATIONAL ROAD</t>
  </si>
  <si>
    <t>OCEANA DISCOUNT TOBACCO OUTLET / DISCOUNT AND THE BACKROOM</t>
  </si>
  <si>
    <t>1104 COOK PKWY</t>
  </si>
  <si>
    <t>OCEANA</t>
  </si>
  <si>
    <t>CONVENIENT FOOD MART</t>
  </si>
  <si>
    <t>231 BETHANY PIKE</t>
  </si>
  <si>
    <t>SAVE A LOT 245</t>
  </si>
  <si>
    <t>124 MALL ROAD</t>
  </si>
  <si>
    <t>DANVILLE</t>
  </si>
  <si>
    <t>GO-MART #60</t>
  </si>
  <si>
    <t>50 MADISON AVENUE</t>
  </si>
  <si>
    <t>MADISON</t>
  </si>
  <si>
    <t>FORK CREEK MINI-MART</t>
  </si>
  <si>
    <t>32 FORK CREEK ROAD</t>
  </si>
  <si>
    <t>NELLIS</t>
  </si>
  <si>
    <t>JULIAN MINI MART</t>
  </si>
  <si>
    <t>672 JULIAN ROAD</t>
  </si>
  <si>
    <t>JULIAN</t>
  </si>
  <si>
    <t>BP / PAR MAR 26</t>
  </si>
  <si>
    <t>432 BEECHURST AVENUE</t>
  </si>
  <si>
    <t>GO MART #30</t>
  </si>
  <si>
    <t>9912 MACCORKLE AVE</t>
  </si>
  <si>
    <t>MARMET</t>
  </si>
  <si>
    <t>HIGH ST. CANTEEN PUB AND GRILL</t>
  </si>
  <si>
    <t>514 NORTH HIGH STREET</t>
  </si>
  <si>
    <t>PINE RUN SERVICE CENTER / SUNOCO</t>
  </si>
  <si>
    <t>174 CASTEEL ROAD</t>
  </si>
  <si>
    <t>BRUCETON MILLS</t>
  </si>
  <si>
    <t>BURLINGTON GENERAL STORE / SUNOCO</t>
  </si>
  <si>
    <t>3074 NORTHWESTERN TPKE</t>
  </si>
  <si>
    <t>BURLINGTON</t>
  </si>
  <si>
    <t>THE COUNTRY STORE / SUNOCO</t>
  </si>
  <si>
    <t>STATE ROUTE 28</t>
  </si>
  <si>
    <t>SPRINGFIELD</t>
  </si>
  <si>
    <t>NU VIEW VIDEO</t>
  </si>
  <si>
    <t>397 NEW CREEK HIGHWAY</t>
  </si>
  <si>
    <t>KEYSER</t>
  </si>
  <si>
    <t>FAMILY DOLLAR # 3473</t>
  </si>
  <si>
    <t>750 VIRGINIA AVENUE</t>
  </si>
  <si>
    <t>PENNY'S KWIK STOP</t>
  </si>
  <si>
    <t>2534 COAL HERITAGE ROAD</t>
  </si>
  <si>
    <t>IAEGER</t>
  </si>
  <si>
    <t>DOLLAR GENERAL # 16084</t>
  </si>
  <si>
    <t>9122 HEDGESVILLE RD</t>
  </si>
  <si>
    <t>HEDGESVILLE</t>
  </si>
  <si>
    <t>LITTLE GENERAL #2015 / EXXON</t>
  </si>
  <si>
    <t>402 JONES AVE</t>
  </si>
  <si>
    <t>LITTLE GENERAL #210 / BP</t>
  </si>
  <si>
    <t>2109 RITTER DRIVE</t>
  </si>
  <si>
    <t>DANIELS</t>
  </si>
  <si>
    <t>DOLLAR GENERAL # 2536</t>
  </si>
  <si>
    <t>3790 HEDGESVILLE RD</t>
  </si>
  <si>
    <t>QUICK CHECK 3 / LIBERTY</t>
  </si>
  <si>
    <t>2629 RITTER DRIVE</t>
  </si>
  <si>
    <t>SHADY SPRING</t>
  </si>
  <si>
    <t>4716 HEDGESVILLE RD</t>
  </si>
  <si>
    <t>JACK'S BARGAIN BARN</t>
  </si>
  <si>
    <t>204 MAIN STREET</t>
  </si>
  <si>
    <t>HINTON</t>
  </si>
  <si>
    <t>Cigar(s)</t>
  </si>
  <si>
    <t>SHELL / TUDOR'S BISCUIT WORLD</t>
  </si>
  <si>
    <t>1125 AIRPORT RD</t>
  </si>
  <si>
    <t>BEAVER</t>
  </si>
  <si>
    <t>THE BUTT SHOP</t>
  </si>
  <si>
    <t>16517 N PRESTON HWY</t>
  </si>
  <si>
    <t>MURPHY'S CONVENIENCE STORE / SHELL</t>
  </si>
  <si>
    <t>5263 HEDGESVILLE RD</t>
  </si>
  <si>
    <t>THE CORNER STORE / SMITH'S CORNER PACKETTE</t>
  </si>
  <si>
    <t>2054 STANAFORD ROAD</t>
  </si>
  <si>
    <t>Pall Mall</t>
  </si>
  <si>
    <t>ESTEP DINER</t>
  </si>
  <si>
    <t>4327 BULL CREEK ROAD</t>
  </si>
  <si>
    <t>MOHAWK</t>
  </si>
  <si>
    <t>EAGLE MART / SUNOCO</t>
  </si>
  <si>
    <t>GRANDVIEW MART / EXXON</t>
  </si>
  <si>
    <t>2180 GRANDVIEW ROAD</t>
  </si>
  <si>
    <t>TOMAHAWK VALLEY STORE</t>
  </si>
  <si>
    <t>12755 BACK CREEK VALLEY RD</t>
  </si>
  <si>
    <t>RITE AID #1562</t>
  </si>
  <si>
    <t>1301 WASHINGTON ST E</t>
  </si>
  <si>
    <t>DOLLAR GENERAL #20704</t>
  </si>
  <si>
    <t>12604 MACCORKLE AVE SE</t>
  </si>
  <si>
    <t>CHESAPEAKE</t>
  </si>
  <si>
    <t>7-ELEVEN #5404 / BP</t>
  </si>
  <si>
    <t>1630 WASHINGTON ST E</t>
  </si>
  <si>
    <t>7-ELEVEN / BP</t>
  </si>
  <si>
    <t>1300 BIGLEY AVE</t>
  </si>
  <si>
    <t>FAMILY DOLLAR # 8925</t>
  </si>
  <si>
    <t>727 VIRGINIA ST W</t>
  </si>
  <si>
    <t>BIGLEY PIGGLY WIGGLY EXPRESS FUEL CENTER</t>
  </si>
  <si>
    <t>10 SPRING ST</t>
  </si>
  <si>
    <t>BIGLEY PIGGLY WIGGLY</t>
  </si>
  <si>
    <t>101 MULLINS RD</t>
  </si>
  <si>
    <t>TOBACCO DISCOUNT</t>
  </si>
  <si>
    <t>186 SUMMERS ST</t>
  </si>
  <si>
    <t>SWIFTWATER GENERAL STORE</t>
  </si>
  <si>
    <t>310 CAPITOL ST</t>
  </si>
  <si>
    <t>JET STOP / MARATHON</t>
  </si>
  <si>
    <t>800 GREENBRIER ST</t>
  </si>
  <si>
    <t>A&amp;L MART</t>
  </si>
  <si>
    <t>5425 MIDLAND DR</t>
  </si>
  <si>
    <t>KROGER GROCERY STORE 734</t>
  </si>
  <si>
    <t>406 JOHN RAINE DR</t>
  </si>
  <si>
    <t>RAINELLE</t>
  </si>
  <si>
    <t>PIGGLY WIGGLY</t>
  </si>
  <si>
    <t>8337 COURT AVENUE</t>
  </si>
  <si>
    <t>PAR MAR #12 / BP</t>
  </si>
  <si>
    <t>4419 EMERSON AVE</t>
  </si>
  <si>
    <t>PARKERSBURG</t>
  </si>
  <si>
    <t>DOLLAR GENERAL # 12064</t>
  </si>
  <si>
    <t>151 WARWOOD AVE</t>
  </si>
  <si>
    <t>FAMILY DOLLAR #1884</t>
  </si>
  <si>
    <t>1209 WARWOOD AVE</t>
  </si>
  <si>
    <t>PAR MAR #19 / BP</t>
  </si>
  <si>
    <t>710 RAYON DR</t>
  </si>
  <si>
    <t>WALGREENS #19848</t>
  </si>
  <si>
    <t>3400 DUDLEY AVE</t>
  </si>
  <si>
    <t>SMOKER FRIENDLY #20</t>
  </si>
  <si>
    <t>1227 WARWOOD AVE</t>
  </si>
  <si>
    <t>KROGER GROCERY STORE #202</t>
  </si>
  <si>
    <t>1241 WARWOOD AVE</t>
  </si>
  <si>
    <t>BFS SMOKE SHOP #21 / MARATHON</t>
  </si>
  <si>
    <t>144 RIVER RD</t>
  </si>
  <si>
    <t>CERTIFIED OIL #297 / MARATHON</t>
  </si>
  <si>
    <t>1607 DUPONT RD</t>
  </si>
  <si>
    <t>TSP #811 / MARATHON</t>
  </si>
  <si>
    <t>2110 WARWOOD AVE</t>
  </si>
  <si>
    <t>SPEEDWAY #9453</t>
  </si>
  <si>
    <t>4408 EMERSON AVE</t>
  </si>
  <si>
    <t>GUMBY'S CIGARETTE &amp; BEER WORLD / GENO'S PLAYGROUND</t>
  </si>
  <si>
    <t>265 RIVER RD</t>
  </si>
  <si>
    <t>GUMBY'S CIGARETTE &amp; BEER WORLD / GENO'S CAFE</t>
  </si>
  <si>
    <t>19 S WABASH ST</t>
  </si>
  <si>
    <t>COEN MARKETS / BP</t>
  </si>
  <si>
    <t>1961 DALLAS PIKE</t>
  </si>
  <si>
    <t>CONVENIENT FOOD MART / MAIN STREET DEPOT</t>
  </si>
  <si>
    <t>500 MAIN ST</t>
  </si>
  <si>
    <t>ELITE VAPOR</t>
  </si>
  <si>
    <t>1509 GRAND CENTRAL AVE</t>
  </si>
  <si>
    <t>VIENNA</t>
  </si>
  <si>
    <t>NORTH END MARKET</t>
  </si>
  <si>
    <t>3704 EMERSON AVE</t>
  </si>
  <si>
    <t>TWISTED GLASS SMOKE SHOP</t>
  </si>
  <si>
    <t>1201 MURDOCH AVE</t>
  </si>
  <si>
    <t>SMITH MART</t>
  </si>
  <si>
    <t>1805 WARWOOD AVE</t>
  </si>
  <si>
    <t>THE STORE</t>
  </si>
  <si>
    <t>1056 VAN METER WAY</t>
  </si>
  <si>
    <t>WEST LIBERTY</t>
  </si>
  <si>
    <t>GOMART 55</t>
  </si>
  <si>
    <t>323 SUMMERS ADDITION</t>
  </si>
  <si>
    <t>MILTON</t>
  </si>
  <si>
    <t>THE LOADING ZONE 100</t>
  </si>
  <si>
    <t>4139 FREEDOM WAY</t>
  </si>
  <si>
    <t>WEIRTON</t>
  </si>
  <si>
    <t>WAL-MART SUPERCENTER #1544</t>
  </si>
  <si>
    <t>550 EMILY DR</t>
  </si>
  <si>
    <t>CLARKSBURG</t>
  </si>
  <si>
    <t>PAR MAR #22 / SHELL</t>
  </si>
  <si>
    <t>2219 KINGMONT RD</t>
  </si>
  <si>
    <t>SHEETZ 458</t>
  </si>
  <si>
    <t>151 COURTHOUSE ROAD</t>
  </si>
  <si>
    <t>KROGER GROCERY STORE #773</t>
  </si>
  <si>
    <t>198 EMILY DR</t>
  </si>
  <si>
    <t>BLACK BEAR EXPRESS / EXXON</t>
  </si>
  <si>
    <t>1610 LOCUST AVENUE</t>
  </si>
  <si>
    <t>BELKO FOODS</t>
  </si>
  <si>
    <t>62 DAYBROOK ROAD</t>
  </si>
  <si>
    <t>BLACKSVILLE</t>
  </si>
  <si>
    <t>ROCS / BP</t>
  </si>
  <si>
    <t>8812 WILLIAMSPORT PIKE</t>
  </si>
  <si>
    <t>FALLING WATERS</t>
  </si>
  <si>
    <t>Newport</t>
  </si>
  <si>
    <t>HOT SPOT CAFE</t>
  </si>
  <si>
    <t>11793 HUNTINGTON ROAD</t>
  </si>
  <si>
    <t>GALLIPOLIS FERRY</t>
  </si>
  <si>
    <t>DOLLAR GENERAL15297</t>
  </si>
  <si>
    <t>3188 EAST CUMBERLAND ROAD</t>
  </si>
  <si>
    <t>BLUEFIELD</t>
  </si>
  <si>
    <t>MELROSE SQUARE</t>
  </si>
  <si>
    <t>2027 ATHENS ROAD</t>
  </si>
  <si>
    <t>DOLLAR GENERAL 15409</t>
  </si>
  <si>
    <t>100 NORTH STATE STREET</t>
  </si>
  <si>
    <t>PAR MAR #106 / BP</t>
  </si>
  <si>
    <t>402 4TH ST</t>
  </si>
  <si>
    <t>DOLLAR GENERAL 11275</t>
  </si>
  <si>
    <t>1136 ROUTE 49</t>
  </si>
  <si>
    <t>MATEWAN</t>
  </si>
  <si>
    <t>WALGREENS #11750</t>
  </si>
  <si>
    <t>101 GOFF MOUNTAIN RD</t>
  </si>
  <si>
    <t>GO MART #16</t>
  </si>
  <si>
    <t>123 GOFF MOUNTAIN RD</t>
  </si>
  <si>
    <t>GO MART #20</t>
  </si>
  <si>
    <t>3302 1ST AVE</t>
  </si>
  <si>
    <t>WAL-MART SUPERCENTER #2244</t>
  </si>
  <si>
    <t>3333 US ROUTE 60</t>
  </si>
  <si>
    <t>FAMILY DOLLAR #2271</t>
  </si>
  <si>
    <t>909 CROSS LANES DR</t>
  </si>
  <si>
    <t>RITE AID 3423</t>
  </si>
  <si>
    <t>527 31ST STREET</t>
  </si>
  <si>
    <t>DOLLAR GENERAL # 3704</t>
  </si>
  <si>
    <t>5453 BIG TYLER RD</t>
  </si>
  <si>
    <t>SPEEDWAY #3960</t>
  </si>
  <si>
    <t>5296 BIG TYLER RD</t>
  </si>
  <si>
    <t>KROGER GROCERY STORE #763</t>
  </si>
  <si>
    <t>5450 BIG TYLER RD</t>
  </si>
  <si>
    <t>DOLLAR GENERAL 8072</t>
  </si>
  <si>
    <t>2725 5TH AVENUE</t>
  </si>
  <si>
    <t>ONE STOP #8103 / EXXON</t>
  </si>
  <si>
    <t>320 GOFF MOUNTAIN RD</t>
  </si>
  <si>
    <t>SPEEDWAY #9278</t>
  </si>
  <si>
    <t>304 GOFF MOUNTAIN RD</t>
  </si>
  <si>
    <t>RED LIGHTNING</t>
  </si>
  <si>
    <t>10779 CHARLESTON RD</t>
  </si>
  <si>
    <t>RED HOUSE</t>
  </si>
  <si>
    <t>TWISTED TIME VAPOR</t>
  </si>
  <si>
    <t>5546 BIG TYLER RD</t>
  </si>
  <si>
    <t>DOLLAR GENERAL 16628</t>
  </si>
  <si>
    <t>1231 BECKLEY ROAD</t>
  </si>
  <si>
    <t>GO MART 36</t>
  </si>
  <si>
    <t>1770 MILEGROUND RD</t>
  </si>
  <si>
    <t>CIRCLE K 4001</t>
  </si>
  <si>
    <t>528 POINT MARION RD</t>
  </si>
  <si>
    <t>335 CALL RD</t>
  </si>
  <si>
    <t>PAR MAR 76 / SUNOCO</t>
  </si>
  <si>
    <t>4901 KANAWHA TURNPIKE</t>
  </si>
  <si>
    <t>DSA-DESIGNATED SMOKING AREA</t>
  </si>
  <si>
    <t>402 WINFIELD RD</t>
  </si>
  <si>
    <t>J AND B'S QUICK STOP</t>
  </si>
  <si>
    <t>7 POTOMAC STREET</t>
  </si>
  <si>
    <t>CHEAP THRILLS RECORDS</t>
  </si>
  <si>
    <t>1130 STAFFORD DR</t>
  </si>
  <si>
    <t>6302 SISSONVILLE DRIVE</t>
  </si>
  <si>
    <t>DOLLAR GENERAL STORE #19568</t>
  </si>
  <si>
    <t>4380 BALLARD-RED SULPHUR PKWY</t>
  </si>
  <si>
    <t>BALLARD</t>
  </si>
  <si>
    <t>SHEETZ 241 / MADE TO ORDER</t>
  </si>
  <si>
    <t>14686 APPLE HARVEST DRIVE</t>
  </si>
  <si>
    <t>Camel</t>
  </si>
  <si>
    <t>FAMILY DOLLAR 2888</t>
  </si>
  <si>
    <t>1319 OLD COURTHOUSE SQUARE</t>
  </si>
  <si>
    <t>SHEETZ # 546</t>
  </si>
  <si>
    <t>4430 WINCHESTER AVE</t>
  </si>
  <si>
    <t>C J VAPORS</t>
  </si>
  <si>
    <t>77 MIDDLEWAY PIKE, UNIT B</t>
  </si>
  <si>
    <t>INWOOD</t>
  </si>
  <si>
    <t>VALERO</t>
  </si>
  <si>
    <t>1203 NORTH QUEEN STREET</t>
  </si>
  <si>
    <t>DOLLAR GENERAL 14150</t>
  </si>
  <si>
    <t>1003 WEST BALTIMORE STREET</t>
  </si>
  <si>
    <t>MCMECHEN</t>
  </si>
  <si>
    <t>BUTCH'S CORNER</t>
  </si>
  <si>
    <t>1117 FAIRMONT PIKE</t>
  </si>
  <si>
    <t>STATE LINE CAFE AND DRIVE-THRU</t>
  </si>
  <si>
    <t>1681 WASHINGTON PIKE</t>
  </si>
  <si>
    <t>WELLSBURG</t>
  </si>
  <si>
    <t>CLARK / CFM EXPRESS</t>
  </si>
  <si>
    <t>38 NATIONAL ROAD</t>
  </si>
  <si>
    <t>GLENVILLE FOODLAND</t>
  </si>
  <si>
    <t>1 FOODLAND PLAZA</t>
  </si>
  <si>
    <t>GLENVILLE</t>
  </si>
  <si>
    <t>SUNOCO</t>
  </si>
  <si>
    <t>2833 EOFF STREET</t>
  </si>
  <si>
    <t>GO MART #101</t>
  </si>
  <si>
    <t>90 WOODBERRY LN</t>
  </si>
  <si>
    <t>DOLLAR GENERAL # 11720</t>
  </si>
  <si>
    <t>3344 STAUNTON TPKE</t>
  </si>
  <si>
    <t>MARATHON FOOD MART #150</t>
  </si>
  <si>
    <t>573 POINT DR</t>
  </si>
  <si>
    <t>DOLLAR GENERAL # 3536</t>
  </si>
  <si>
    <t>3001 DUDLEY AVE</t>
  </si>
  <si>
    <t>36TH STREET CARRYOUT</t>
  </si>
  <si>
    <t>2400 36TH ST</t>
  </si>
  <si>
    <t>7-ELEVEN STORE #5624</t>
  </si>
  <si>
    <t>3000 EMERSON AVE</t>
  </si>
  <si>
    <t>EMERSON AVENUE PIGGLY WIGGLY</t>
  </si>
  <si>
    <t>4000 EMERSON AVE</t>
  </si>
  <si>
    <t>FAST FUEL FOOD STORES</t>
  </si>
  <si>
    <t>101 LITTLE BUFFALO RD</t>
  </si>
  <si>
    <t>GASSAWAY</t>
  </si>
  <si>
    <t>DOLLAR GENERAL # 14716</t>
  </si>
  <si>
    <t>37 WASHINGTON AVE</t>
  </si>
  <si>
    <t>BFS FOODS #26</t>
  </si>
  <si>
    <t>204 VENTURE DR</t>
  </si>
  <si>
    <t>TSP #815 / MARATHON</t>
  </si>
  <si>
    <t>1243 NATIONAL RD</t>
  </si>
  <si>
    <t>THE BAKERTON MARKET</t>
  </si>
  <si>
    <t>834 CARTER AVE</t>
  </si>
  <si>
    <t>HARPERS FERRY</t>
  </si>
  <si>
    <t>1000 NATIONAL RD</t>
  </si>
  <si>
    <t>CO MAC INC.</t>
  </si>
  <si>
    <t>1706 HARPER ROAD</t>
  </si>
  <si>
    <t>CREST POINT FOOD MART</t>
  </si>
  <si>
    <t>635 CHEAT RD</t>
  </si>
  <si>
    <t>FAST STOP FOOD MART / SUNOCO</t>
  </si>
  <si>
    <t>3214 EAST CUMBERLAND ROAD</t>
  </si>
  <si>
    <t>GOINS GAS</t>
  </si>
  <si>
    <t>2320 PRINCETON AVENUE</t>
  </si>
  <si>
    <t>OLDE TOWNE LIQUORS</t>
  </si>
  <si>
    <t>1001 W WASHINGTON ST</t>
  </si>
  <si>
    <t>3134 MOUNT FREEDOM DRIVE</t>
  </si>
  <si>
    <t>CIRCLEVILLE</t>
  </si>
  <si>
    <t>SHEETZ #155</t>
  </si>
  <si>
    <t>1617 W KING ST</t>
  </si>
  <si>
    <t>RITE AID #173</t>
  </si>
  <si>
    <t>902 N LEWIS ST</t>
  </si>
  <si>
    <t>CORNERSTONE IGA #2</t>
  </si>
  <si>
    <t>2122 RITTER DR</t>
  </si>
  <si>
    <t>LITTLE GENERAL #2350 / EXXON</t>
  </si>
  <si>
    <t>468 STANAFORD RD</t>
  </si>
  <si>
    <t>FAMILY DOLLAR 3523</t>
  </si>
  <si>
    <t>500 MAIN AVENUE</t>
  </si>
  <si>
    <t>LOGAN</t>
  </si>
  <si>
    <t>SHEETZ #362</t>
  </si>
  <si>
    <t>887 NATIONAL RD</t>
  </si>
  <si>
    <t>RICH OIL #3952</t>
  </si>
  <si>
    <t>22 FAIRGROUND RD</t>
  </si>
  <si>
    <t>SMOKER FRIENDLY'S LIQUOR PLUS #43</t>
  </si>
  <si>
    <t>11 W MAIN ST</t>
  </si>
  <si>
    <t>KROGER GROCERY STORE #562</t>
  </si>
  <si>
    <t>200 MOUNT DE CHANTAL RD</t>
  </si>
  <si>
    <t>FAMILY DOLLAR #687</t>
  </si>
  <si>
    <t>8 FOODLAND PLAZA</t>
  </si>
  <si>
    <t>DOLLAR GENERAL # 8637</t>
  </si>
  <si>
    <t>1470 RITTER DR</t>
  </si>
  <si>
    <t>880 NATIONAL RD</t>
  </si>
  <si>
    <t>BEN AND HUNTER'S COUNTRY DEN</t>
  </si>
  <si>
    <t>8013 WV HWY 47 WEST</t>
  </si>
  <si>
    <t>COX MILL</t>
  </si>
  <si>
    <t>ROCS LOCAL MARKET / BP</t>
  </si>
  <si>
    <t>1619 W KING ST</t>
  </si>
  <si>
    <t>1004 WINCHESTER AVE</t>
  </si>
  <si>
    <t>BROKEN WHEEL CAMPGROUND AND COUNTRY STORE</t>
  </si>
  <si>
    <t>2060 SKIN CREEK RD</t>
  </si>
  <si>
    <t>SMOKER FRIENDLY'S LIQUOR EXPRESS</t>
  </si>
  <si>
    <t>372 MIDDLEWAY PIKE</t>
  </si>
  <si>
    <t>SOMERVILLE EXXON</t>
  </si>
  <si>
    <t>10134 US HWY 33 E</t>
  </si>
  <si>
    <t>LINN</t>
  </si>
  <si>
    <t>GRANDVIEW SHELL</t>
  </si>
  <si>
    <t>2267 GRANDVIEW RD</t>
  </si>
  <si>
    <t>J &amp; M TRADE &amp; RETAIL</t>
  </si>
  <si>
    <t>2872 GOOSEPEN RD</t>
  </si>
  <si>
    <t>WALKERSVILLE</t>
  </si>
  <si>
    <t>TRI-LAKES</t>
  </si>
  <si>
    <t>17698 US HIGHWAY 19 S</t>
  </si>
  <si>
    <t>MIDWAY MART / MARATHON</t>
  </si>
  <si>
    <t>6988 US HIGHWAY 19 S</t>
  </si>
  <si>
    <t>VAPE STREET</t>
  </si>
  <si>
    <t>96 US HIGHWAY 33 E</t>
  </si>
  <si>
    <t>DOLLAR GENERAL #6492</t>
  </si>
  <si>
    <t>115 STRATTON STREET</t>
  </si>
  <si>
    <t>MOUNTAINEER MART #10</t>
  </si>
  <si>
    <t>900 MAIN ST</t>
  </si>
  <si>
    <t>MT HOPE</t>
  </si>
  <si>
    <t>DOLLAR GENERAL # 11062</t>
  </si>
  <si>
    <t>402 HIGHWAY 21</t>
  </si>
  <si>
    <t>DOLLAR GENERAL # 11213</t>
  </si>
  <si>
    <t>532 JONES AVE</t>
  </si>
  <si>
    <t>CO MAC #2</t>
  </si>
  <si>
    <t>106 JONES AVE</t>
  </si>
  <si>
    <t>LITTLE GENERAL #2420 / EXXON</t>
  </si>
  <si>
    <t>US 19</t>
  </si>
  <si>
    <t>GLEN JEAN</t>
  </si>
  <si>
    <t>FAMILY DOLLAR #286</t>
  </si>
  <si>
    <t>809 MAIN ST E</t>
  </si>
  <si>
    <t>SMOKER FRIENDLY #6</t>
  </si>
  <si>
    <t>112 TOWN CENTER RD</t>
  </si>
  <si>
    <t>TSP #814 / MARATHON</t>
  </si>
  <si>
    <t>2 CHAPEL RD</t>
  </si>
  <si>
    <t>RITE AID #949</t>
  </si>
  <si>
    <t>1201 MAIN ST E</t>
  </si>
  <si>
    <t>DOLLAR GENERAL # 9900</t>
  </si>
  <si>
    <t>3096 HORNET HWY</t>
  </si>
  <si>
    <t>BURTON</t>
  </si>
  <si>
    <t>GREEN ACRES GAS &amp; GROCERY / EXXON</t>
  </si>
  <si>
    <t>3328 HORNET HWY</t>
  </si>
  <si>
    <t>HUNDRED</t>
  </si>
  <si>
    <t>AUTO CONVENIENCE STORE / SUNOCO</t>
  </si>
  <si>
    <t>1224 MAIN ST E</t>
  </si>
  <si>
    <t>B &amp; C'S DELI MART</t>
  </si>
  <si>
    <t>HORNET HWY</t>
  </si>
  <si>
    <t>US-250</t>
  </si>
  <si>
    <t>BULLDOG MARKET AND MORE</t>
  </si>
  <si>
    <t>5028 HELENA AVE</t>
  </si>
  <si>
    <t>DELBARTON</t>
  </si>
  <si>
    <t>MIDWAY T AND C</t>
  </si>
  <si>
    <t>139 OKEY L PATTESON RD</t>
  </si>
  <si>
    <t>SCARBRO</t>
  </si>
  <si>
    <t>QUICK CHECK</t>
  </si>
  <si>
    <t>529 JONES AVE</t>
  </si>
  <si>
    <t>COLD SPOT</t>
  </si>
  <si>
    <t>4955 LEGENDS HWY</t>
  </si>
  <si>
    <t>CORNER GAS AND GRILL</t>
  </si>
  <si>
    <t>2779 PAINT CREEK RD</t>
  </si>
  <si>
    <t>PAX</t>
  </si>
  <si>
    <t>KOONTZ COUNTRY CUPBOARD</t>
  </si>
  <si>
    <t>9579 HORNET HWY</t>
  </si>
  <si>
    <t>LITTLETON</t>
  </si>
  <si>
    <t>FABULOUS E. PUFFS</t>
  </si>
  <si>
    <t>136 MAIN ST W</t>
  </si>
  <si>
    <t>HUDSON'S GET &amp; GO</t>
  </si>
  <si>
    <t>301 HIGHWAY 21</t>
  </si>
  <si>
    <t>STOP N GO</t>
  </si>
  <si>
    <t>1418 MAIN ST E</t>
  </si>
  <si>
    <t>GRANTS SUPERMARKET</t>
  </si>
  <si>
    <t>3 CHURCH ST</t>
  </si>
  <si>
    <t>SHIRLEY'S MARKET</t>
  </si>
  <si>
    <t>2201 SCARBRO RD</t>
  </si>
  <si>
    <t>DOLLAR GENERAL 923</t>
  </si>
  <si>
    <t>745 ATHENS ROAD</t>
  </si>
  <si>
    <t>GOTTA STOP FOOD STORE</t>
  </si>
  <si>
    <t>RURAL ROUTE 1 BOX 160</t>
  </si>
  <si>
    <t>TRIANGLE ONE STOP</t>
  </si>
  <si>
    <t>230 PLEASANT STREET</t>
  </si>
  <si>
    <t>FAMILY DOLLAR #11494</t>
  </si>
  <si>
    <t>4446 WAVERLY ROAD</t>
  </si>
  <si>
    <t>DOLLAR GENERAL #16066</t>
  </si>
  <si>
    <t>4735 MIDDLEWAY PIKE</t>
  </si>
  <si>
    <t>KEARNEYSVILLE</t>
  </si>
  <si>
    <t>SMOKER FRIENDLY 18</t>
  </si>
  <si>
    <t>5711 MACCORKLE AVENUE SOUTHEAST</t>
  </si>
  <si>
    <t>FAMILY DOLLAR #1897</t>
  </si>
  <si>
    <t>983 DUNBAR VILLAGE PLZ</t>
  </si>
  <si>
    <t>DUNBAR</t>
  </si>
  <si>
    <t>DOLLAR GENERAL 3334</t>
  </si>
  <si>
    <t>413 PUTNAM VILLAGE SHOPPING CNETER</t>
  </si>
  <si>
    <t>TEAYS</t>
  </si>
  <si>
    <t>FAMILY DOLLAR 715</t>
  </si>
  <si>
    <t>609 DIVISION ST</t>
  </si>
  <si>
    <t>GO-MART 76</t>
  </si>
  <si>
    <t>6032 FAIRLAWN AVENUE</t>
  </si>
  <si>
    <t>RITE AID PHARMACY 937</t>
  </si>
  <si>
    <t>1101 MYERS AVE</t>
  </si>
  <si>
    <t>ALTA STATION THE MEETING PLACE / CITGO</t>
  </si>
  <si>
    <t>13194 ALTA DRIVE</t>
  </si>
  <si>
    <t>ASBURY</t>
  </si>
  <si>
    <t>EXPRESS MARKET</t>
  </si>
  <si>
    <t>2711 3RD AVENUE</t>
  </si>
  <si>
    <t>EAST BANK</t>
  </si>
  <si>
    <t>BLOMMERY</t>
  </si>
  <si>
    <t>MARATHON</t>
  </si>
  <si>
    <t>981 COVE ROAD</t>
  </si>
  <si>
    <t>SMOKETIME SAM'S</t>
  </si>
  <si>
    <t>4231 HUGHES BRANCH RD</t>
  </si>
  <si>
    <t>DOLLAR GENERAL # 11913</t>
  </si>
  <si>
    <t>805 N MILDRED ST</t>
  </si>
  <si>
    <t>RANSON</t>
  </si>
  <si>
    <t>FAMILY DOLLAR #12261</t>
  </si>
  <si>
    <t>10876 BUFFALO CREEK RD</t>
  </si>
  <si>
    <t>LORADO</t>
  </si>
  <si>
    <t>DOLLAR GENERAL # 17145</t>
  </si>
  <si>
    <t>1089 ST RT 3 AND 12</t>
  </si>
  <si>
    <t>RITE AID # 286</t>
  </si>
  <si>
    <t>513 STOKES DR</t>
  </si>
  <si>
    <t>7 SEAS / CITGO</t>
  </si>
  <si>
    <t>6828 CHARLES TOWN RD</t>
  </si>
  <si>
    <t>809 N MILDRED ST</t>
  </si>
  <si>
    <t>KROGER GROCERY STORE #743</t>
  </si>
  <si>
    <t>408 STOKES DR</t>
  </si>
  <si>
    <t>786 TOWN MART / CITGO</t>
  </si>
  <si>
    <t>145 AUGUSTINE AVE</t>
  </si>
  <si>
    <t>CHARLES TOWN</t>
  </si>
  <si>
    <t>BERRY'S CAMPGROUND STORE</t>
  </si>
  <si>
    <t>1183 NEW RIVER RD</t>
  </si>
  <si>
    <t>PIPESTEM RV PARK &amp; CAMPGROUND STORE</t>
  </si>
  <si>
    <t>WV-20</t>
  </si>
  <si>
    <t>PIPESTEM</t>
  </si>
  <si>
    <t>COUNTRY ROADS STORE / EXXON</t>
  </si>
  <si>
    <t>8065 ST RT 3 AND 12</t>
  </si>
  <si>
    <t>PENCE SPRINGS</t>
  </si>
  <si>
    <t>4138 LENS CREEK ROAD</t>
  </si>
  <si>
    <t>HERNSHAW</t>
  </si>
  <si>
    <t>LIBERTY GET &amp; GO</t>
  </si>
  <si>
    <t>321 W WASHINGTON ST</t>
  </si>
  <si>
    <t>LOWELL MARKET &amp; HARDWARE / SUNOCO</t>
  </si>
  <si>
    <t>5056 WV-3</t>
  </si>
  <si>
    <t>TALCOTT</t>
  </si>
  <si>
    <t>RAILSIDE MARKET</t>
  </si>
  <si>
    <t>2871 SUMMIT POINT RD</t>
  </si>
  <si>
    <t>SUMMIT POINT</t>
  </si>
  <si>
    <t>MIDDLEWAY MARKET</t>
  </si>
  <si>
    <t>4843 MIDDLEWAY PIKE</t>
  </si>
  <si>
    <t>AMERICA'S QUICK MART #11 / MARATHON</t>
  </si>
  <si>
    <t>2082 POPLAR ST</t>
  </si>
  <si>
    <t>KENOVA</t>
  </si>
  <si>
    <t>BFS FOODS #15</t>
  </si>
  <si>
    <t>40 HIGH ST</t>
  </si>
  <si>
    <t>DOLLAR GENERAL #17964</t>
  </si>
  <si>
    <t>920 MASON DIXON HWY</t>
  </si>
  <si>
    <t>CASSVILLE</t>
  </si>
  <si>
    <t>SMOKER FRIENDLY #26</t>
  </si>
  <si>
    <t>915 COUNTRY CLUB RD</t>
  </si>
  <si>
    <t>CIRCLE K #4012</t>
  </si>
  <si>
    <t>17 BEECH ST</t>
  </si>
  <si>
    <t>GRAFTON</t>
  </si>
  <si>
    <t>6205 MASON DIXON HWY</t>
  </si>
  <si>
    <t>DOLLAR GENERAL # 913</t>
  </si>
  <si>
    <t>80 HUFF CREEK HWY</t>
  </si>
  <si>
    <t>MAN</t>
  </si>
  <si>
    <t>SPEEDWAY #9326</t>
  </si>
  <si>
    <t>704 MAIN ST</t>
  </si>
  <si>
    <t>RITE AID #933</t>
  </si>
  <si>
    <t>28 MAIN AVE</t>
  </si>
  <si>
    <t>SPEEDWAY #9746</t>
  </si>
  <si>
    <t>168 HUFF CREEK HWY</t>
  </si>
  <si>
    <t>SPEEDWAY #9788</t>
  </si>
  <si>
    <t>604 MAIN AVE</t>
  </si>
  <si>
    <t>DOLLAR GENERAL # 9880</t>
  </si>
  <si>
    <t>5807 MASON DIXON HWY</t>
  </si>
  <si>
    <t>BLACK BEAR EXPRESS</t>
  </si>
  <si>
    <t>173 ASH STREET</t>
  </si>
  <si>
    <t>ANMOORE</t>
  </si>
  <si>
    <t>R L M BUTCHERING &amp; MEAT PROCESSING</t>
  </si>
  <si>
    <t>433 HENDERSON BRANCH RD</t>
  </si>
  <si>
    <t>HARTS</t>
  </si>
  <si>
    <t>CAROLINA MARKET</t>
  </si>
  <si>
    <t>533 HELENS RUN RD</t>
  </si>
  <si>
    <t>WORTHINGTON</t>
  </si>
  <si>
    <t>CLIFFSIDE RESTAURANT &amp; CARRYOUT</t>
  </si>
  <si>
    <t>10905 HANGING ROCK HWY</t>
  </si>
  <si>
    <t>STATLERS COUNTRY MART</t>
  </si>
  <si>
    <t>3589 MASON DIXON HWY</t>
  </si>
  <si>
    <t>MAIDSVILLE</t>
  </si>
  <si>
    <t>DELBARTON QUICK MART</t>
  </si>
  <si>
    <t>WV RT 65 &amp; PIGEON ROOST HOLLOW</t>
  </si>
  <si>
    <t>HATFIELD'S MARKET &amp; DELI</t>
  </si>
  <si>
    <t>4763 JERRY WEST HWY</t>
  </si>
  <si>
    <t>SMOKERS EMPORIUM</t>
  </si>
  <si>
    <t>715 LOCUST AVE</t>
  </si>
  <si>
    <t>WESTSIDE MARKET / EXXON</t>
  </si>
  <si>
    <t>301 LOCUST AVE</t>
  </si>
  <si>
    <t>ONE STOP / EXXON</t>
  </si>
  <si>
    <t>289 OAKWOOD ROAD</t>
  </si>
  <si>
    <t>THE VAPOR HUT</t>
  </si>
  <si>
    <t>1228 COUNTRY CLUB RD</t>
  </si>
  <si>
    <t>LAKE QUICK MART</t>
  </si>
  <si>
    <t>2389 MAIN HEWETT CREEK RD</t>
  </si>
  <si>
    <t>LAKE</t>
  </si>
  <si>
    <t>LESLIE'S MARKET</t>
  </si>
  <si>
    <t>3272 MUD FORK ROAD</t>
  </si>
  <si>
    <t>PAR MAR / SHELL</t>
  </si>
  <si>
    <t>101 SNOWBIRD ROAD</t>
  </si>
  <si>
    <t>WEST UNION</t>
  </si>
  <si>
    <t>SPEIDEL PRO SHOP</t>
  </si>
  <si>
    <t>465 LODGE DR</t>
  </si>
  <si>
    <t>WALGREENS 11980</t>
  </si>
  <si>
    <t>111 4TH AVENUE</t>
  </si>
  <si>
    <t>DOLLAR GENERAL # 16375</t>
  </si>
  <si>
    <t>8225 WILLIAMSPORT PIKE</t>
  </si>
  <si>
    <t>FAMILY DOLLAR #1681</t>
  </si>
  <si>
    <t>605 WINCHESTER AVE</t>
  </si>
  <si>
    <t>FOOD LION #2194</t>
  </si>
  <si>
    <t>78 DORCHESTER DR</t>
  </si>
  <si>
    <t>8949 WILLIAMSPORT PIKE</t>
  </si>
  <si>
    <t>FALLING WATERS / AC&amp;T EXXON</t>
  </si>
  <si>
    <t>18 DARLA AVE</t>
  </si>
  <si>
    <t>3013 WINCHESTER AVE</t>
  </si>
  <si>
    <t>KING CUT RATE TOBACCO AND LIQUOR</t>
  </si>
  <si>
    <t>3456 US ROUTE 60 EAST</t>
  </si>
  <si>
    <t>BARBOURSVILLE</t>
  </si>
  <si>
    <t>1002 9TH AVENUE</t>
  </si>
  <si>
    <t>WAL-MART SUPERCENTER</t>
  </si>
  <si>
    <t>800 FOXCROFT AVE</t>
  </si>
  <si>
    <t>17 WASHINGTON AVENUE</t>
  </si>
  <si>
    <t>FAMILY DOLLAR 11954</t>
  </si>
  <si>
    <t>101 FELDVIEW AVENUE</t>
  </si>
  <si>
    <t>ROUTE 73 TOBACCO SHOP</t>
  </si>
  <si>
    <t>7 CORY ROAD</t>
  </si>
  <si>
    <t>WHITEHALL</t>
  </si>
  <si>
    <t>KROGER GROCERY STORE #805</t>
  </si>
  <si>
    <t>blu</t>
  </si>
  <si>
    <t>133 BECKLEY CROSSING SHOPPING CENTER</t>
  </si>
  <si>
    <t>SMOKER'S CHOICE TOBACCO OUTLET</t>
  </si>
  <si>
    <t>3709 PENNSYLVANIA AVE</t>
  </si>
  <si>
    <t>ISMART</t>
  </si>
  <si>
    <t>1909 HARPER ROAD</t>
  </si>
  <si>
    <t>DOLLAR GENERAL # 10306</t>
  </si>
  <si>
    <t>1201 S CHESTNUT ST</t>
  </si>
  <si>
    <t>FOOD LION #1169</t>
  </si>
  <si>
    <t>1713 MILFORD ST</t>
  </si>
  <si>
    <t>GO-MART #18</t>
  </si>
  <si>
    <t>391 W MAIN ST</t>
  </si>
  <si>
    <t>SUTTON</t>
  </si>
  <si>
    <t>CJ'S TOBACCO &amp; LIQUOR #2</t>
  </si>
  <si>
    <t>2152 HARPER RD</t>
  </si>
  <si>
    <t>LITTLE GENERAL #2480 / EXXON</t>
  </si>
  <si>
    <t>4223 ROBERT C BYRD DR</t>
  </si>
  <si>
    <t>FAMILY DOLLAR #2623</t>
  </si>
  <si>
    <t>511 ROSEBUD PLZ</t>
  </si>
  <si>
    <t>LITTLE GENERAL #275 / BP</t>
  </si>
  <si>
    <t>2046 HARPER RD</t>
  </si>
  <si>
    <t>GO-MART #34</t>
  </si>
  <si>
    <t>2960 SUTTON LN</t>
  </si>
  <si>
    <t>SHEETZ #457</t>
  </si>
  <si>
    <t>5481 ROBERT C BYRD DR</t>
  </si>
  <si>
    <t>SHEETZ #501</t>
  </si>
  <si>
    <t>101 STONEYBROOK RD</t>
  </si>
  <si>
    <t>LITTLE GENERAL #509 / EXXON</t>
  </si>
  <si>
    <t>5466 ROBERT C BYRD DR</t>
  </si>
  <si>
    <t>LITTLE GENERAL #5290 / EXXON</t>
  </si>
  <si>
    <t>15 WOODLAND DR</t>
  </si>
  <si>
    <t>FAMILY DOLLAR #6116</t>
  </si>
  <si>
    <t>1286 E MAIN ST</t>
  </si>
  <si>
    <t>SALEM</t>
  </si>
  <si>
    <t>WAL-MART SUPERCENTER #6951</t>
  </si>
  <si>
    <t>369 SCOTTS FORK- BONNIE RD</t>
  </si>
  <si>
    <t>MOUNTAINEER MART #7</t>
  </si>
  <si>
    <t>129 W MAIN ST</t>
  </si>
  <si>
    <t>GO-MART #72</t>
  </si>
  <si>
    <t>601 W MAIN ST</t>
  </si>
  <si>
    <t>PAR MAR #72 / SUNOCO</t>
  </si>
  <si>
    <t>470 APPALACHIAN HEIGHTS RD</t>
  </si>
  <si>
    <t>LITTLE GENERAL #7555 / EXXON</t>
  </si>
  <si>
    <t>2005 HARPER RD</t>
  </si>
  <si>
    <t>RITE AID #915</t>
  </si>
  <si>
    <t>505 US-19 S</t>
  </si>
  <si>
    <t>ALL-STAR GROCERY</t>
  </si>
  <si>
    <t>2292 WILSONBURG RD</t>
  </si>
  <si>
    <t>BLUE BIRD STORE THE</t>
  </si>
  <si>
    <t>342 W MAIN ST</t>
  </si>
  <si>
    <t>ROLLINS' MARKET / BP</t>
  </si>
  <si>
    <t>1478 E PIKE ST</t>
  </si>
  <si>
    <t>CAMP HONDO</t>
  </si>
  <si>
    <t>2652 BAKERS RUN RD</t>
  </si>
  <si>
    <t>OLIVERIO'S CASH &amp; CARRY</t>
  </si>
  <si>
    <t>427 CLARK ST</t>
  </si>
  <si>
    <t>RUTH'S CARRYOUT</t>
  </si>
  <si>
    <t>4050 CENTRALIA RD</t>
  </si>
  <si>
    <t>GODFATHER SPIRITS / TOBACCO AND LIQUOR</t>
  </si>
  <si>
    <t>5558 ROBERT C BYRD DR</t>
  </si>
  <si>
    <t>MILLSTONE GROCERY</t>
  </si>
  <si>
    <t>996 MILLSTONE RUN RD</t>
  </si>
  <si>
    <t>NAPIER</t>
  </si>
  <si>
    <t>JEFFS GROCERY</t>
  </si>
  <si>
    <t>9682 CENTRALIA RD</t>
  </si>
  <si>
    <t>KANAWHA RUN TRADING POST</t>
  </si>
  <si>
    <t>1555 KANAWHA RUN RD</t>
  </si>
  <si>
    <t>DOLLAR GENERAL MARKET # 12011</t>
  </si>
  <si>
    <t>WV-2 AND CROSS CREEK ROAD</t>
  </si>
  <si>
    <t>FOLLANSBEE</t>
  </si>
  <si>
    <t>FAMILY DOLLAR #1673</t>
  </si>
  <si>
    <t>1506 MAIN ST</t>
  </si>
  <si>
    <t>DOLLAR GENERAL #19756</t>
  </si>
  <si>
    <t>3787 EARL L CORE RD</t>
  </si>
  <si>
    <t>DOLLAR GENERAL STORE #19759</t>
  </si>
  <si>
    <t>2201 CHEAT RD</t>
  </si>
  <si>
    <t>BFS FOODS #29</t>
  </si>
  <si>
    <t>2942 UNIVERSITY AVE</t>
  </si>
  <si>
    <t>BFS FOODS #33</t>
  </si>
  <si>
    <t>1766 MILEGROUND RD</t>
  </si>
  <si>
    <t>CIRCLE K #4000 / MARATHON</t>
  </si>
  <si>
    <t>3312 UNIVERSITY AVE</t>
  </si>
  <si>
    <t>SHEETZ #446</t>
  </si>
  <si>
    <t>1525 MAIN ST</t>
  </si>
  <si>
    <t>KROGER GROCERY STORE #714</t>
  </si>
  <si>
    <t>350 PATTESON DR</t>
  </si>
  <si>
    <t>KROGER GROCERY STORE #813</t>
  </si>
  <si>
    <t>500 SUNCREST TOWN CENTRE DR</t>
  </si>
  <si>
    <t>WALGREENS #9343</t>
  </si>
  <si>
    <t>897 CHESTNUT RIDGE RD</t>
  </si>
  <si>
    <t>AVAIL VAPOR</t>
  </si>
  <si>
    <t>412 SUNCREST TOWN CENTRE DR</t>
  </si>
  <si>
    <t>RIVERBEND BAR &amp; GRILL</t>
  </si>
  <si>
    <t>3247 VINEYARD RD</t>
  </si>
  <si>
    <t>RUFF CREEK MARKET / BP</t>
  </si>
  <si>
    <t>1522 MAIN ST</t>
  </si>
  <si>
    <t>WOODS GOLF CLUB PRO SHOP</t>
  </si>
  <si>
    <t>MOUNTAIN LAKE RD</t>
  </si>
  <si>
    <t>COTTRELLS COUNTRY STORE</t>
  </si>
  <si>
    <t>119 POINT MARION RD</t>
  </si>
  <si>
    <t>UNCLE PEP'S DRIVE-THRU</t>
  </si>
  <si>
    <t>203 ROCKDALE ROAD</t>
  </si>
  <si>
    <t>K &amp; J'S SKIP N GO</t>
  </si>
  <si>
    <t>565 MAIN ST</t>
  </si>
  <si>
    <t>HOUSE OF VAPES</t>
  </si>
  <si>
    <t>9500 MALL RD</t>
  </si>
  <si>
    <t>MORGANTOWN TOBACCO &amp; VAPE</t>
  </si>
  <si>
    <t>1031 TARGET WAY</t>
  </si>
  <si>
    <t>PAR MAR #100/MARATHON</t>
  </si>
  <si>
    <t>1932 MARTHA RD</t>
  </si>
  <si>
    <t>DOLLAR GENERAL # 12036</t>
  </si>
  <si>
    <t>1555 WASHINGTON ST E</t>
  </si>
  <si>
    <t>DOLLAR GENERAL # 13715</t>
  </si>
  <si>
    <t>4074 MATOAKA RD</t>
  </si>
  <si>
    <t>ROCK</t>
  </si>
  <si>
    <t>DOLLAR GENERAL # 1693</t>
  </si>
  <si>
    <t>700 CENTRAL AVE</t>
  </si>
  <si>
    <t>SHOP AND GO 2</t>
  </si>
  <si>
    <t>1503 WASHINGTON ST E</t>
  </si>
  <si>
    <t>WAL-MART SUPERCENTER #2036</t>
  </si>
  <si>
    <t>2700 MOUNTAINEER BLVD</t>
  </si>
  <si>
    <t>LITTLE GENERAL #2268 / SHELL</t>
  </si>
  <si>
    <t>4037 BECKLEY RD</t>
  </si>
  <si>
    <t>FAMILY DOLLAR #3569</t>
  </si>
  <si>
    <t>500 D ST</t>
  </si>
  <si>
    <t>RICH OIL #3966</t>
  </si>
  <si>
    <t>5150 ROUTE 10</t>
  </si>
  <si>
    <t>PAR MAR #51 / MARATHON</t>
  </si>
  <si>
    <t>5502 WV-10</t>
  </si>
  <si>
    <t>SALT ROCK</t>
  </si>
  <si>
    <t>GO MART #62</t>
  </si>
  <si>
    <t>927 DUNBAR AVE</t>
  </si>
  <si>
    <t>KROGER GROCERY STORE #768</t>
  </si>
  <si>
    <t>981 DUNBAR VILLAGE PLZ</t>
  </si>
  <si>
    <t>KROGER GROCERY STORE #769</t>
  </si>
  <si>
    <t>5 RIVER WALK MALL</t>
  </si>
  <si>
    <t>KROGER GROCERY STORE #785</t>
  </si>
  <si>
    <t>1100 FLEDDERJOHN RD</t>
  </si>
  <si>
    <t>KROGER GROCERY STORE #788</t>
  </si>
  <si>
    <t>6360 US ROUTE 60 E</t>
  </si>
  <si>
    <t>ONE STOP #8101 / EXXON</t>
  </si>
  <si>
    <t>512 MACCORKLE AVE SW</t>
  </si>
  <si>
    <t>ONE STOP #8109 / EXXON</t>
  </si>
  <si>
    <t>2541 MOUNTAINEER BLVD</t>
  </si>
  <si>
    <t>ONE STOP #8507 / MARATHON</t>
  </si>
  <si>
    <t>700 MACCORKLE AVE SW</t>
  </si>
  <si>
    <t>ONE STOP #8508 / EXXON</t>
  </si>
  <si>
    <t>1639 WASHINGTON ST E</t>
  </si>
  <si>
    <t>ONE STOP #8514 / EXXON</t>
  </si>
  <si>
    <t>1402 KANAWHA BLVD W</t>
  </si>
  <si>
    <t>ONE STOP #8517 / EXXON</t>
  </si>
  <si>
    <t>81 R H L BLVD</t>
  </si>
  <si>
    <t>SMOKER FRIENDLY #9</t>
  </si>
  <si>
    <t>41 RHL BLVD</t>
  </si>
  <si>
    <t>SPEEDWAY #9222</t>
  </si>
  <si>
    <t>400 MACCORKLE AVE SW</t>
  </si>
  <si>
    <t>RITE AID #944</t>
  </si>
  <si>
    <t>1015 BRIDGE RD</t>
  </si>
  <si>
    <t>RITE AID #947</t>
  </si>
  <si>
    <t>333 MACCORKLE AVE SW</t>
  </si>
  <si>
    <t>MVP SMOKING ALTERNATIVES</t>
  </si>
  <si>
    <t>1238 4TH AVE</t>
  </si>
  <si>
    <t>BRIDGE MART &amp; DELI</t>
  </si>
  <si>
    <t>1040 BRIDGE RD</t>
  </si>
  <si>
    <t>C &amp; J MARKET / SUNOCO</t>
  </si>
  <si>
    <t>1049 MATOAKA RD</t>
  </si>
  <si>
    <t>DRUG EMPORIUM</t>
  </si>
  <si>
    <t>1603 KANAWHA BLVD W</t>
  </si>
  <si>
    <t>GALAXY FOODS / EXXON</t>
  </si>
  <si>
    <t>5600 WV-10</t>
  </si>
  <si>
    <t>FRUTH PHARMACY OAKWOOD ROAD</t>
  </si>
  <si>
    <t>864 OAKWOOD RD</t>
  </si>
  <si>
    <t>OLD SCHOOL GROCERY</t>
  </si>
  <si>
    <t>5485 SIMMONS RIVER RD</t>
  </si>
  <si>
    <t>MONTCALM</t>
  </si>
  <si>
    <t>LASHMEET GROCERY</t>
  </si>
  <si>
    <t>4030 MATOAKA RD</t>
  </si>
  <si>
    <t>LASHMEET</t>
  </si>
  <si>
    <t>JASON'S QUICK STOP</t>
  </si>
  <si>
    <t>2906 LORTON LICK RD</t>
  </si>
  <si>
    <t>MORRISON'S MARKET</t>
  </si>
  <si>
    <t>5197 ROUTE 10</t>
  </si>
  <si>
    <t>THE MUD PIT</t>
  </si>
  <si>
    <t>5308 SIMMONS RIVER RD</t>
  </si>
  <si>
    <t>BP</t>
  </si>
  <si>
    <t>341 PENCO ROAD</t>
  </si>
  <si>
    <t>DOLLAR GENERAL #13238</t>
  </si>
  <si>
    <t>3390 UNIVERSITY AVE</t>
  </si>
  <si>
    <t>STAR CITY</t>
  </si>
  <si>
    <t>COUNTRY CARRY OUT</t>
  </si>
  <si>
    <t>798 MUD FORK ROAD</t>
  </si>
  <si>
    <t>THE CLUB AT CRESS CREEK</t>
  </si>
  <si>
    <t>100 CRESS CREEK DR</t>
  </si>
  <si>
    <t>SHEPHERDSTOWN</t>
  </si>
  <si>
    <t>TOBACCO AND VAPOR OUTLET</t>
  </si>
  <si>
    <t>1214 STAFFORD DRIVE</t>
  </si>
  <si>
    <t>GO MART #106</t>
  </si>
  <si>
    <t>1722 BEVERLY PIKE</t>
  </si>
  <si>
    <t>ELKINS</t>
  </si>
  <si>
    <t>1140.14(a)(1)-Sale to a minor; 1140.14(a)(2)(i)-Failure to verify age</t>
  </si>
  <si>
    <t>DOLLAR GENERAL 11601</t>
  </si>
  <si>
    <t>995 SOUTH EISENHOWER DRIVE</t>
  </si>
  <si>
    <t>1140.14(a)(1)-Sale to a minor</t>
  </si>
  <si>
    <t>SMOKER FRIENDLY #15</t>
  </si>
  <si>
    <t>12 STONE MOUNTAIN LN</t>
  </si>
  <si>
    <t>WALGREENS #15189</t>
  </si>
  <si>
    <t>40 FLOWING SPRINGS WAY</t>
  </si>
  <si>
    <t>WAL-MART SUPERCENTER #1522</t>
  </si>
  <si>
    <t>721 BEVERLY PIKE</t>
  </si>
  <si>
    <t>DOLLAR GENERAL # 15449</t>
  </si>
  <si>
    <t>7797 SISSONVILLE DR</t>
  </si>
  <si>
    <t>MOUNTAINEER MART #17 / MARATHON</t>
  </si>
  <si>
    <t>105 ABBEY RD</t>
  </si>
  <si>
    <t>BELINGTON</t>
  </si>
  <si>
    <t>DOLLAR GENERAL # 18343</t>
  </si>
  <si>
    <t>107 3RD ST</t>
  </si>
  <si>
    <t>CERTIFIED OIL #218</t>
  </si>
  <si>
    <t>5711 SISSONVILLE DR</t>
  </si>
  <si>
    <t>PAR MAR #25</t>
  </si>
  <si>
    <t>453 OAKLAND ST</t>
  </si>
  <si>
    <t>SHEETZ #254</t>
  </si>
  <si>
    <t>900 CHESTNUT RIDGE RD</t>
  </si>
  <si>
    <t>SMOKER FRIENDLY #28</t>
  </si>
  <si>
    <t>609 BELLVIEW BLVD</t>
  </si>
  <si>
    <t>FAMILY DOLLAR #2820</t>
  </si>
  <si>
    <t>6287 SISSONVILLE DR</t>
  </si>
  <si>
    <t>SMOKER FRIENDLY #29</t>
  </si>
  <si>
    <t>736 VENTURE DR</t>
  </si>
  <si>
    <t>GO-MART 29</t>
  </si>
  <si>
    <t>604 SOUTH PIKE STREET</t>
  </si>
  <si>
    <t>1140.14(b)(1)-Sale to a Minor</t>
  </si>
  <si>
    <t>RITE AID #294</t>
  </si>
  <si>
    <t>6401 SISSONVILLE DR</t>
  </si>
  <si>
    <t>BFS FOODS #30</t>
  </si>
  <si>
    <t>169 FAIRCHANCE RD</t>
  </si>
  <si>
    <t>PAR MAR #30 / SHELL</t>
  </si>
  <si>
    <t>28 ALLEGHENY HWY</t>
  </si>
  <si>
    <t>GO MART #32</t>
  </si>
  <si>
    <t>550 3RD ST</t>
  </si>
  <si>
    <t>DOLLAR GENERAL # 3283</t>
  </si>
  <si>
    <t>1211 HARRISON AVE</t>
  </si>
  <si>
    <t>PAR MAR #34 / SHELL</t>
  </si>
  <si>
    <t>779 BEVERLY PIKE</t>
  </si>
  <si>
    <t>DOLLAR GENERAL # 3546</t>
  </si>
  <si>
    <t>6283 SISSONVILLE DR</t>
  </si>
  <si>
    <t>SMOKER FRIENDLY #36</t>
  </si>
  <si>
    <t>4 CLARK RD</t>
  </si>
  <si>
    <t>RICH OIL #3969</t>
  </si>
  <si>
    <t>326 HOLDEN RD</t>
  </si>
  <si>
    <t>CORA</t>
  </si>
  <si>
    <t>LITTLE GENERAL #4120 / BP</t>
  </si>
  <si>
    <t>7723 SISSONVILLE DR</t>
  </si>
  <si>
    <t>DOLLAR GENERAL # 4477</t>
  </si>
  <si>
    <t>704 BEVERLY PIKE</t>
  </si>
  <si>
    <t>PAR MAR #46 / EXXON</t>
  </si>
  <si>
    <t>2585 SENECA TRL</t>
  </si>
  <si>
    <t>7-ELEVEN #5623 / SHELL</t>
  </si>
  <si>
    <t>94 HACKERS CREEK RD</t>
  </si>
  <si>
    <t>JANE LEW</t>
  </si>
  <si>
    <t>SHEETZ #563</t>
  </si>
  <si>
    <t>1601 BEVERLY PIKE</t>
  </si>
  <si>
    <t>GO MART #66</t>
  </si>
  <si>
    <t>53 MACCORKLE AVE</t>
  </si>
  <si>
    <t>1655 WASHINGTON ST</t>
  </si>
  <si>
    <t>49 PATRICK HENRY WAY</t>
  </si>
  <si>
    <t>1140.14(b)(1)-Sale to a Minor; 1140.14(b)(2)(i)-Failure to verify age</t>
  </si>
  <si>
    <t>LITTLE GENERAL #7575 / EXXON</t>
  </si>
  <si>
    <t>1157 VAN VOORHIS RD</t>
  </si>
  <si>
    <t>LITTLE GENERAL TOBACCO OUTLET &amp; DRIVE-THRU #7585</t>
  </si>
  <si>
    <t>124 1/2 STOLLINGS AVE</t>
  </si>
  <si>
    <t>KROGER FUEL CENTER 765</t>
  </si>
  <si>
    <t>178 RED OAKS SHOPPING CENTER</t>
  </si>
  <si>
    <t>FAMILY DOLLAR #7895</t>
  </si>
  <si>
    <t>869 VENTURE DR</t>
  </si>
  <si>
    <t>MOUNTAINEER MART #8</t>
  </si>
  <si>
    <t>21 DAVIS AVE</t>
  </si>
  <si>
    <t>ONE STOP #8129 / MARATHON</t>
  </si>
  <si>
    <t>1962 EDENS FORK RD</t>
  </si>
  <si>
    <t>ONE STOP #8512 / EXXON</t>
  </si>
  <si>
    <t>171 BARNETTS RUN RD</t>
  </si>
  <si>
    <t>BRIDGEPORT</t>
  </si>
  <si>
    <t>GO MART #89</t>
  </si>
  <si>
    <t>28 COURT ST</t>
  </si>
  <si>
    <t>GO MART #90</t>
  </si>
  <si>
    <t>699 RAILROAD AVE</t>
  </si>
  <si>
    <t>GO MART #91</t>
  </si>
  <si>
    <t>148 STOLLINGS AVE</t>
  </si>
  <si>
    <t>RITE AID 917</t>
  </si>
  <si>
    <t>208 SOUTH PIKE STREET</t>
  </si>
  <si>
    <t>SPEEDWAY #9177</t>
  </si>
  <si>
    <t>1205 HARRISON AVE</t>
  </si>
  <si>
    <t>SPEEDWAY #9199</t>
  </si>
  <si>
    <t>38 HANGING HOLLOW RD</t>
  </si>
  <si>
    <t>PAR MAR #96 / MARATHON</t>
  </si>
  <si>
    <t>6819 SISSONVILLE DR</t>
  </si>
  <si>
    <t>ASHEBROOKE MINI MART</t>
  </si>
  <si>
    <t>501 ASHEBROOK SQ</t>
  </si>
  <si>
    <t>ASHEBROOKE LIQUOR OUTLET</t>
  </si>
  <si>
    <t>300 BEECHURST AVE</t>
  </si>
  <si>
    <t>MID ATLANTIC MARKET / SUNOCO</t>
  </si>
  <si>
    <t>7000 MID ATLANTIC RD</t>
  </si>
  <si>
    <t>BUDDY B'S FRUIT &amp; GROCERY MARKET</t>
  </si>
  <si>
    <t>6083 SISSONVILLE DR</t>
  </si>
  <si>
    <t>FAST BREAK FOOD MART / SUNOCO</t>
  </si>
  <si>
    <t>88401 US-250</t>
  </si>
  <si>
    <t>ROBIN'S NEST TRAVEL CENTER / VALERO</t>
  </si>
  <si>
    <t>21 ROBINS WAY</t>
  </si>
  <si>
    <t>CHENOWETH COUNTRY STORE</t>
  </si>
  <si>
    <t>2229 PARSONS ROAD</t>
  </si>
  <si>
    <t>COLONIAL COURT / EXXON</t>
  </si>
  <si>
    <t>43 S RANDOLPH AVE</t>
  </si>
  <si>
    <t>THE LEVELS DEPOT</t>
  </si>
  <si>
    <t>8905 SENECA TRAIL</t>
  </si>
  <si>
    <t>HILLSBORO</t>
  </si>
  <si>
    <t>E Z MART / SUNOCO</t>
  </si>
  <si>
    <t>1422 BLAIR RD</t>
  </si>
  <si>
    <t>TYGART VALLEY SHOP 'N SAVE EXPRESS</t>
  </si>
  <si>
    <t>1513 HARRISON AVE</t>
  </si>
  <si>
    <t>HARPERS FERRY KOA (GENERAL STORE)</t>
  </si>
  <si>
    <t>343 CAMPGROUND RD</t>
  </si>
  <si>
    <t>STOP IN FOOD STORE / SHELL</t>
  </si>
  <si>
    <t>360 SENECA TRAIL</t>
  </si>
  <si>
    <t>SAVE-WAY FOODS</t>
  </si>
  <si>
    <t>3818 HANGING ROCK HWY</t>
  </si>
  <si>
    <t>LYBURN</t>
  </si>
  <si>
    <t>GIOVANNI'S PIZZA</t>
  </si>
  <si>
    <t>50 RED JACKET ROAD</t>
  </si>
  <si>
    <t>NORTH MATEWAN</t>
  </si>
  <si>
    <t>KROGER GROCERY STORE</t>
  </si>
  <si>
    <t>450 11TH STREET</t>
  </si>
  <si>
    <t>HATFIELD'S</t>
  </si>
  <si>
    <t>5881 INTERSTATE HIGHWAY</t>
  </si>
  <si>
    <t>HANOVER</t>
  </si>
  <si>
    <t>VALLEY HEAD PIT STOP</t>
  </si>
  <si>
    <t>US-219 AND WILSON ST</t>
  </si>
  <si>
    <t>VALLEY HEAD</t>
  </si>
  <si>
    <t>KANAWHA TERRACE SUPERMARKET / IGA</t>
  </si>
  <si>
    <t>2500 KANAWHA TER</t>
  </si>
  <si>
    <t>VALLEY MARKET</t>
  </si>
  <si>
    <t>50 HOLDEN ROAD</t>
  </si>
  <si>
    <t>T MART</t>
  </si>
  <si>
    <t>1214 S DAVIS AVE</t>
  </si>
  <si>
    <t>SHOP N SAVE</t>
  </si>
  <si>
    <t>889 VENTURE DR</t>
  </si>
  <si>
    <t>SISSONVILLE PIGGLY WIGGLY</t>
  </si>
  <si>
    <t>6405 SISSONVILLE DR</t>
  </si>
  <si>
    <t>RONCEVERTE SERVICE STATION / SUNOCO</t>
  </si>
  <si>
    <t>210 WALNUT STREET</t>
  </si>
  <si>
    <t>THE VAPOR ROOM</t>
  </si>
  <si>
    <t>732 BEECHURST AVE</t>
  </si>
  <si>
    <t>DOLLAR GENERAL # 15665</t>
  </si>
  <si>
    <t>3627 MAPLE ACRES RD</t>
  </si>
  <si>
    <t>S &amp; S EXPRESS #5 / CITGO</t>
  </si>
  <si>
    <t>1100 MERCER MALL RD</t>
  </si>
  <si>
    <t>THE HOT STOP / BLUE FLASH OIL COMPANY</t>
  </si>
  <si>
    <t>1319 BLAND ST</t>
  </si>
  <si>
    <t>CARGO OIL</t>
  </si>
  <si>
    <t>1716 PRINCETON AVE</t>
  </si>
  <si>
    <t>LOCUST HILL GOLF CLUB PRO SHOP</t>
  </si>
  <si>
    <t>1 SAINT ANDREWS DR</t>
  </si>
  <si>
    <t>140 MAJESTIC PL</t>
  </si>
  <si>
    <t>GRANT'S SUPERMARKET</t>
  </si>
  <si>
    <t>315 BLUEFIELD AVE</t>
  </si>
  <si>
    <t>4001 MAPLE ACRES RD</t>
  </si>
  <si>
    <t>MARATHON / ONE STOP</t>
  </si>
  <si>
    <t>12224 COAL RIVER ROAD</t>
  </si>
  <si>
    <t>WHITESVILLE</t>
  </si>
  <si>
    <t>DOLLAR GENERAL #10099</t>
  </si>
  <si>
    <t>114 MILFORD ST</t>
  </si>
  <si>
    <t>SMOKE TIME SAM'S #3</t>
  </si>
  <si>
    <t>126 MILFORD ST</t>
  </si>
  <si>
    <t>RICH OIL #3953</t>
  </si>
  <si>
    <t>512 MILFORD ST</t>
  </si>
  <si>
    <t>CIRCLE K #4005</t>
  </si>
  <si>
    <t>1525 W PIKE ST</t>
  </si>
  <si>
    <t>KROGER GROCERY STORE #688</t>
  </si>
  <si>
    <t>788 W PIKE ST</t>
  </si>
  <si>
    <t>LITTLE GENERAL #7520 / SUNOCO</t>
  </si>
  <si>
    <t>RT 19 AT EDGEWOOD DRIVE</t>
  </si>
  <si>
    <t>DOLLAR GENERAL # 9151</t>
  </si>
  <si>
    <t>9 MELROSE ST</t>
  </si>
  <si>
    <t>A B CODY'S</t>
  </si>
  <si>
    <t>913 N 13TH ST</t>
  </si>
  <si>
    <t>PRICE CUTTER</t>
  </si>
  <si>
    <t>1724 ADAMS AVE</t>
  </si>
  <si>
    <t>KOMPAK STORE</t>
  </si>
  <si>
    <t>1204 N 20TH ST</t>
  </si>
  <si>
    <t>NITRO SUPERMARKET</t>
  </si>
  <si>
    <t>2501 1ST AVENUE</t>
  </si>
  <si>
    <t>MILLESON'S WALNUT GROVE</t>
  </si>
  <si>
    <t>1971 MILLESON RD</t>
  </si>
  <si>
    <t>FAMILY DOLLAR #7092</t>
  </si>
  <si>
    <t>2862 NORTHWESTERN PIKE</t>
  </si>
  <si>
    <t>CAPON BRIDGE</t>
  </si>
  <si>
    <t>H-MART</t>
  </si>
  <si>
    <t>6174 BAKERTON ROAD</t>
  </si>
  <si>
    <t>7-ELEVEN #17092 / SHELL</t>
  </si>
  <si>
    <t>419 VIRGINIA AVE</t>
  </si>
  <si>
    <t>PETERSBURG</t>
  </si>
  <si>
    <t>SHEETZ #212</t>
  </si>
  <si>
    <t>299 BRYAN ST</t>
  </si>
  <si>
    <t>DOLLAR GENERAL # 383</t>
  </si>
  <si>
    <t>741 N MAIN ST</t>
  </si>
  <si>
    <t>FAMILY DOLLAR #5131</t>
  </si>
  <si>
    <t>540 S MAIN ST</t>
  </si>
  <si>
    <t>DOLLAR GENERAL # 6178</t>
  </si>
  <si>
    <t>417 E MAIN ST</t>
  </si>
  <si>
    <t>7-ELEVEN / LIBERTY</t>
  </si>
  <si>
    <t>15 W MAIN ST</t>
  </si>
  <si>
    <t>FOOD LION #949</t>
  </si>
  <si>
    <t>542 S MAIN ST</t>
  </si>
  <si>
    <t>ALKIRE GROCERY</t>
  </si>
  <si>
    <t>11880 DEL RAY ROAD</t>
  </si>
  <si>
    <t>RIO</t>
  </si>
  <si>
    <t>MCGUINNESS SELF SERVICE &amp; DISCOUNT AUTO SUPPLY</t>
  </si>
  <si>
    <t>4729 JORDAN RUN RD</t>
  </si>
  <si>
    <t>MAYSVILLE</t>
  </si>
  <si>
    <t>BFS FOODS</t>
  </si>
  <si>
    <t>4124 FREEDOM WAY</t>
  </si>
  <si>
    <t>SOUTH BRANCH STATION / BP</t>
  </si>
  <si>
    <t>351 S MAIN ST</t>
  </si>
  <si>
    <t>E L RIGGLEMAN &amp; COMPANY</t>
  </si>
  <si>
    <t>38 DAISY LN</t>
  </si>
  <si>
    <t>MALCOLMS GROCERY</t>
  </si>
  <si>
    <t>101 S FORK RD</t>
  </si>
  <si>
    <t>PAR MAR # 37 / SHELL</t>
  </si>
  <si>
    <t>3211 WASHINGTON BLVD</t>
  </si>
  <si>
    <t>SPEEDWAY 9771</t>
  </si>
  <si>
    <t>101 C STREET</t>
  </si>
  <si>
    <t>CEREDO</t>
  </si>
  <si>
    <t>SHOP 'N SAVE EXPRESS</t>
  </si>
  <si>
    <t>442 VIRGINIA AVE</t>
  </si>
  <si>
    <t>SMOKER FRIENDLY #11</t>
  </si>
  <si>
    <t>1216 WAL ST</t>
  </si>
  <si>
    <t>SUMMERSVILLE</t>
  </si>
  <si>
    <t>FOOD LION #1174</t>
  </si>
  <si>
    <t>1005 INDUSTRIAL DR</t>
  </si>
  <si>
    <t>WALGREENS #11981</t>
  </si>
  <si>
    <t>5870 WEBSTER RD</t>
  </si>
  <si>
    <t>GO-MART #12</t>
  </si>
  <si>
    <t>5090 MACCORKLE AVE SE</t>
  </si>
  <si>
    <t>GO MART #120</t>
  </si>
  <si>
    <t>5372 WEBSTER RD</t>
  </si>
  <si>
    <t>WAL-MART SUPERCENTER #1477</t>
  </si>
  <si>
    <t>200 WAL ST</t>
  </si>
  <si>
    <t>MOUNTAINEER MART #21</t>
  </si>
  <si>
    <t>900 INDUSTRIAL DR</t>
  </si>
  <si>
    <t>KROGER GROCERY STORE #215</t>
  </si>
  <si>
    <t>3558 MAIN ST</t>
  </si>
  <si>
    <t>LITTLE GENERAL #2450 / BP</t>
  </si>
  <si>
    <t>308 MERCHANTS WALK</t>
  </si>
  <si>
    <t>LITTLE GENERAL #2460 / EXXON</t>
  </si>
  <si>
    <t>4853 OLD TURNPIKE RD</t>
  </si>
  <si>
    <t>LITTLE BIRCH</t>
  </si>
  <si>
    <t>DOLLAR GENERAL # 2644</t>
  </si>
  <si>
    <t>3644 MAIN ST</t>
  </si>
  <si>
    <t>SHEETZ #443</t>
  </si>
  <si>
    <t>1300 WAL ST</t>
  </si>
  <si>
    <t>FAMILY DOLLAR #446</t>
  </si>
  <si>
    <t>826 BROAD ST</t>
  </si>
  <si>
    <t>7-ELEVEN #5415 / SHELL</t>
  </si>
  <si>
    <t>4929 MACCORKLE AVE SE</t>
  </si>
  <si>
    <t>GO MART #6</t>
  </si>
  <si>
    <t>701 BROAD ST</t>
  </si>
  <si>
    <t>U SAVE FOOD STORE #6</t>
  </si>
  <si>
    <t>4040 CANVAS NETTIE RD</t>
  </si>
  <si>
    <t>CANVAS</t>
  </si>
  <si>
    <t>7-ELEVEN / SHELL</t>
  </si>
  <si>
    <t>3815 MACCORKLE AVE SE</t>
  </si>
  <si>
    <t>KROGER GROCERY STORE #772</t>
  </si>
  <si>
    <t>5717 MACCORKLE AVE SE</t>
  </si>
  <si>
    <t>ONE STOP #8115 / EXXON</t>
  </si>
  <si>
    <t>4928 MACCORKLE AVE SE</t>
  </si>
  <si>
    <t>DOLLAR GENERAL # 930</t>
  </si>
  <si>
    <t>3011 WEBSTER RD</t>
  </si>
  <si>
    <t>RITE AID #934</t>
  </si>
  <si>
    <t>3801 MACCORKLE AVE SE</t>
  </si>
  <si>
    <t>BURNS BAIT &amp; CARRYOUT</t>
  </si>
  <si>
    <t>484 LITTLE KANAWHA PKWY</t>
  </si>
  <si>
    <t>ELIZABETH</t>
  </si>
  <si>
    <t>BUDGET TAPES &amp; RECORDS</t>
  </si>
  <si>
    <t>3708 MACCORKLE AVE SE</t>
  </si>
  <si>
    <t>CAPITAL CITY VAPOR</t>
  </si>
  <si>
    <t>4002 MACCORKLE AVE SE</t>
  </si>
  <si>
    <t>RISK MARKET / FAS CHEK</t>
  </si>
  <si>
    <t>5231 MACCORKLE AVE SE</t>
  </si>
  <si>
    <t>GLADE CREEK DRIVE THRU</t>
  </si>
  <si>
    <t>9049 WEBSTER RD</t>
  </si>
  <si>
    <t>KING CUT RATE TOBACCO &amp; LIQUOR</t>
  </si>
  <si>
    <t>3013 WEBSTER RD</t>
  </si>
  <si>
    <t>NASH'S MINI MART &amp; DELI</t>
  </si>
  <si>
    <t>3601 WEST ST</t>
  </si>
  <si>
    <t>5101 MACCORKLE AVE SE</t>
  </si>
  <si>
    <t>100 MERCHANTS WALK</t>
  </si>
  <si>
    <t>SAVE-A-LOT</t>
  </si>
  <si>
    <t>840 BROAD ST</t>
  </si>
  <si>
    <t>M &amp; M MART</t>
  </si>
  <si>
    <t>3626 MACCORKLE AVE SE</t>
  </si>
  <si>
    <t>QUIK-MART &amp; MORE / MARATHON</t>
  </si>
  <si>
    <t>3627 MAIN ST</t>
  </si>
  <si>
    <t>703 WEST MAIN STREET</t>
  </si>
  <si>
    <t>METRO VALLEY VAPORS</t>
  </si>
  <si>
    <t>4216 MACCORKLE AVE SE</t>
  </si>
  <si>
    <t>PENNWAY PHARMACY</t>
  </si>
  <si>
    <t>3159 MAIN ST</t>
  </si>
  <si>
    <t>DOLLAR GENERAL # 14334</t>
  </si>
  <si>
    <t>1415 DUNBAR AVE</t>
  </si>
  <si>
    <t>SMOKER FRIENDLY'S LIQUOR PLUS #16</t>
  </si>
  <si>
    <t>217 10TH ST</t>
  </si>
  <si>
    <t>GO MART #23</t>
  </si>
  <si>
    <t>718 CHESTNUT ST</t>
  </si>
  <si>
    <t>GO MART #27</t>
  </si>
  <si>
    <t>401 16TH ST</t>
  </si>
  <si>
    <t>FAMILY DOLLAR #4445</t>
  </si>
  <si>
    <t>4909 MACCORKLE AVE SW</t>
  </si>
  <si>
    <t>SHEETZ #467</t>
  </si>
  <si>
    <t>3805 TEAYS VALLEY RD</t>
  </si>
  <si>
    <t>HURRICANE</t>
  </si>
  <si>
    <t>LITTLE GENERAL #5105 / BP</t>
  </si>
  <si>
    <t>4220 STATE ROUTE 34 S</t>
  </si>
  <si>
    <t>SHEETZ #585</t>
  </si>
  <si>
    <t>4401 MACCORKLE AVE SW</t>
  </si>
  <si>
    <t>LITTLE GENERAL #7570 / BP</t>
  </si>
  <si>
    <t>5701 MACCORKLE AVE SW</t>
  </si>
  <si>
    <t>KROGER FUEL CENTER #768</t>
  </si>
  <si>
    <t>RITE AID #966</t>
  </si>
  <si>
    <t>215 STATE ROUTE 34</t>
  </si>
  <si>
    <t>TWO B'S DISCOUNT CENTER</t>
  </si>
  <si>
    <t>2887 CHARLESTON RD</t>
  </si>
  <si>
    <t>POCA</t>
  </si>
  <si>
    <t>GUMBY’S CIGARETTE AND BEER WORLD</t>
  </si>
  <si>
    <t>415 LAFAYETTE AVE</t>
  </si>
  <si>
    <t>MOUNDSVILLE</t>
  </si>
  <si>
    <t>4020 TEAYS VALLEY RD</t>
  </si>
  <si>
    <t>TA TRAVEL CENTER</t>
  </si>
  <si>
    <t>4195 STATE ROUTE 34 S</t>
  </si>
  <si>
    <t>ELEANOR PIGGLY WIGGLY FUEL CENTER</t>
  </si>
  <si>
    <t>101 ROOSEVELT BLVD</t>
  </si>
  <si>
    <t>MIKE'S TOBACCO HOUSE / DUNBAR CONVENIENCE MART</t>
  </si>
  <si>
    <t>2201 FAIRLAWN AVE</t>
  </si>
  <si>
    <t>4012 TEAYS VALLEY RD</t>
  </si>
  <si>
    <t>ODYSSEY SHOP</t>
  </si>
  <si>
    <t>PUTNAM VILLAGE SHOPPING CENTER</t>
  </si>
  <si>
    <t>LITTLE GENERAL TOBACCO OUTLET #2120</t>
  </si>
  <si>
    <t>219 S SENECA TRAIL</t>
  </si>
  <si>
    <t>FAIRLEA</t>
  </si>
  <si>
    <t>LITTLE GENERAL #7515 / EXXON</t>
  </si>
  <si>
    <t>30918 MIDLAND TRL E</t>
  </si>
  <si>
    <t>KROGER GROCERY STORE #765</t>
  </si>
  <si>
    <t>180 RED OAKS SHOPPING CTR</t>
  </si>
  <si>
    <t>GO MART #98</t>
  </si>
  <si>
    <t>1601 JEFFERSON ST N</t>
  </si>
  <si>
    <t>CHEDDAR'S CAFE / EXXON</t>
  </si>
  <si>
    <t>2623 LAWN RD</t>
  </si>
  <si>
    <t>MEADOW BRIDGE</t>
  </si>
  <si>
    <t>CALDWELL COUNTRY STORE / CITGO</t>
  </si>
  <si>
    <t>35432 MIDLAND TRL E</t>
  </si>
  <si>
    <t>CALDWELL</t>
  </si>
  <si>
    <t>LOFT LIQUOR &amp; WINE SHOPPE</t>
  </si>
  <si>
    <t>124 SENECA TRL</t>
  </si>
  <si>
    <t>ROUTE 10 PIT STOP</t>
  </si>
  <si>
    <t>3905 16TH STREET RD</t>
  </si>
  <si>
    <t>FAMILY DOLLAR #11665</t>
  </si>
  <si>
    <t>5158 ROUTE 10</t>
  </si>
  <si>
    <t>DOLLAR GENERAL # 16135</t>
  </si>
  <si>
    <t>8180 CUMBERLAND RD</t>
  </si>
  <si>
    <t>DOLLAR GENERAL # 17931</t>
  </si>
  <si>
    <t>6853 BLOOMERY PIKE</t>
  </si>
  <si>
    <t>SLANESVILLE</t>
  </si>
  <si>
    <t>SHEETZ #180</t>
  </si>
  <si>
    <t>136 E MAIN ST</t>
  </si>
  <si>
    <t>ROMNEY</t>
  </si>
  <si>
    <t>DOLLAR GENERAL # 18437</t>
  </si>
  <si>
    <t>6310 DAVIS CREEK RD</t>
  </si>
  <si>
    <t>WAL-MART 2852</t>
  </si>
  <si>
    <t>10 WALMART DRIVE</t>
  </si>
  <si>
    <t>RICH OIL #3923</t>
  </si>
  <si>
    <t>3695 16TH STREET RD</t>
  </si>
  <si>
    <t>ANGELL'S PUMP AND SAVE/ANGELL'S GROCERIES</t>
  </si>
  <si>
    <t>7277 BEECH RUN DRIVE</t>
  </si>
  <si>
    <t>NIMITZ</t>
  </si>
  <si>
    <t>CAMDEN CORNER MARKET</t>
  </si>
  <si>
    <t>3002 PIEDMONT RD</t>
  </si>
  <si>
    <t>SLANESVILLE GENERAL / SUNOCO</t>
  </si>
  <si>
    <t>100 SLANESVILLE PIKE</t>
  </si>
  <si>
    <t>RIO GENERAL STORE / LIBERTY</t>
  </si>
  <si>
    <t>5630 SPERRYS RUN RD</t>
  </si>
  <si>
    <t>FAMILY DOLLAR #3445</t>
  </si>
  <si>
    <t>2400 CHAPLINE ST</t>
  </si>
  <si>
    <t>BRIDGE BAR &amp; COFFEE SHOP</t>
  </si>
  <si>
    <t>950 MAIN ST</t>
  </si>
  <si>
    <t>55 S YORK ST</t>
  </si>
  <si>
    <t>VALLEY CHEESE</t>
  </si>
  <si>
    <t>2200 MARKET ST</t>
  </si>
  <si>
    <t>THE ISLAND COFFEE SHOP</t>
  </si>
  <si>
    <t>1 VIRGINIA ST</t>
  </si>
  <si>
    <t>RUFF CREEK MARKET / SUNOCO</t>
  </si>
  <si>
    <t>645 3RD STREET</t>
  </si>
  <si>
    <t>NEW MARTINSVILLE</t>
  </si>
  <si>
    <t>NEELY'S GROCERY</t>
  </si>
  <si>
    <t>1610 WOOD ST</t>
  </si>
  <si>
    <t>WALGREENS #10928</t>
  </si>
  <si>
    <t>886 RITTER DR</t>
  </si>
  <si>
    <t>FAMILY DOLLAR #11954</t>
  </si>
  <si>
    <t>SHEETZ #473</t>
  </si>
  <si>
    <t>810 RITTER DR</t>
  </si>
  <si>
    <t>GO MART #63</t>
  </si>
  <si>
    <t>203 AIRPORT RD</t>
  </si>
  <si>
    <t>FAMILY DOLLAR #665</t>
  </si>
  <si>
    <t>SHADY SPRING PLAZA</t>
  </si>
  <si>
    <t>LITTLE GENERAL #7560 / BP</t>
  </si>
  <si>
    <t>668 RITTER DR</t>
  </si>
  <si>
    <t>KROGER GROCERY STORE #770</t>
  </si>
  <si>
    <t>151 RITTER DR</t>
  </si>
  <si>
    <t>20 SOUTH WEDGE STREET</t>
  </si>
  <si>
    <t>BUTCHER BLOCK THE</t>
  </si>
  <si>
    <t>634 RITTER DR</t>
  </si>
  <si>
    <t>RASIS DISCOUNT LIQUOR &amp; TOBACCO</t>
  </si>
  <si>
    <t>653 RITTER DR</t>
  </si>
  <si>
    <t>LIQUOR &amp; TOBACCO</t>
  </si>
  <si>
    <t>548 WILDERNESS HIGHWAY</t>
  </si>
  <si>
    <t>FAMILY DOLLAR #11206</t>
  </si>
  <si>
    <t>8590 WV-10</t>
  </si>
  <si>
    <t>SAVE-A-LOT #117</t>
  </si>
  <si>
    <t>2107 PIKE ST</t>
  </si>
  <si>
    <t>GO MART #122</t>
  </si>
  <si>
    <t>2850 PIKE ST</t>
  </si>
  <si>
    <t>GO MART #123</t>
  </si>
  <si>
    <t>707 N 4TH AVE</t>
  </si>
  <si>
    <t>PADEN CITY</t>
  </si>
  <si>
    <t>RITE AID #1405</t>
  </si>
  <si>
    <t>MARATHON FOOD MART #156</t>
  </si>
  <si>
    <t>2300 PIKE ST</t>
  </si>
  <si>
    <t>DOLLAR GENERAL # 17511</t>
  </si>
  <si>
    <t>12700 SHORTLINE HWY</t>
  </si>
  <si>
    <t>PINE GROVE</t>
  </si>
  <si>
    <t>PAR MAR #18 / SHELL</t>
  </si>
  <si>
    <t>720 DIVISION ST</t>
  </si>
  <si>
    <t>DOLLAR GENERAL #18625</t>
  </si>
  <si>
    <t>4073 MCCLELLAN HWY</t>
  </si>
  <si>
    <t>WAL-MART SUPERCENTER #2684</t>
  </si>
  <si>
    <t>1142 S BRIDGE ST</t>
  </si>
  <si>
    <t>LITTLE GENERAL #4035 / EXXON</t>
  </si>
  <si>
    <t>1062 MCCLELLAN HWY</t>
  </si>
  <si>
    <t>DOLLAR GENERAL # 4996</t>
  </si>
  <si>
    <t>104 N 4TH AVE</t>
  </si>
  <si>
    <t>DOLLAR GENERAL # 546</t>
  </si>
  <si>
    <t>7-ELEVEN #5617 / SHELL</t>
  </si>
  <si>
    <t>2320 GIHON RD</t>
  </si>
  <si>
    <t>7-ELEVEN #5722 / BP</t>
  </si>
  <si>
    <t>20 MARRTOWN RD</t>
  </si>
  <si>
    <t>FAMILY DOLLAR #6033</t>
  </si>
  <si>
    <t>12979 SHORTLINE HWY</t>
  </si>
  <si>
    <t>FAMILY DOLLAR #6799</t>
  </si>
  <si>
    <t>1034 MCCLELLAN HWY</t>
  </si>
  <si>
    <t>KROGER GROCERY STORE #753</t>
  </si>
  <si>
    <t>930 DIVISION ST</t>
  </si>
  <si>
    <t>PAR MAR #8 / BP</t>
  </si>
  <si>
    <t>7852 TYLER HIGHWAY</t>
  </si>
  <si>
    <t>MIDDLEBOURNE</t>
  </si>
  <si>
    <t>SPEEDWAY #9381</t>
  </si>
  <si>
    <t>417 DIVISION ST</t>
  </si>
  <si>
    <t>GO MART #99</t>
  </si>
  <si>
    <t>1810 CAMDEN AVE</t>
  </si>
  <si>
    <t>120 S MAIN ST</t>
  </si>
  <si>
    <t>PACKY'S BEER AND TOBACCO OUTLET</t>
  </si>
  <si>
    <t>122 N 4TH AVE</t>
  </si>
  <si>
    <t>BLUE MARATHON</t>
  </si>
  <si>
    <t>48 INDIAN CREEK RD</t>
  </si>
  <si>
    <t>ALMA</t>
  </si>
  <si>
    <t>DEVIN'S CARRYOUT</t>
  </si>
  <si>
    <t>719 CAMDEN AVE</t>
  </si>
  <si>
    <t>2900 PIKE ST</t>
  </si>
  <si>
    <t>COUNTRY ROADS DISCOUNT STORE</t>
  </si>
  <si>
    <t>7803 MIDDLE ISLAND RD</t>
  </si>
  <si>
    <t>MASON'S DEPOT</t>
  </si>
  <si>
    <t>2 LUMBERJACK LN</t>
  </si>
  <si>
    <t>MASON'S FILLING STATION</t>
  </si>
  <si>
    <t>9675 SHORTLINE HWY</t>
  </si>
  <si>
    <t>READER</t>
  </si>
  <si>
    <t>FOODFAIR</t>
  </si>
  <si>
    <t>5 LINCOLN PLZ</t>
  </si>
  <si>
    <t>WEST HAMLIN</t>
  </si>
  <si>
    <t>GIHON VILLAGE PIGGLY WIGGLY</t>
  </si>
  <si>
    <t>110 GIHON VLG</t>
  </si>
  <si>
    <t>L T JONES TOBACCO PLUS</t>
  </si>
  <si>
    <t>1084 MCCLELLAN HWY</t>
  </si>
  <si>
    <t>WITSCHEY'S MARKET</t>
  </si>
  <si>
    <t>155 NORTH ST</t>
  </si>
  <si>
    <t>SIMON'S MARKET</t>
  </si>
  <si>
    <t>12909 SHORTLINE HWY</t>
  </si>
  <si>
    <t>PEOPLES NEWS</t>
  </si>
  <si>
    <t>1624 BLIZZARD DR</t>
  </si>
  <si>
    <t>TOM'S ONE STOP / SHORTLINE STATION</t>
  </si>
  <si>
    <t>9384 SHORTLINE HWY</t>
  </si>
  <si>
    <t>SAMMIE'S POP STOP</t>
  </si>
  <si>
    <t>4798 MCCLELLAN HWY</t>
  </si>
  <si>
    <t>LITTLE GENERAL #2075 / BP</t>
  </si>
  <si>
    <t>3604 ROBERT C BYRD DR</t>
  </si>
  <si>
    <t>FAMILY DOLLAR #305</t>
  </si>
  <si>
    <t>3706 ROBERT C BYRD DR</t>
  </si>
  <si>
    <t>PAR MAR #35 / EXXON</t>
  </si>
  <si>
    <t>2204 PLEASANT VALLEY RD</t>
  </si>
  <si>
    <t>LITTLE GENERAL #5340 / SUNOCO</t>
  </si>
  <si>
    <t>2395 WHITE HALL BLVD</t>
  </si>
  <si>
    <t>SHEETZ #626</t>
  </si>
  <si>
    <t>1000 FAIRMONT AVENUE</t>
  </si>
  <si>
    <t>73 EXPRESS / BP</t>
  </si>
  <si>
    <t>1359 MIDDLETOWN RD</t>
  </si>
  <si>
    <t>LITTLE GENERAL #7525 / SUNOCO</t>
  </si>
  <si>
    <t>2988 WHITE HALL BLVD</t>
  </si>
  <si>
    <t>FOOD LION #771</t>
  </si>
  <si>
    <t>1048 N EISENHOWER DR</t>
  </si>
  <si>
    <t>131 TYGART MALL LOOP</t>
  </si>
  <si>
    <t>PRICE CUTTERS</t>
  </si>
  <si>
    <t>1208 FAIRMONT AVE</t>
  </si>
  <si>
    <t>DEERFIELD EXPRESS / EXXON</t>
  </si>
  <si>
    <t>3497 FAIRMONT AVE</t>
  </si>
  <si>
    <t>DOLLAR GENERAL # 17484</t>
  </si>
  <si>
    <t>20 ZICKAFOOSE RD</t>
  </si>
  <si>
    <t>LOOKOUT</t>
  </si>
  <si>
    <t>PAR MAR #70 / SUNOCO</t>
  </si>
  <si>
    <t>31618 MIDLAND TRL</t>
  </si>
  <si>
    <t>FAMILY DOLLAR #9173</t>
  </si>
  <si>
    <t>9195 SEWELL CREEK RD</t>
  </si>
  <si>
    <t>U-SAVE CONVENIENT MART</t>
  </si>
  <si>
    <t>30916 MIDLAND TRL</t>
  </si>
  <si>
    <t>SHAFFER HARDWARE GROCERY</t>
  </si>
  <si>
    <t>52 PATTERSON MOUNTAIN RD</t>
  </si>
  <si>
    <t>DOLLAR GENERAL # 1466</t>
  </si>
  <si>
    <t>6400 MACCORKLE AVE</t>
  </si>
  <si>
    <t>WITCHER CREEK EXXON #176</t>
  </si>
  <si>
    <t>2202 E DUPONT AVE</t>
  </si>
  <si>
    <t>BELLE</t>
  </si>
  <si>
    <t>DOLLAR GENERAL # 19552</t>
  </si>
  <si>
    <t>1977 PENNSYLVANIA AVE</t>
  </si>
  <si>
    <t>DEM 2 BROTHERS AND A GRILL II</t>
  </si>
  <si>
    <t>9941 E DUPONT AVE</t>
  </si>
  <si>
    <t>LONDON</t>
  </si>
  <si>
    <t>GO MART #22</t>
  </si>
  <si>
    <t>3399 US-60</t>
  </si>
  <si>
    <t>CEDAR GROVE</t>
  </si>
  <si>
    <t>DOLLAR GENERAL # 2238</t>
  </si>
  <si>
    <t>1320 FAYETTE PIKE W</t>
  </si>
  <si>
    <t>MONTGOMERY</t>
  </si>
  <si>
    <t>FAMILY DOLLAR #2418</t>
  </si>
  <si>
    <t>1101 2ND AVE</t>
  </si>
  <si>
    <t>GO MART #42</t>
  </si>
  <si>
    <t>11390 CANVAS NETTIE RD</t>
  </si>
  <si>
    <t>NETTIE</t>
  </si>
  <si>
    <t>WAL-MART SUPERCENTER #4278</t>
  </si>
  <si>
    <t>1001 WARRIOR WAY</t>
  </si>
  <si>
    <t>FAMILY DOLLAR #6082</t>
  </si>
  <si>
    <t>111 LEIVASY RD</t>
  </si>
  <si>
    <t>SMOKER FRIENDLY #7</t>
  </si>
  <si>
    <t>1443 MACCORKLE AVE</t>
  </si>
  <si>
    <t>KROGER GROCERY STORE #725</t>
  </si>
  <si>
    <t>1439 MACCORKLE AVE</t>
  </si>
  <si>
    <t>DOLLAR GENERAL # 7694</t>
  </si>
  <si>
    <t>77 QUINCY HOLLOW RD</t>
  </si>
  <si>
    <t>ONE STOP #8102 / EXXON</t>
  </si>
  <si>
    <t>501 MACCORKLE AVE</t>
  </si>
  <si>
    <t>DOLLAR GENERAL #8887</t>
  </si>
  <si>
    <t>4341 US-60</t>
  </si>
  <si>
    <t>DOLLAR GENERAL # 915</t>
  </si>
  <si>
    <t>800 SENECA TRL N</t>
  </si>
  <si>
    <t>TRIPPETT'S DANDI MART</t>
  </si>
  <si>
    <t>38720 HUNTINGTON ROAD</t>
  </si>
  <si>
    <t>GLENWOOD</t>
  </si>
  <si>
    <t>VAPE ESCAPE</t>
  </si>
  <si>
    <t>322 6TH AVE</t>
  </si>
  <si>
    <t>KP MART</t>
  </si>
  <si>
    <t>3024 E DUPONT AVE</t>
  </si>
  <si>
    <t>5555 US-60</t>
  </si>
  <si>
    <t>VIRGIL'S STORE</t>
  </si>
  <si>
    <t>6151 BELLE CREEK RD</t>
  </si>
  <si>
    <t>POND GAP</t>
  </si>
  <si>
    <t>WALGREENS #12678</t>
  </si>
  <si>
    <t>3000 TEAYS VALLEY RD</t>
  </si>
  <si>
    <t>FRUTH PHARMACY #13</t>
  </si>
  <si>
    <t>3504 WINFIELD RD</t>
  </si>
  <si>
    <t>WINFIELD</t>
  </si>
  <si>
    <t>GO MART #25</t>
  </si>
  <si>
    <t>415 HURRICANE CREEK RD</t>
  </si>
  <si>
    <t>ONE STOP #27 / MARATHON</t>
  </si>
  <si>
    <t>184 MAIN ST</t>
  </si>
  <si>
    <t>POCA FOODFAIR #3408</t>
  </si>
  <si>
    <t>MAIN ST</t>
  </si>
  <si>
    <t>WAL-MART SUPERCENTER #4277</t>
  </si>
  <si>
    <t>167 PROGRESS WAY</t>
  </si>
  <si>
    <t>GO MART #43</t>
  </si>
  <si>
    <t>4206 STATE ROUTE 34</t>
  </si>
  <si>
    <t>SHEETZ #433</t>
  </si>
  <si>
    <t>104 STATE ROUTE 19</t>
  </si>
  <si>
    <t>DOLLAR GENERAL # 4830</t>
  </si>
  <si>
    <t>146 MAIN ST</t>
  </si>
  <si>
    <t>LITTLE GENERAL #5015 / BP</t>
  </si>
  <si>
    <t>WINFIELD RD</t>
  </si>
  <si>
    <t>LITTLE GENERAL #5100 / EXXON</t>
  </si>
  <si>
    <t>2402 US ROUTE 60</t>
  </si>
  <si>
    <t>LITTLE GENERAL #5102 / EXXON</t>
  </si>
  <si>
    <t>308 HURRICANE CREEK RD</t>
  </si>
  <si>
    <t>SHEETZ #517</t>
  </si>
  <si>
    <t>1457 CHARLESTON RD</t>
  </si>
  <si>
    <t>DOLLAR GENERAL # 6080</t>
  </si>
  <si>
    <t>3274 WINFIELD RD</t>
  </si>
  <si>
    <t>DOLLAR GENERAL # 612</t>
  </si>
  <si>
    <t>3554 TEAYS VALLEY RD</t>
  </si>
  <si>
    <t>DOLLAR GENERAL 7765</t>
  </si>
  <si>
    <t>1005 VALLEY ROAD</t>
  </si>
  <si>
    <t>BERKELEY SPRINGS</t>
  </si>
  <si>
    <t>GO MART #83</t>
  </si>
  <si>
    <t>1712 CHARLESTON RD</t>
  </si>
  <si>
    <t>SPEEDWAY #9328</t>
  </si>
  <si>
    <t>3796 TEAYS VALLEY RD</t>
  </si>
  <si>
    <t>SPEEDWAY #9363</t>
  </si>
  <si>
    <t>3399 WINFIELD RD</t>
  </si>
  <si>
    <t>ROCK BRANCH EXXON TIGER MART</t>
  </si>
  <si>
    <t>1370 CHARLESTON RD</t>
  </si>
  <si>
    <t>STONEY CREEK COUNTRY STORE</t>
  </si>
  <si>
    <t>17094 CACAPON ROAD</t>
  </si>
  <si>
    <t>GREAT CACAPON</t>
  </si>
  <si>
    <t>SMOKER FRIENDLY'S PENN LIQUORS</t>
  </si>
  <si>
    <t>1832 WINCHESTER AVE</t>
  </si>
  <si>
    <t>FRONT PORCH GENERAL STORE</t>
  </si>
  <si>
    <t>3848 MCLANE PIKE</t>
  </si>
  <si>
    <t>3109 TEAYS VALLEY RD</t>
  </si>
  <si>
    <t>MID VALLEY MART / MARATHON</t>
  </si>
  <si>
    <t>3706 TEAYS VALLEY RD</t>
  </si>
  <si>
    <t>WINFIELD QUICK STOP / SUNOCO</t>
  </si>
  <si>
    <t>3502 WINFIELD RD</t>
  </si>
  <si>
    <t>SMOKER FRIENDLY'S LIQUOR PLUS #1</t>
  </si>
  <si>
    <t>104 LAKEVIEW CTR</t>
  </si>
  <si>
    <t>GO MART #115</t>
  </si>
  <si>
    <t>3308 MURDOCH AVE</t>
  </si>
  <si>
    <t>MARATHON FOOD MART 123</t>
  </si>
  <si>
    <t>302 5TH STREET</t>
  </si>
  <si>
    <t>NEW HAVEN</t>
  </si>
  <si>
    <t>RITE AID #1473</t>
  </si>
  <si>
    <t>2300 GRAND CENTRAL AVE</t>
  </si>
  <si>
    <t>WAL-MART SUPERCENTER #1782</t>
  </si>
  <si>
    <t>701 GRAND CENTRAL AVE</t>
  </si>
  <si>
    <t>PAR MAR #20 / BP</t>
  </si>
  <si>
    <t>7023 GRAND CENTRAL AVE</t>
  </si>
  <si>
    <t>FAMILY DOLLAR 2062</t>
  </si>
  <si>
    <t>304 3RD STREET</t>
  </si>
  <si>
    <t>SMOKER FRIENDLY'S LIQUOR PLUS 38</t>
  </si>
  <si>
    <t>203 JONES STREET</t>
  </si>
  <si>
    <t>FAST 4 U / EXXON</t>
  </si>
  <si>
    <t>1042 ADAMSVILLE ROAD</t>
  </si>
  <si>
    <t>MASON</t>
  </si>
  <si>
    <t>7-ELEVEN STORE #5450</t>
  </si>
  <si>
    <t>1206 GRAND CENTRAL AVE</t>
  </si>
  <si>
    <t>SHEETZ #640</t>
  </si>
  <si>
    <t>306 ANN ST</t>
  </si>
  <si>
    <t>DOLLAR GENERAL # 9128</t>
  </si>
  <si>
    <t>3200 GRAND CENTRAL AVE</t>
  </si>
  <si>
    <t>SPEEDWAY #9200</t>
  </si>
  <si>
    <t>3211 MURDOCH AVE</t>
  </si>
  <si>
    <t>SPEEDWAY #9257</t>
  </si>
  <si>
    <t>1606 GRAND CENTRAL AVE</t>
  </si>
  <si>
    <t>GLENWOOD COUNTRY STORE</t>
  </si>
  <si>
    <t>869 MAPLE ACRES RD</t>
  </si>
  <si>
    <t>VAPE GALAXY</t>
  </si>
  <si>
    <t>1245 MURDOCH AVE</t>
  </si>
  <si>
    <t>VIENNA PIGGLY WIGGLY</t>
  </si>
  <si>
    <t>100 23RD ST</t>
  </si>
  <si>
    <t>BFS / CANAAN VALLEY STORE</t>
  </si>
  <si>
    <t>6511 APPALACHIAN HIGHWAY</t>
  </si>
  <si>
    <t>DAVIS</t>
  </si>
  <si>
    <t>SHEETZ 168</t>
  </si>
  <si>
    <t>1280 NEW CREEK HWY</t>
  </si>
  <si>
    <t>DOLLAR GENERAL # 17338</t>
  </si>
  <si>
    <t>6885 HINTON RD</t>
  </si>
  <si>
    <t>LERONA</t>
  </si>
  <si>
    <t>FAMILY DOLLAR 1861</t>
  </si>
  <si>
    <t>1536 WASHINGTON STREET WEST</t>
  </si>
  <si>
    <t>FAMILY DOLLAR #3523</t>
  </si>
  <si>
    <t>S &amp; S EXPRESS #4 / CITGO</t>
  </si>
  <si>
    <t>4178 NEW HOPE RD</t>
  </si>
  <si>
    <t>323 SUMMERS ADDN</t>
  </si>
  <si>
    <t>Vuse</t>
  </si>
  <si>
    <t>GO MART 67</t>
  </si>
  <si>
    <t>9563 BIG LAUREL HIGHWAY</t>
  </si>
  <si>
    <t>7-ELEVEN/BP</t>
  </si>
  <si>
    <t>300 EAST MAIN STREET</t>
  </si>
  <si>
    <t>DOLLAR GENERAL 916</t>
  </si>
  <si>
    <t>19 PERRY MORRIS SQUARE</t>
  </si>
  <si>
    <t>PRICHARD MART AND DELI</t>
  </si>
  <si>
    <t>403 ROUND BOTTOM ROAD</t>
  </si>
  <si>
    <t>PRICHARD</t>
  </si>
  <si>
    <t>FORT GAY EXXON TIGER MART</t>
  </si>
  <si>
    <t>RURAL ROUTE 1 BOX 39</t>
  </si>
  <si>
    <t>FORT GAY</t>
  </si>
  <si>
    <t>MARATHON / LITTLE GENERAL</t>
  </si>
  <si>
    <t>125 ODD ROAD</t>
  </si>
  <si>
    <t>GHENT</t>
  </si>
  <si>
    <t>MIDWAY MARKET / LIBERTY</t>
  </si>
  <si>
    <t>6812 HINTON RD</t>
  </si>
  <si>
    <t>PIPESTEM ONE STOP / LIBERTY</t>
  </si>
  <si>
    <t>3450 HINTON RD</t>
  </si>
  <si>
    <t>PAR MAR STORES</t>
  </si>
  <si>
    <t>2301 PIKE ST</t>
  </si>
  <si>
    <t>DOLLAR GENERAL # 10527</t>
  </si>
  <si>
    <t>6594 OHIO RIVER RD</t>
  </si>
  <si>
    <t>LESAGE</t>
  </si>
  <si>
    <t>DOLLAR GENERAL 2587</t>
  </si>
  <si>
    <t>EAST GATE SHOPPING CENTER, ROUTE 52</t>
  </si>
  <si>
    <t>KERMIT</t>
  </si>
  <si>
    <t>FAMILY DOLLAR #371</t>
  </si>
  <si>
    <t>2 AIRPORT SQ</t>
  </si>
  <si>
    <t>BFS FOODS #87</t>
  </si>
  <si>
    <t>200 1ST ST</t>
  </si>
  <si>
    <t>PARSONS</t>
  </si>
  <si>
    <t>FAMILY DOLLAR #9015</t>
  </si>
  <si>
    <t>4508 COAL HERITAGE RD</t>
  </si>
  <si>
    <t>SPEEDWAY #9926</t>
  </si>
  <si>
    <t>5702 US-60</t>
  </si>
  <si>
    <t>ARROWHEAD DELI</t>
  </si>
  <si>
    <t>1831 COAL HERITAGE RD</t>
  </si>
  <si>
    <t>3875 COAL HERITAGE RD</t>
  </si>
  <si>
    <t>CLARK'S PUMP 'N SHOP / MARATHON</t>
  </si>
  <si>
    <t>6067 OHIO RIVER RD</t>
  </si>
  <si>
    <t>HARPER'S OLD COUNTRY STORE</t>
  </si>
  <si>
    <t>29 ALLEGHENY DR</t>
  </si>
  <si>
    <t>ZIP ZONE EXPRESS / MARATHON</t>
  </si>
  <si>
    <t>3096 16TH ST RD</t>
  </si>
  <si>
    <t>ROUTE 52</t>
  </si>
  <si>
    <t>JOY FOODS</t>
  </si>
  <si>
    <t>2001 BLUEFIELD AVE</t>
  </si>
  <si>
    <t>GARY'S MARKET</t>
  </si>
  <si>
    <t>4108 COAL HERITAGE RD</t>
  </si>
  <si>
    <t>HOLLEY'S GROCERY</t>
  </si>
  <si>
    <t>15301 ASHTON UPLAND RD</t>
  </si>
  <si>
    <t>ASHTON</t>
  </si>
  <si>
    <t>NEMOURS GROCERY INC</t>
  </si>
  <si>
    <t>5607 FALLS MILL RD</t>
  </si>
  <si>
    <t>NEMOURS</t>
  </si>
  <si>
    <t>LAMBERT'S GROCERY</t>
  </si>
  <si>
    <t>6622 OHIO RIVER RD</t>
  </si>
  <si>
    <t>MACKSVILLE MART</t>
  </si>
  <si>
    <t>22413 MOUNTAINEER DR</t>
  </si>
  <si>
    <t>RIVER MART</t>
  </si>
  <si>
    <t>16488 MOUNTAINEER DR</t>
  </si>
  <si>
    <t>RIVERTON</t>
  </si>
  <si>
    <t>RIVERSIDE POP SHOP</t>
  </si>
  <si>
    <t>408 SIMMONS AVE</t>
  </si>
  <si>
    <t>FREEMAN</t>
  </si>
  <si>
    <t>LONGVIEW 1 STOP</t>
  </si>
  <si>
    <t>6861 BUCKHANNON ROAD</t>
  </si>
  <si>
    <t>VOLGA</t>
  </si>
  <si>
    <t>WALGREENS #11238</t>
  </si>
  <si>
    <t>615 RANDOLPH AVE</t>
  </si>
  <si>
    <t>DOLLAR GENERAL # 1463</t>
  </si>
  <si>
    <t>18950 WEBSTER RD</t>
  </si>
  <si>
    <t>CRAIGSVILLE</t>
  </si>
  <si>
    <t>DOLLAR GENERAL # 17855</t>
  </si>
  <si>
    <t>333 BIRCH RIVER RD</t>
  </si>
  <si>
    <t>BIRCH RIVER</t>
  </si>
  <si>
    <t>SMOKER FRIENDLY'S LIQUOR PLUS #23</t>
  </si>
  <si>
    <t>317 RANDOLPH AVE</t>
  </si>
  <si>
    <t>LITTLE GENERAL #2455 / EXXON</t>
  </si>
  <si>
    <t>130 POWELL CREEK RD</t>
  </si>
  <si>
    <t>RITE AID #284</t>
  </si>
  <si>
    <t>8 CHERRY RIVER PLZ</t>
  </si>
  <si>
    <t>RICHWOOD</t>
  </si>
  <si>
    <t>MOUNTAINEER MART #32</t>
  </si>
  <si>
    <t>1 W MAIN ST</t>
  </si>
  <si>
    <t>U SAVE FOOD STORE #44</t>
  </si>
  <si>
    <t>18131 WEBSTER RD</t>
  </si>
  <si>
    <t>FAMILY DOLLAR #727</t>
  </si>
  <si>
    <t>429 CRAIGSVILLE RD</t>
  </si>
  <si>
    <t>PAR MAR #84</t>
  </si>
  <si>
    <t>501 RANDOLPH AVE</t>
  </si>
  <si>
    <t>GO MART #9</t>
  </si>
  <si>
    <t>1156 RICHWOOD RD</t>
  </si>
  <si>
    <t>RUBY'S BAIT AND TACKLE SHOP</t>
  </si>
  <si>
    <t>WHITMER RD</t>
  </si>
  <si>
    <t>HARMAN</t>
  </si>
  <si>
    <t>524 SENECA TRL N</t>
  </si>
  <si>
    <t>BUCKEYE COUNTRY MART / LIBERTY</t>
  </si>
  <si>
    <t>298 SENECA DR</t>
  </si>
  <si>
    <t>BUCKEYE</t>
  </si>
  <si>
    <t>CAMDEN'S CORNER MART</t>
  </si>
  <si>
    <t>32 APPALACHIAN HWY</t>
  </si>
  <si>
    <t>DRYFORK</t>
  </si>
  <si>
    <t>450 11TH ST</t>
  </si>
  <si>
    <t>COOPER AND SON, INC.</t>
  </si>
  <si>
    <t>100 MAIN STREET</t>
  </si>
  <si>
    <t>JACK HORNER'S CORNER</t>
  </si>
  <si>
    <t>181 WATOGA PARK RD</t>
  </si>
  <si>
    <t>KULTUR HAUS HELVETIA</t>
  </si>
  <si>
    <t>4916 OLD HELVETIA RD</t>
  </si>
  <si>
    <t>HELVETIA</t>
  </si>
  <si>
    <t>HULL'S STORE</t>
  </si>
  <si>
    <t>111 MAIN ST</t>
  </si>
  <si>
    <t>PICKENS</t>
  </si>
  <si>
    <t>RICH OIL</t>
  </si>
  <si>
    <t>319 SOUTH MAIN STREET</t>
  </si>
  <si>
    <t>PHILIPPI</t>
  </si>
  <si>
    <t>PLEASURE VALLEY STORE</t>
  </si>
  <si>
    <t>1172 PLEASURE VALLEY RD</t>
  </si>
  <si>
    <t>MONTROSE</t>
  </si>
  <si>
    <t>PAR MAR #53/BP</t>
  </si>
  <si>
    <t>532 NORTH MAIN STREET</t>
  </si>
  <si>
    <t>FAMILY DOLLAR #11407</t>
  </si>
  <si>
    <t>623 NICHOLAS ST</t>
  </si>
  <si>
    <t>RUPERT</t>
  </si>
  <si>
    <t>DOLLAR GENERAL # 16146</t>
  </si>
  <si>
    <t>233 NICHOLAS ST</t>
  </si>
  <si>
    <t>DOLLAR GENERAL # 18059</t>
  </si>
  <si>
    <t>38250 MIDLAND TRL E</t>
  </si>
  <si>
    <t>DOLLAR GENERAL #18775</t>
  </si>
  <si>
    <t>21224 SENECA TRL N</t>
  </si>
  <si>
    <t>FRANKFORD</t>
  </si>
  <si>
    <t>LITTLE GENERAL #2090 / BP</t>
  </si>
  <si>
    <t>4891 MIDLAND TRL W</t>
  </si>
  <si>
    <t>CHARMCO</t>
  </si>
  <si>
    <t>LITTLE GENERAL #7595</t>
  </si>
  <si>
    <t>15056 MIDLAND TRL</t>
  </si>
  <si>
    <t>CRAWLEY</t>
  </si>
  <si>
    <t>DOLLAR GENERAL # 924</t>
  </si>
  <si>
    <t>513 KANAWHA AVE</t>
  </si>
  <si>
    <t>STOP IN FOOD STORE #98 / SHELL</t>
  </si>
  <si>
    <t>14995 MIDLAND TRL</t>
  </si>
  <si>
    <t>APPALACHIAN GENERAL STORE</t>
  </si>
  <si>
    <t>276 MAIN ST</t>
  </si>
  <si>
    <t>QUINWOOD</t>
  </si>
  <si>
    <t>RUPERT SERVICE CENTER / SUNOCO</t>
  </si>
  <si>
    <t>203 NICHOLAS ST</t>
  </si>
  <si>
    <t>RICHMOND'S STORE / CITGO</t>
  </si>
  <si>
    <t>36 RIVER RD</t>
  </si>
  <si>
    <t>SANDSTONE</t>
  </si>
  <si>
    <t>HANDY PLACE / EXXON</t>
  </si>
  <si>
    <t>507 NICHOLAS ST</t>
  </si>
  <si>
    <t>GENE'S MARATHON</t>
  </si>
  <si>
    <t>17554 N ST RT 20</t>
  </si>
  <si>
    <t>K &amp; S MINI MART / LIBERTY</t>
  </si>
  <si>
    <t>44 MAIN ST</t>
  </si>
  <si>
    <t>VANDALL'S LIBERTY</t>
  </si>
  <si>
    <t>12871 N ST RT 20</t>
  </si>
  <si>
    <t>FAMILY DOLLAR #1125</t>
  </si>
  <si>
    <t>204 S PIKE ST</t>
  </si>
  <si>
    <t>DOLLAR GENERAL # 17000</t>
  </si>
  <si>
    <t>1089 R A WEST HWY</t>
  </si>
  <si>
    <t>DOLLAR GENERAL # 298</t>
  </si>
  <si>
    <t>49 HAYWOOD RD</t>
  </si>
  <si>
    <t>SHEETZ #458</t>
  </si>
  <si>
    <t>151 COURTHOUSE RD</t>
  </si>
  <si>
    <t>BOURBON STREET CAFE</t>
  </si>
  <si>
    <t>3628 MAIN STREET</t>
  </si>
  <si>
    <t>78 SOMERSET BOULEVARD</t>
  </si>
  <si>
    <t>STATE LINE CAFE &amp; DRIVE-THRU</t>
  </si>
  <si>
    <t>540 S PIKE ST</t>
  </si>
  <si>
    <t>MAW &amp; PAW'S GRAB &amp; GO</t>
  </si>
  <si>
    <t>1611 R A WEST HWY</t>
  </si>
  <si>
    <t>HAMMER'S MARKET</t>
  </si>
  <si>
    <t>60 CLEMENT ST</t>
  </si>
  <si>
    <t>DOLLAR GENERAL # 10429</t>
  </si>
  <si>
    <t>4000 BUFFALO RD</t>
  </si>
  <si>
    <t>BUFFALO</t>
  </si>
  <si>
    <t>FAMILY DOLLAR #1079</t>
  </si>
  <si>
    <t>MOUNTAINEER DR</t>
  </si>
  <si>
    <t>FOOD LION #1197</t>
  </si>
  <si>
    <t>834 ROBERT C BYRD DR</t>
  </si>
  <si>
    <t>SOPHIA</t>
  </si>
  <si>
    <t>CLARK'S PUMP N SHOP #13 / MARATHON</t>
  </si>
  <si>
    <t>17513 WINFIELD RD</t>
  </si>
  <si>
    <t>RITE AID #141</t>
  </si>
  <si>
    <t>DOLLAR GENERAL # 15622</t>
  </si>
  <si>
    <t>2615 PENNSYLVANIA AVE</t>
  </si>
  <si>
    <t>TIGER MART EXXON #184</t>
  </si>
  <si>
    <t>4200 BUFFALO RD</t>
  </si>
  <si>
    <t>FRUTH PHARMACY #20</t>
  </si>
  <si>
    <t>501 ROOSEVELT BLVD</t>
  </si>
  <si>
    <t>RITE AID # 2789</t>
  </si>
  <si>
    <t>7031 HARPER RD</t>
  </si>
  <si>
    <t>GLEN DANIEL</t>
  </si>
  <si>
    <t>PAR MAR #29 / EXXON</t>
  </si>
  <si>
    <t>27 MOUNTAINEER DR</t>
  </si>
  <si>
    <t>RITE AID #3399</t>
  </si>
  <si>
    <t>71 MOUNTAINEER DR</t>
  </si>
  <si>
    <t>LITTLE GENERAL #408 / EXXON</t>
  </si>
  <si>
    <t>7006 HARPER RD</t>
  </si>
  <si>
    <t>FAMILY DOLLAR #467</t>
  </si>
  <si>
    <t>827 ROBERT C BYRD DR</t>
  </si>
  <si>
    <t>TRADING POST #49</t>
  </si>
  <si>
    <t>22 MCCORD HILL RD</t>
  </si>
  <si>
    <t>LITTLE GENERAL #502 / BP</t>
  </si>
  <si>
    <t>2001 ROBERT C BYRD DR</t>
  </si>
  <si>
    <t>WAL-MART SUPERCENTER #5319</t>
  </si>
  <si>
    <t>1881 ROBERT C BYRD DR</t>
  </si>
  <si>
    <t>FAMILY DOLLAR #7067</t>
  </si>
  <si>
    <t>121 COMMERCE CTR</t>
  </si>
  <si>
    <t>DOLLAR GENERAL # 820</t>
  </si>
  <si>
    <t>D&amp;K DAIRY BAR &amp; GROCERIES</t>
  </si>
  <si>
    <t>8291 SNOWY MOUNTAIN RD</t>
  </si>
  <si>
    <t>BUFFALO SUPERMARKET</t>
  </si>
  <si>
    <t>19839 BUFFALO RD</t>
  </si>
  <si>
    <t>801 ROBERT C BYRD DR</t>
  </si>
  <si>
    <t>D R N UNLIMITED CORNER MART</t>
  </si>
  <si>
    <t>21 PLANTATION RD</t>
  </si>
  <si>
    <t>PLINY</t>
  </si>
  <si>
    <t>ELEANOR PIGGLY WIGGLY</t>
  </si>
  <si>
    <t>EXXON FOOD MART</t>
  </si>
  <si>
    <t>903 ROOSEVELT BLVD</t>
  </si>
  <si>
    <t>STOKES GROCERY</t>
  </si>
  <si>
    <t>19760 BUFFALO RD</t>
  </si>
  <si>
    <t>HARTSHORN'S MINI MART</t>
  </si>
  <si>
    <t>713 BOLT RD</t>
  </si>
  <si>
    <t>FAIRDALE</t>
  </si>
  <si>
    <t>RICKS IGA SUPERMARKET</t>
  </si>
  <si>
    <t>7007 HARPER RD</t>
  </si>
  <si>
    <t>LARRY'S WRECKER SERVICE</t>
  </si>
  <si>
    <t>1843 BOLT RD</t>
  </si>
  <si>
    <t>BOLT</t>
  </si>
  <si>
    <t>KROGER GROCERY STORE #817</t>
  </si>
  <si>
    <t>3264 SMOOT AVE</t>
  </si>
  <si>
    <t>RITE AID #1949</t>
  </si>
  <si>
    <t>1600 MAIN ST</t>
  </si>
  <si>
    <t>7-ELEVEN 22086</t>
  </si>
  <si>
    <t>1754 WILLIAMSPORT PIKE</t>
  </si>
  <si>
    <t>DOLLAR GENERAL # 6183</t>
  </si>
  <si>
    <t>1220 PENNSYLVANIA AVE</t>
  </si>
  <si>
    <t>ROCS LOCAL MARKET 638</t>
  </si>
  <si>
    <t>976 HEDGESVILLE ROAD</t>
  </si>
  <si>
    <t>4052 WASHINGTON ST</t>
  </si>
  <si>
    <t>BLACKHOLE SMOKESHOP</t>
  </si>
  <si>
    <t>3833 MAIN ST</t>
  </si>
  <si>
    <t>CONVENIENT FOOD MART / SUNOCO</t>
  </si>
  <si>
    <t>1228 PENNSYLVANIA AVE</t>
  </si>
  <si>
    <t>PEP'S DELI &amp; MORE</t>
  </si>
  <si>
    <t>2000 ELDERSVILLE RD</t>
  </si>
  <si>
    <t>GRANATOS IMPORTED FOODS &amp; DELI</t>
  </si>
  <si>
    <t>1610 PENNSYLVANIA AVE</t>
  </si>
  <si>
    <t>RIESBECK FOOD MARKETS</t>
  </si>
  <si>
    <t>1512 MAIN ST</t>
  </si>
  <si>
    <t>100 SAINT THOMAS DR</t>
  </si>
  <si>
    <t>THE LOADING ZONE / MARATHON</t>
  </si>
  <si>
    <t>2820 PENNSYLVANIA AVE</t>
  </si>
  <si>
    <t>NOVELTY PLUS</t>
  </si>
  <si>
    <t>1432 PENNSYLVANIA AVE</t>
  </si>
  <si>
    <t>TOMBLIN'S SERVICE STATION</t>
  </si>
  <si>
    <t>5461 WEST VIRGINIA HIGHWAY 5 EAST</t>
  </si>
  <si>
    <t>SAND FORK</t>
  </si>
  <si>
    <t>SHEETZ #160</t>
  </si>
  <si>
    <t>8332 MARTINSBURG PIKE</t>
  </si>
  <si>
    <t>7-ELEVEN #20685</t>
  </si>
  <si>
    <t>7364 MARTINSBURG PIKE</t>
  </si>
  <si>
    <t>RITE AID # 2543</t>
  </si>
  <si>
    <t>26 MADDEX SQUARE DR</t>
  </si>
  <si>
    <t>DOLLAR GENERAL # 4258</t>
  </si>
  <si>
    <t>7670 MARTINSBURG PIKE</t>
  </si>
  <si>
    <t>FOOD LION #871</t>
  </si>
  <si>
    <t>85 MADDEX SQUARE DR</t>
  </si>
  <si>
    <t>DOLLAR GENERAL 9426</t>
  </si>
  <si>
    <t>400 WEST VIRGINIA HIGHWAY 5 EAST</t>
  </si>
  <si>
    <t>4 COMMERCE BOULEVARD</t>
  </si>
  <si>
    <t>MOUNTAINEER MART / EXXON</t>
  </si>
  <si>
    <t>170 WEST VIRGINIA HIGHWAY 5 EAST</t>
  </si>
  <si>
    <t>GO-MART #30</t>
  </si>
  <si>
    <t>FAMILY DOLLAR 389</t>
  </si>
  <si>
    <t>328 MALL ROAD</t>
  </si>
  <si>
    <t>7-ELEVEN #5512</t>
  </si>
  <si>
    <t>8151 COURT AVE</t>
  </si>
  <si>
    <t>DICKEY'S BARBECUE PIT / SHELL</t>
  </si>
  <si>
    <t>2004 HARPER ROAD</t>
  </si>
  <si>
    <t>TOBACCO BARN</t>
  </si>
  <si>
    <t>5771 MCCLELLAN HWY</t>
  </si>
  <si>
    <t>FOSTER EATS AND TREATS</t>
  </si>
  <si>
    <t>6986 DANIEL BOONE PARKWAY</t>
  </si>
  <si>
    <t>FOSTER</t>
  </si>
  <si>
    <t>ONE STOP/MARATHON</t>
  </si>
  <si>
    <t>15039 MACCORKLE AVENUE</t>
  </si>
  <si>
    <t>CABIN CREEK</t>
  </si>
  <si>
    <t>1203 N QUEEN ST</t>
  </si>
  <si>
    <t>DOLLAR GENERAL # 15304</t>
  </si>
  <si>
    <t>7319 ROUTE 20 SOUTH RD</t>
  </si>
  <si>
    <t>FRENCH CREEK</t>
  </si>
  <si>
    <t>SHEETZ #214</t>
  </si>
  <si>
    <t>4 CLARKSBURG RD</t>
  </si>
  <si>
    <t>WAL-MART SUPERCENTER #2809</t>
  </si>
  <si>
    <t>100 BUCKHANNON CROSSROADS</t>
  </si>
  <si>
    <t>MOUNTAINEER MART #33</t>
  </si>
  <si>
    <t>OLD WESTON RD</t>
  </si>
  <si>
    <t>FAMILY DOLLAR #5891</t>
  </si>
  <si>
    <t>RT 4 &amp; RT 20</t>
  </si>
  <si>
    <t>ROCK CAVE</t>
  </si>
  <si>
    <t>ARLINGTON MINI-MART</t>
  </si>
  <si>
    <t>15505 ROUTE 20 SOUTH RD</t>
  </si>
  <si>
    <t>BRUSHY FORK MART</t>
  </si>
  <si>
    <t>1450 BRUSHY FORK RD</t>
  </si>
  <si>
    <t>ROCK CAVE IGA</t>
  </si>
  <si>
    <t>88 ROCK CAVE RD</t>
  </si>
  <si>
    <t>VICKSBURG FOOD MART / CITGO</t>
  </si>
  <si>
    <t>101 E GREEN ST</t>
  </si>
  <si>
    <t>COOK'S TOBACCO AND MORE</t>
  </si>
  <si>
    <t>1 ISLAND AVE</t>
  </si>
  <si>
    <t>FAMILY DOLLAR 3756</t>
  </si>
  <si>
    <t>FAMILY DOLLAR 4853</t>
  </si>
  <si>
    <t>200 HOLLAND AVENUE</t>
  </si>
  <si>
    <t>WESTOVER</t>
  </si>
  <si>
    <t>RUTTER'S 73</t>
  </si>
  <si>
    <t>5021 TABLER STATION ROAD</t>
  </si>
  <si>
    <t>DOLLAR GENERAL</t>
  </si>
  <si>
    <t>228 HIGH STREET</t>
  </si>
  <si>
    <t>FAMILY DOLLAR #10535</t>
  </si>
  <si>
    <t>539 CAMDEN AVE</t>
  </si>
  <si>
    <t>MONONGAH</t>
  </si>
  <si>
    <t>FAMILY DOLLAR #10914</t>
  </si>
  <si>
    <t>1000 MAIN STREET</t>
  </si>
  <si>
    <t>FARMINGTON</t>
  </si>
  <si>
    <t>DOLLAR GENERAL # 13286</t>
  </si>
  <si>
    <t>4584 FREEDOM HWY</t>
  </si>
  <si>
    <t>CIRCLE K #4006</t>
  </si>
  <si>
    <t>777 MAIN ST</t>
  </si>
  <si>
    <t>BERRY HILLS COUNTRY CLUB</t>
  </si>
  <si>
    <t>1 BERRY HILLS RD</t>
  </si>
  <si>
    <t>CASEY'S CONFECTIONARY</t>
  </si>
  <si>
    <t>4500 HUSKY HWY</t>
  </si>
  <si>
    <t>CIRCLE K</t>
  </si>
  <si>
    <t>666 PIKE ST</t>
  </si>
  <si>
    <t>E T WHITECOTTONS</t>
  </si>
  <si>
    <t>5144 FREEDOM HWY</t>
  </si>
  <si>
    <t>HARDESTY'S EXPRESS MART</t>
  </si>
  <si>
    <t>994 WYATT RD</t>
  </si>
  <si>
    <t>LITTLE GENERAL / SUNOCO</t>
  </si>
  <si>
    <t>2006B US 250</t>
  </si>
  <si>
    <t>GUYAN GOLF &amp; COUNTRY CLUB</t>
  </si>
  <si>
    <t>5450 US ROUTE 60</t>
  </si>
  <si>
    <t>GO-MART #10</t>
  </si>
  <si>
    <t>10 S LEWIS ST</t>
  </si>
  <si>
    <t>SMOKER FRIENDLY 15</t>
  </si>
  <si>
    <t>12 STONE MOUNTAIN LANE</t>
  </si>
  <si>
    <t>10 WALMART DR</t>
  </si>
  <si>
    <t>LITTLE GENERAL TOBACCO &amp; LIQUOR #5065</t>
  </si>
  <si>
    <t>3496 US ROUTE 60 E</t>
  </si>
  <si>
    <t>WAL-MART SUPERCENTER #5296</t>
  </si>
  <si>
    <t>25 NICHOLS DR</t>
  </si>
  <si>
    <t>6417 US ROUTE 60 E</t>
  </si>
  <si>
    <t>KROGER FUEL CENTER #788</t>
  </si>
  <si>
    <t>FRED'S COUNTRY STORE</t>
  </si>
  <si>
    <t>10071 US 33 WEST</t>
  </si>
  <si>
    <t>NORMANTOWN</t>
  </si>
  <si>
    <t>302 FRANKFORD ROAD</t>
  </si>
  <si>
    <t>5877 DAVIS CREEK RD</t>
  </si>
  <si>
    <t>SEARS EXXON SERVICE STATION</t>
  </si>
  <si>
    <t>15441 US HWY 33 WEST</t>
  </si>
  <si>
    <t>TOWER FOODFAIR</t>
  </si>
  <si>
    <t>6350 US ROUTE 60 E</t>
  </si>
  <si>
    <t>JACK'S SUNOCO</t>
  </si>
  <si>
    <t>1006 WASHINGTON AVE</t>
  </si>
  <si>
    <t>THE VAPE SHOP</t>
  </si>
  <si>
    <t>500 MALL RD</t>
  </si>
  <si>
    <t>STOGIES</t>
  </si>
  <si>
    <t>3663 US ROUTE 60 E</t>
  </si>
  <si>
    <t>GO MART 61</t>
  </si>
  <si>
    <t>6754 MACCORKLE AVENUE SOUTHWEST</t>
  </si>
  <si>
    <t>SAINT ALBANS</t>
  </si>
  <si>
    <t>4701 GERRARDSTOWN RD</t>
  </si>
  <si>
    <t>THE CORNER MARKET</t>
  </si>
  <si>
    <t>1806 GERRARDSTOWN RD</t>
  </si>
  <si>
    <t>GERRARDSTOWN</t>
  </si>
  <si>
    <t>TURTLE CREEK</t>
  </si>
  <si>
    <t>9600 WINCHESTER AVE</t>
  </si>
  <si>
    <t>BUNKER HILL</t>
  </si>
  <si>
    <t>HERNANDEZ STORE</t>
  </si>
  <si>
    <t>8240 APPLE HARVEST DR</t>
  </si>
  <si>
    <t>SHELL/ROCS</t>
  </si>
  <si>
    <t>1171 HEDGESVILLE ROAD</t>
  </si>
  <si>
    <t>CIRCLE K 4013</t>
  </si>
  <si>
    <t>18 WHEELING AVENUE</t>
  </si>
  <si>
    <t>GLEN DALE</t>
  </si>
  <si>
    <t>FAMILY DOLLAR 464</t>
  </si>
  <si>
    <t>24 MAIN STREET</t>
  </si>
  <si>
    <t>CLARK/THE LOADING ZONE</t>
  </si>
  <si>
    <t>2416 4TH STREET</t>
  </si>
  <si>
    <t>44 FUEL DRIVE</t>
  </si>
  <si>
    <t>THE TOBACCO DEN</t>
  </si>
  <si>
    <t>15013 NORTH PRESTON HIGHWAY</t>
  </si>
  <si>
    <t>FAMILY DOLLAR</t>
  </si>
  <si>
    <t>120 MORGANTOWN STREET</t>
  </si>
  <si>
    <t>9395 NORTH PRESTON HIGHWAY</t>
  </si>
  <si>
    <t>LITTLE SANDY'S/SUNOCO</t>
  </si>
  <si>
    <t>47 FUEL DRIVE/RT 26</t>
  </si>
  <si>
    <t>SHEETZ CONVENIENCE STORE #556</t>
  </si>
  <si>
    <t>2151 UNIVERSITY AVENUE SUITE 220</t>
  </si>
  <si>
    <t>SHEETZ CONVENIENCE STORE #604</t>
  </si>
  <si>
    <t>21 ASTURIAS LANE</t>
  </si>
  <si>
    <t>300 CHEAT ROAD</t>
  </si>
  <si>
    <t>3092 GRAFTON ROAD</t>
  </si>
  <si>
    <t>2768 GRAFTON RD</t>
  </si>
  <si>
    <t>COOL SPRINGS/VALERO</t>
  </si>
  <si>
    <t>2842 KINGWOOD PIKE</t>
  </si>
  <si>
    <t>LITTLE GENERAL/SUNOCO</t>
  </si>
  <si>
    <t>1314 GRAFTON ROAD</t>
  </si>
  <si>
    <t>250 RETAIL CIRCLE SUITE 201</t>
  </si>
  <si>
    <t>SHEETZ CONVENIENCE STORE #575</t>
  </si>
  <si>
    <t>1012 UNIVERSITY AVENUE</t>
  </si>
  <si>
    <t>305 UNIVERSITY AVENUE</t>
  </si>
  <si>
    <t>CIRCLE K/MARATHON</t>
  </si>
  <si>
    <t>1205 DORSEY AVENUE</t>
  </si>
  <si>
    <t>GIANT EAGLE SUPERMARKET</t>
  </si>
  <si>
    <t>130 GREENBAG RD</t>
  </si>
  <si>
    <t>SMOKER FRIENDLY</t>
  </si>
  <si>
    <t>LITTLE GENERAL STORE</t>
  </si>
  <si>
    <t>600 WILLEY STREET</t>
  </si>
  <si>
    <t>GO-MART</t>
  </si>
  <si>
    <t>55 POSTAL PLZ</t>
  </si>
  <si>
    <t>1851 EARL L CORE RD</t>
  </si>
  <si>
    <t>1470 EARL L CORE RD</t>
  </si>
  <si>
    <t>215 FOUR H CAMP RD</t>
  </si>
  <si>
    <t>1397 EARL L CORE RD</t>
  </si>
  <si>
    <t>SMOKE ZONE</t>
  </si>
  <si>
    <t>433 BEECHURST AVENUE</t>
  </si>
  <si>
    <t>GOMART 14</t>
  </si>
  <si>
    <t>360 MAIN STREET</t>
  </si>
  <si>
    <t>GAULEY BRIDGE</t>
  </si>
  <si>
    <t>U-SAVE FOOD STORES</t>
  </si>
  <si>
    <t>822 MAIN STREET</t>
  </si>
  <si>
    <t>ONE STOP #132/EXXON</t>
  </si>
  <si>
    <t>RURAL ROUTE 3 BOX 10</t>
  </si>
  <si>
    <t>WAL-MART 2244</t>
  </si>
  <si>
    <t>JAIME'S AND PRINCE FAMILY RESTAURANT</t>
  </si>
  <si>
    <t>4193 DINGESS ROAD</t>
  </si>
  <si>
    <t>MINER MART &amp; GROCERY</t>
  </si>
  <si>
    <t>316 DELBARTON ROAD</t>
  </si>
  <si>
    <t>ONE STOP/MYRTLE MARATHON</t>
  </si>
  <si>
    <t>US ROUTE 119 DIESEL DRIVE</t>
  </si>
  <si>
    <t>SPENCE'S SERVICE STATION/SUNOCO</t>
  </si>
  <si>
    <t>17 US ROUTE 52</t>
  </si>
  <si>
    <t>100 MARSHALL STREET NORTH</t>
  </si>
  <si>
    <t>RITE AID DISCOUNT PHARMACY</t>
  </si>
  <si>
    <t>205 MARSHALL ST N</t>
  </si>
  <si>
    <t>WHEELING ISLAND CASINO GIFT SHOP</t>
  </si>
  <si>
    <t>1 SOUTH STONE STREET</t>
  </si>
  <si>
    <t>CONVENIENT FOOD MART/DUGGER'S MARKET</t>
  </si>
  <si>
    <t>195 29TH STREET</t>
  </si>
  <si>
    <t>WHEELING ISLAND FIREHOUSE DRIVE THRU/MARATHON</t>
  </si>
  <si>
    <t>128 ZANE STREET</t>
  </si>
  <si>
    <t>111 MARSHALL STREET NORTH</t>
  </si>
  <si>
    <t>FRATERNAL ORDER OF POLICE WHEELING</t>
  </si>
  <si>
    <t>3103 CHAPLINE ST</t>
  </si>
  <si>
    <t>SMOKER FRIENDLY'S LIQUOR PLUS</t>
  </si>
  <si>
    <t>100 SOUTH HURON STREET</t>
  </si>
  <si>
    <t>SMOKER FRIENDLY 28</t>
  </si>
  <si>
    <t>5 FAIRHILLS PLAZA</t>
  </si>
  <si>
    <t>EXXON / ONE STOP 8512</t>
  </si>
  <si>
    <t>171 BARNETTS RUN ROAD</t>
  </si>
  <si>
    <t>DOLLAR GENERAL # 13690</t>
  </si>
  <si>
    <t>20128 MIDLAND TRAIL</t>
  </si>
  <si>
    <t>ANSTED</t>
  </si>
  <si>
    <t>DOLLAR GENERAL # 17732</t>
  </si>
  <si>
    <t>1326 DIXIE HIGHWAY</t>
  </si>
  <si>
    <t>DIXIE</t>
  </si>
  <si>
    <t>TOBACCO &amp; MORE 3</t>
  </si>
  <si>
    <t>5068 ELK RIVER RD</t>
  </si>
  <si>
    <t>ELKVIEW</t>
  </si>
  <si>
    <t>TOBACCO &amp; MORE #4</t>
  </si>
  <si>
    <t>8784 ELK RIVER RD NORTH</t>
  </si>
  <si>
    <t>CLENDENIN</t>
  </si>
  <si>
    <t>PAR MAR #92/SHELL</t>
  </si>
  <si>
    <t>1042 MIDLAND TRL</t>
  </si>
  <si>
    <t>SMITHERS</t>
  </si>
  <si>
    <t>BECKNER'S GENERAL STORE</t>
  </si>
  <si>
    <t>3753 CHARLESTON RD</t>
  </si>
  <si>
    <t>GANDEEVILLE</t>
  </si>
  <si>
    <t>LAKESIDE BP</t>
  </si>
  <si>
    <t>11062 TURNPIKE ROAD</t>
  </si>
  <si>
    <t>DRENNEN</t>
  </si>
  <si>
    <t>KING CUT RATE TOBACCOS</t>
  </si>
  <si>
    <t>9913 MACCORKLE AVE SE</t>
  </si>
  <si>
    <t>5064 ELK RIVER ROAD SOUTH</t>
  </si>
  <si>
    <t>JOHNSON SQUARE SHOPPING CENTER  HIGHWAY 60</t>
  </si>
  <si>
    <t>467 EAST MOUNT LOOKOUT ROAD</t>
  </si>
  <si>
    <t>MOUNT LOOKOUT</t>
  </si>
  <si>
    <t>RT #60</t>
  </si>
  <si>
    <t>3502 MIDLAND TRAIL/RT 60</t>
  </si>
  <si>
    <t>ALLOY</t>
  </si>
  <si>
    <t>1502 GREENBRIER ST</t>
  </si>
  <si>
    <t>2900 SISSONVILLE DR</t>
  </si>
  <si>
    <t>GOMART 33 / FOOD MART</t>
  </si>
  <si>
    <t>47 SHINN LANE</t>
  </si>
  <si>
    <t>CARPENTER'S STORE</t>
  </si>
  <si>
    <t>746 ARNOLDSBURG ROAD</t>
  </si>
  <si>
    <t>DOLLAR GENERAL # 16963</t>
  </si>
  <si>
    <t>62 RIVIERA ROAD</t>
  </si>
  <si>
    <t>DOLLAR GENERAL # 19536</t>
  </si>
  <si>
    <t>6450 WALLBACK RD</t>
  </si>
  <si>
    <t>WALLBACK</t>
  </si>
  <si>
    <t>1 WASHINGTON STREET</t>
  </si>
  <si>
    <t>FORT ASHBY</t>
  </si>
  <si>
    <t>BEECH GLEN MARKET &amp; DINER</t>
  </si>
  <si>
    <t>22637 TURNPIKE ROAD</t>
  </si>
  <si>
    <t>BELVA</t>
  </si>
  <si>
    <t>2074 OLD MOUNT NEBO ROAD</t>
  </si>
  <si>
    <t>DOLLAR GENERAL # 914</t>
  </si>
  <si>
    <t>920 EAST MAIN STREET</t>
  </si>
  <si>
    <t>109 E MAIN ST</t>
  </si>
  <si>
    <t>1 RAINBOW PLAZA</t>
  </si>
  <si>
    <t>DAIRY MART FOODS</t>
  </si>
  <si>
    <t>217 MAIN STREET</t>
  </si>
  <si>
    <t>LUMBERPORT</t>
  </si>
  <si>
    <t>DOLA DAIRY MART</t>
  </si>
  <si>
    <t>2978 WALLACE PIKE</t>
  </si>
  <si>
    <t>DENNISON HARDWARE AND GROCERY</t>
  </si>
  <si>
    <t>7723 WALLACE PIKE</t>
  </si>
  <si>
    <t>WALLACE</t>
  </si>
  <si>
    <t>3 RAINBOW PLAZA</t>
  </si>
  <si>
    <t>307 MAIN STREET</t>
  </si>
  <si>
    <t>EXPRESS GROCERY</t>
  </si>
  <si>
    <t>402 EAST MAIN STREET</t>
  </si>
  <si>
    <t>GUMPS GROCERY</t>
  </si>
  <si>
    <t>1567 BUFFALO BRINK ROAD</t>
  </si>
  <si>
    <t>RITE AID #02444</t>
  </si>
  <si>
    <t>198 POCAHONTAS TRAIL</t>
  </si>
  <si>
    <t>DOLLAR GENERAL # 7863</t>
  </si>
  <si>
    <t>1 PARK STREET</t>
  </si>
  <si>
    <t>BLANKENSHIPS COUNTRY STORE</t>
  </si>
  <si>
    <t>STATE STREET</t>
  </si>
  <si>
    <t>WILEY FORD</t>
  </si>
  <si>
    <t>GROVE STREET STATION/BP</t>
  </si>
  <si>
    <t>12 S GROVE ST</t>
  </si>
  <si>
    <t>CARL'S STORE &amp; DELI</t>
  </si>
  <si>
    <t>529 NORTH FORK HWY</t>
  </si>
  <si>
    <t>GALEN'S COUNTRY STORE</t>
  </si>
  <si>
    <t>11 MAIN STREET</t>
  </si>
  <si>
    <t>PATTERSON CREEK LIBERTY</t>
  </si>
  <si>
    <t>1330 PATTERSON CREEK ROAD</t>
  </si>
  <si>
    <t>ARTHUR</t>
  </si>
  <si>
    <t>3 POTOMAC STREET</t>
  </si>
  <si>
    <t>1260 EAST MAIN STREET</t>
  </si>
  <si>
    <t>STOP-IN FOOD STORE/EXXON</t>
  </si>
  <si>
    <t>US 60 &amp; I64 EXIT 175</t>
  </si>
  <si>
    <t>FOOD LION</t>
  </si>
  <si>
    <t>1 ALVON RD</t>
  </si>
  <si>
    <t>HARTMAN'S GAS &amp; GO/SUNOCO</t>
  </si>
  <si>
    <t>428 KEYSER AVE</t>
  </si>
  <si>
    <t>LITTLE GENERAL/MARATHON</t>
  </si>
  <si>
    <t>103 EAST MAIN STREET</t>
  </si>
  <si>
    <t>GREENBRIER LIQUOR SHOPPE</t>
  </si>
  <si>
    <t>205 EAST MAIN STREET</t>
  </si>
  <si>
    <t>THE GREENBRIER SHOP</t>
  </si>
  <si>
    <t>300 WEST MAIN STREET</t>
  </si>
  <si>
    <t>HAGE'S MARKET</t>
  </si>
  <si>
    <t>37 POTOMAC STREET</t>
  </si>
  <si>
    <t>RR 1 BOX 56</t>
  </si>
  <si>
    <t>NEOLA MARKET</t>
  </si>
  <si>
    <t>15330 POCAHONTAS TRAIL</t>
  </si>
  <si>
    <t>RR 4 BOX 82</t>
  </si>
  <si>
    <t>MOUNTAINEER MART/SUNOCO</t>
  </si>
  <si>
    <t>38048 MIDLAND TRAIL EAST</t>
  </si>
  <si>
    <t>RAYS TEXACO</t>
  </si>
  <si>
    <t>PO BOX 164A RT 1</t>
  </si>
  <si>
    <t>WHITE SULPHUR SHELL</t>
  </si>
  <si>
    <t>38084 MIDLAND TRAIL EAST</t>
  </si>
  <si>
    <t>SHEETZ 220</t>
  </si>
  <si>
    <t>1465 EDWIN MILLER BOULEVARD</t>
  </si>
  <si>
    <t>MarkTen</t>
  </si>
  <si>
    <t>PINNACLE CREEK WATER 'N HOLE</t>
  </si>
  <si>
    <t>492 APPALACHIAN HIGHWAY</t>
  </si>
  <si>
    <t>PINEVILLE</t>
  </si>
  <si>
    <t>DOLLAR GENERAL # 18032</t>
  </si>
  <si>
    <t>3092 HARRIS HWY</t>
  </si>
  <si>
    <t>WASHINGTON</t>
  </si>
  <si>
    <t>700 HARRIS HIGHWAY</t>
  </si>
  <si>
    <t>RIVER CITY PERK</t>
  </si>
  <si>
    <t>1705 HARRIS HIGHWAY</t>
  </si>
  <si>
    <t>JAMES COUNTRY STORE/IGA</t>
  </si>
  <si>
    <t>34 NEW ENGLAND RIDGE ROAD</t>
  </si>
  <si>
    <t>1604 HARRIS HIGHWAY</t>
  </si>
  <si>
    <t>LITTLE GENERAL/EXXON</t>
  </si>
  <si>
    <t>8850 DUPONT RD</t>
  </si>
  <si>
    <t>928 DIVISION STREET, SUITE D</t>
  </si>
  <si>
    <t>2900 PIKE STREET</t>
  </si>
  <si>
    <t>SPEEDWAY</t>
  </si>
  <si>
    <t>2893 PIKE ST</t>
  </si>
  <si>
    <t>LITTLE GENERAL / MARATHON</t>
  </si>
  <si>
    <t>5779 COAL RIVER ROAD</t>
  </si>
  <si>
    <t>SHEETZ CONVENIENCE STORE #424</t>
  </si>
  <si>
    <t>1304 JOHNS CREEK ROAD</t>
  </si>
  <si>
    <t>PAR MAR #54/MARATHON</t>
  </si>
  <si>
    <t>1000 E MAIN ST</t>
  </si>
  <si>
    <t>PAM'S 7</t>
  </si>
  <si>
    <t>9969 STRAIGHT FORK ROAD</t>
  </si>
  <si>
    <t>1010 S MAIN ST</t>
  </si>
  <si>
    <t>20 PERRY MORRIS SQUARE</t>
  </si>
  <si>
    <t>290 EAST MAIN STREET</t>
  </si>
  <si>
    <t>PAR MAR STORES / EXXON</t>
  </si>
  <si>
    <t>SLATY FORK</t>
  </si>
  <si>
    <t>16 PERRY MORRIS SQ</t>
  </si>
  <si>
    <t>IGA</t>
  </si>
  <si>
    <t>RR 1 PO BOX 656</t>
  </si>
  <si>
    <t>292 E MAIN ST</t>
  </si>
  <si>
    <t>SMITH'S MARKET</t>
  </si>
  <si>
    <t>23727 ASHTON UPLAND RD</t>
  </si>
  <si>
    <t>MILTON PIGGLY WIGGLY</t>
  </si>
  <si>
    <t>18 PERRY MORRIS SQUARE</t>
  </si>
  <si>
    <t>THE WHY NOT SHOP</t>
  </si>
  <si>
    <t>589 CASS ROAD</t>
  </si>
  <si>
    <t>SPANKY'S</t>
  </si>
  <si>
    <t>5321 SENECA TRAIL ROAD</t>
  </si>
  <si>
    <t>VALLEY BEND</t>
  </si>
  <si>
    <t>EXXON 712</t>
  </si>
  <si>
    <t>MILEPOST 17-177 NORTH</t>
  </si>
  <si>
    <t>CAMP CREEK</t>
  </si>
  <si>
    <t>100 3RD STREET</t>
  </si>
  <si>
    <t>19 7TH AVENUE WEST</t>
  </si>
  <si>
    <t>ELLA VAPE</t>
  </si>
  <si>
    <t>1900 PENNSYLVANIA AVENUE</t>
  </si>
  <si>
    <t>100 AIRPORT ROAD</t>
  </si>
  <si>
    <t>STATE LINE GROCERY AND HOT SPOT</t>
  </si>
  <si>
    <t>11762 NATIONAL ROAD</t>
  </si>
  <si>
    <t>VALLEY GROVE</t>
  </si>
  <si>
    <t>JERSEY'S II</t>
  </si>
  <si>
    <t>89 2ND AVENUE</t>
  </si>
  <si>
    <t>INWOOD TOBACCO &amp; MINI MART</t>
  </si>
  <si>
    <t>765 MIDDLEWAY PIKE</t>
  </si>
  <si>
    <t>L.A. LIQUORS &amp; LOTTERY</t>
  </si>
  <si>
    <t>209 RIVERVIEW AVENUE</t>
  </si>
  <si>
    <t>LULU MART</t>
  </si>
  <si>
    <t>1353 MADISON AVENUE</t>
  </si>
  <si>
    <t>MY VAPOR PLACE</t>
  </si>
  <si>
    <t>1244 4TH AVENUE</t>
  </si>
  <si>
    <t>767 MAIN ST/ PO BOX 713</t>
  </si>
  <si>
    <t>APPALACHIAN VAPES</t>
  </si>
  <si>
    <t>9161 APPALACHIAN HWY</t>
  </si>
  <si>
    <t>MATHENY</t>
  </si>
  <si>
    <t>HIGHWAY 10 WEST #916</t>
  </si>
  <si>
    <t>JESSE E-Z STOP</t>
  </si>
  <si>
    <t>7459 APPALACHIAN HWY</t>
  </si>
  <si>
    <t>JESSE</t>
  </si>
  <si>
    <t>62 WV FOREST PRODUCTS ROAD</t>
  </si>
  <si>
    <t>2209 APPALACHIAN HIGHWAY</t>
  </si>
  <si>
    <t>PO BOX 540 RT 10</t>
  </si>
  <si>
    <t>DOLLAR GENERAL # 2457</t>
  </si>
  <si>
    <t>1 ELM TER</t>
  </si>
  <si>
    <t>DOLLAR GENERAL # 4545</t>
  </si>
  <si>
    <t>286 THREE SPRINGS DRIVE</t>
  </si>
  <si>
    <t>1434 3RD AVENUE</t>
  </si>
  <si>
    <t>7-ELEVEN/SUNOCO</t>
  </si>
  <si>
    <t>3009 PENNSYLVANIA AVE  STE 301</t>
  </si>
  <si>
    <t>111 KRUGER ST</t>
  </si>
  <si>
    <t>2109 NATIONAL RD</t>
  </si>
  <si>
    <t>BFS FOODS/SUNOCO</t>
  </si>
  <si>
    <t>101 THREE SPRINGS DR</t>
  </si>
  <si>
    <t>BFS FOODS/MARATHON</t>
  </si>
  <si>
    <t>2349 NATIONAL RD</t>
  </si>
  <si>
    <t>BREEZE THRU DELI</t>
  </si>
  <si>
    <t>3134 PENNSYLVANIA AVE</t>
  </si>
  <si>
    <t>CELEBRATIONS</t>
  </si>
  <si>
    <t>3056 MAIN ST</t>
  </si>
  <si>
    <t>MARTIN'S FUEL CENTER</t>
  </si>
  <si>
    <t>190 FLOWING SPRINGS ROAD</t>
  </si>
  <si>
    <t>2485 NATIONAL RD</t>
  </si>
  <si>
    <t>TSP/MARATHON</t>
  </si>
  <si>
    <t>2060 NATIONAL RD</t>
  </si>
  <si>
    <t>DOLLAR GENERAL # 11748</t>
  </si>
  <si>
    <t>4968 POTOMAC HIGHLAND TRAIL</t>
  </si>
  <si>
    <t>GREEN BANK</t>
  </si>
  <si>
    <t>DOLLAR GENERAL # 6406</t>
  </si>
  <si>
    <t>81 TOWN CENTER PLAZA</t>
  </si>
  <si>
    <t>ROUTE 66, 598 CASS ROAD</t>
  </si>
  <si>
    <t>CASS</t>
  </si>
  <si>
    <t>WAL-MART FUEL KIOSK</t>
  </si>
  <si>
    <t>TRENT'S GENERAL STORE/MARATHON</t>
  </si>
  <si>
    <t>108 HANNA ROAD</t>
  </si>
  <si>
    <t>ARBOVALE</t>
  </si>
  <si>
    <t>6751 STAUNTON PARKERSBURG TURNPIKE</t>
  </si>
  <si>
    <t>BARTOW</t>
  </si>
  <si>
    <t>TRENT'S GENERAL STORE</t>
  </si>
  <si>
    <t>6730 STAUNTON PARKERSBURG TURNPIKE</t>
  </si>
  <si>
    <t>PAR MAR/SUNOCO</t>
  </si>
  <si>
    <t>4909 POTOMAC HIGHLANDS TRAIL</t>
  </si>
  <si>
    <t>10 SNOWSHOE DRIVE</t>
  </si>
  <si>
    <t>BEVERLY PIKE</t>
  </si>
  <si>
    <t>PAR MAR 37 / SHELL</t>
  </si>
  <si>
    <t>3211 WASHINGTON BOULEVARD</t>
  </si>
  <si>
    <t>DOLLAR GENERAL # 502</t>
  </si>
  <si>
    <t>62 SOMERSET BOULEVARD</t>
  </si>
  <si>
    <t>868 EAST WASHINGTON STREET</t>
  </si>
  <si>
    <t>74 JOSHUA M FREEMAN BOULEVARD</t>
  </si>
  <si>
    <t>CHARLIE'S TOO</t>
  </si>
  <si>
    <t>835 E WASHINGTON ST STE 1</t>
  </si>
  <si>
    <t>RIVER COUNTRY STORE</t>
  </si>
  <si>
    <t>2142 MISSION ROAD</t>
  </si>
  <si>
    <t>WEIS MARKET</t>
  </si>
  <si>
    <t>217 OAK LEE DRIVE</t>
  </si>
  <si>
    <t>DOLLAR GENERAL # 15229</t>
  </si>
  <si>
    <t>318 NORWAY AVENUE</t>
  </si>
  <si>
    <t>DOLLAR GENERAL # 1980</t>
  </si>
  <si>
    <t>831 14TH STREET WEST</t>
  </si>
  <si>
    <t>CHEAPER CIGS #4</t>
  </si>
  <si>
    <t>546 4TH AVE</t>
  </si>
  <si>
    <t>SHEETZ CONVENIENCE STORE #456</t>
  </si>
  <si>
    <t>751 OAKVALE ROAD</t>
  </si>
  <si>
    <t>DOLLAR GENERAL 8887</t>
  </si>
  <si>
    <t>4341 UNITED STATES ROUTE 60</t>
  </si>
  <si>
    <t>Grizzly</t>
  </si>
  <si>
    <t>VAPIN' ACES</t>
  </si>
  <si>
    <t>135 MAPLE ACRES RD</t>
  </si>
  <si>
    <t>1138 HAL GREER BOULEVARD</t>
  </si>
  <si>
    <t>317 LAFAYETTE AVENUE</t>
  </si>
  <si>
    <t>K O CONVENIENCE CENTER</t>
  </si>
  <si>
    <t>9562 BIG LAUREL HIGHWAY</t>
  </si>
  <si>
    <t>J'S GROCERY/CITGO</t>
  </si>
  <si>
    <t>3377 BECKLEY RD</t>
  </si>
  <si>
    <t>CLARK'S PUMP 'N SHOP/MARATHON</t>
  </si>
  <si>
    <t>603 5TH AVENUE</t>
  </si>
  <si>
    <t>CLARK'S PUMP N SHOP/MARATHON</t>
  </si>
  <si>
    <t>1584 HAL GREER BLVD</t>
  </si>
  <si>
    <t>OASIS FOOD MART/SUNOCO</t>
  </si>
  <si>
    <t>702 MERCER ST</t>
  </si>
  <si>
    <t>3669 NEW HOPE RD</t>
  </si>
  <si>
    <t>LIQUORS &amp; MORE</t>
  </si>
  <si>
    <t>105 BECKLEY ROAD</t>
  </si>
  <si>
    <t>1055 STAFFORD DR</t>
  </si>
  <si>
    <t>SHELL</t>
  </si>
  <si>
    <t>521 NORTH JEFFERSON STREET</t>
  </si>
  <si>
    <t>1562 MADISON AVENUE</t>
  </si>
  <si>
    <t>826 8TH STREET</t>
  </si>
  <si>
    <t>DOLLAR GENERAL 164</t>
  </si>
  <si>
    <t>302 7TH AVENUE</t>
  </si>
  <si>
    <t>10635 MACCORKLE AVE</t>
  </si>
  <si>
    <t>RITE AID 946</t>
  </si>
  <si>
    <t>305 6TH AVENUE</t>
  </si>
  <si>
    <t>LIBERTY / LAXTON’S PIC PAC</t>
  </si>
  <si>
    <t>798 MAIN STREET</t>
  </si>
  <si>
    <t>DOLLAR GENERAL # 4445</t>
  </si>
  <si>
    <t>7131 HARPER ROAD</t>
  </si>
  <si>
    <t>448 APPALACHIAN HWY</t>
  </si>
  <si>
    <t>MIKE'S AUTOMOTIVE CENTER</t>
  </si>
  <si>
    <t>580 COOK PARKWAY</t>
  </si>
  <si>
    <t>L AND B PIT STOP</t>
  </si>
  <si>
    <t>STATE ROUTE 10, HC 69, BOX 343</t>
  </si>
  <si>
    <t>HERNDON</t>
  </si>
  <si>
    <t>OLD BASIN STORE</t>
  </si>
  <si>
    <t>69 STEPHENSON BASIN ROAD</t>
  </si>
  <si>
    <t>BUD E-Z STOP</t>
  </si>
  <si>
    <t>3664 HERNDON ROAD RR 10</t>
  </si>
  <si>
    <t>BUD</t>
  </si>
  <si>
    <t>4029 CLEAR FORK ROAD</t>
  </si>
  <si>
    <t>GODFREY'S CORNER</t>
  </si>
  <si>
    <t>ROUTE 97 &amp; ROUTE 52</t>
  </si>
  <si>
    <t>256 APPALACHIAN HWY</t>
  </si>
  <si>
    <t>7059 HARPER ROAD</t>
  </si>
  <si>
    <t>GOODSON'S SUPERMARKET</t>
  </si>
  <si>
    <t>466 APPALACHIAN HIGHWAY</t>
  </si>
  <si>
    <t>7317 CLEAR FORK ROAD</t>
  </si>
  <si>
    <t>LAKESIDE ONE STOP MARKET</t>
  </si>
  <si>
    <t>17893 R D BAILEY HWY</t>
  </si>
  <si>
    <t>4050 WASHINGTON ST W</t>
  </si>
  <si>
    <t>252 SPENCER RD</t>
  </si>
  <si>
    <t>SMOKE TIME SAM'S 8</t>
  </si>
  <si>
    <t>401 6TH STREET</t>
  </si>
  <si>
    <t>THE COLD SPOT</t>
  </si>
  <si>
    <t>4005 WEST WASHINGTON STREET</t>
  </si>
  <si>
    <t>WEST SIDE MARKET &amp; DELI</t>
  </si>
  <si>
    <t>1724 7TH AVENUE</t>
  </si>
  <si>
    <t>ELK RIVER FOG VAPOR</t>
  </si>
  <si>
    <t>57 CREDES LANDING</t>
  </si>
  <si>
    <t>2410 7TH AVENUE</t>
  </si>
  <si>
    <t>223 CROSSINGS MALL</t>
  </si>
  <si>
    <t>K AND M SALES AND SERVICE</t>
  </si>
  <si>
    <t>655 POINT MOUNTAIN ROAD</t>
  </si>
  <si>
    <t>10 SOUTH AVENUE</t>
  </si>
  <si>
    <t>ONE STOP 111 / EXXON</t>
  </si>
  <si>
    <t>129 LEE STREET WEST</t>
  </si>
  <si>
    <t>DOLLAR GENERAL # 11893</t>
  </si>
  <si>
    <t>33221 HUNTINGTON ROAD</t>
  </si>
  <si>
    <t>DOLLAR GENERAL # 17677</t>
  </si>
  <si>
    <t>12351 HUNTINGTON RD</t>
  </si>
  <si>
    <t>SHEETZ 425</t>
  </si>
  <si>
    <t>5715 HAMMONDS MILL ROAD</t>
  </si>
  <si>
    <t>TRADING POST 49</t>
  </si>
  <si>
    <t>22 MCCORD HILL ROAD</t>
  </si>
  <si>
    <t>SHEETZ CONVENIENCE STORE #612</t>
  </si>
  <si>
    <t>104 LAKEVIEW DRIVE</t>
  </si>
  <si>
    <t>CROSS LANES</t>
  </si>
  <si>
    <t>PAR-MAR #80/SUNOCO (APPLE GROVE MARKET)</t>
  </si>
  <si>
    <t>2699 HUNTINGTON RD</t>
  </si>
  <si>
    <t>APPLE GROVE</t>
  </si>
  <si>
    <t>100 21ST ST</t>
  </si>
  <si>
    <t>BEDINGTON CROSSROADS FOOD STORE &amp; DELI</t>
  </si>
  <si>
    <t>4081 WILLIAMSPORT PIKE</t>
  </si>
  <si>
    <t>710 CROSS LANES DRIVE</t>
  </si>
  <si>
    <t>101 21ST ST</t>
  </si>
  <si>
    <t>LEON GENERAL STORE</t>
  </si>
  <si>
    <t>27523 CHARLESTON RD</t>
  </si>
  <si>
    <t>LEON</t>
  </si>
  <si>
    <t>SHULER'S GROCERY</t>
  </si>
  <si>
    <t>10259 CRAB CREEK ROAD</t>
  </si>
  <si>
    <t>HENDERSON</t>
  </si>
  <si>
    <t>PAR MAR/SHELL</t>
  </si>
  <si>
    <t>15289 HUNTINGTON RD</t>
  </si>
  <si>
    <t>392 MIDWAY ROAD</t>
  </si>
  <si>
    <t>ALUM CREEK</t>
  </si>
  <si>
    <t>Copenhagen</t>
  </si>
  <si>
    <t>SAM'S MART/SUNOCO</t>
  </si>
  <si>
    <t>505 1ST AVENUE SOUTH</t>
  </si>
  <si>
    <t>1100 NITRO MARKETPLACE</t>
  </si>
  <si>
    <t>OHMS VAPE SHOP</t>
  </si>
  <si>
    <t>105 21ST ST</t>
  </si>
  <si>
    <t>A&amp;P STOP</t>
  </si>
  <si>
    <t>15539 HUNTINGTON ROAD</t>
  </si>
  <si>
    <t>DOLLAR GENERAL # 11066</t>
  </si>
  <si>
    <t>2211 3RD STREET</t>
  </si>
  <si>
    <t>DOLLAR GENERAL # 17984</t>
  </si>
  <si>
    <t>5014 CABIN CREEK ROAD</t>
  </si>
  <si>
    <t>MIAMI</t>
  </si>
  <si>
    <t>DOLLAR GENERAL # 4974</t>
  </si>
  <si>
    <t>9106 MACCORKLE AVENUE</t>
  </si>
  <si>
    <t>10635 MACCORKLE AVENUE</t>
  </si>
  <si>
    <t>KWIK CHEK</t>
  </si>
  <si>
    <t>301 ROCK CLIFF DRIVE</t>
  </si>
  <si>
    <t>9808 MACCORKLE AVENUE</t>
  </si>
  <si>
    <t>10410 MACCORKLE AVE</t>
  </si>
  <si>
    <t>MID TOWN GAS/VALERO</t>
  </si>
  <si>
    <t>417 WEST RACE STREET 21</t>
  </si>
  <si>
    <t>WEIS MARKETS  INC.</t>
  </si>
  <si>
    <t>1102 N QUEEN ST</t>
  </si>
  <si>
    <t>INTERNATIONAL MARKET</t>
  </si>
  <si>
    <t>105 N QUEEN ST</t>
  </si>
  <si>
    <t>9509 MACCORKLE AVENUE</t>
  </si>
  <si>
    <t>WALGREENS</t>
  </si>
  <si>
    <t>101 FORBES DR</t>
  </si>
  <si>
    <t>DOLLAR GENERAL # 934</t>
  </si>
  <si>
    <t>259 MAIN STREET</t>
  </si>
  <si>
    <t>306 N MAIN ST</t>
  </si>
  <si>
    <t>401 N MAIN ST</t>
  </si>
  <si>
    <t>TJ'S SPORTS GARDEN RESTAURANT</t>
  </si>
  <si>
    <t>808 NATIONAL ROAD</t>
  </si>
  <si>
    <t>78 BAKER ISLAND RD</t>
  </si>
  <si>
    <t>DOLLAR GENERAL #7936</t>
  </si>
  <si>
    <t>1000 EAST DUPONT ROAD</t>
  </si>
  <si>
    <t>3018 7TH STREET</t>
  </si>
  <si>
    <t>FREEDOM VAPOR</t>
  </si>
  <si>
    <t>4000 EMERSON AVENUE, SUITE C</t>
  </si>
  <si>
    <t>DOLLAR GENERAL # 17624</t>
  </si>
  <si>
    <t>11991 FORT ASHBY RD</t>
  </si>
  <si>
    <t>SHEETZ CONVENIENCE STORE #429</t>
  </si>
  <si>
    <t>6 CABELA DRIVE</t>
  </si>
  <si>
    <t>SHEETZ CONVENIENCE STORE #643</t>
  </si>
  <si>
    <t>1102 7TH ST</t>
  </si>
  <si>
    <t>SHEETZ CONVENIENCE STORE #650</t>
  </si>
  <si>
    <t>25 GANTZER RIDGE ROAD</t>
  </si>
  <si>
    <t>7-ELEVEN/GULF</t>
  </si>
  <si>
    <t>2 SOUTH MINERAL STREET</t>
  </si>
  <si>
    <t>FRENCHY'S 7TH STREET CARRYOUT</t>
  </si>
  <si>
    <t>823 7TH ST</t>
  </si>
  <si>
    <t>TRAVELCENTERS OF AMERICA</t>
  </si>
  <si>
    <t>I 70 AT DALLAS PIKE</t>
  </si>
  <si>
    <t>GUMBY'S CIGARETTE &amp; BEER WORLD/GENO'S PLAYGROUND</t>
  </si>
  <si>
    <t>35 WEST ALEXANDER ROAD, SUITE #B</t>
  </si>
  <si>
    <t>STOP-BUY</t>
  </si>
  <si>
    <t>420 W PIEDMONT ST</t>
  </si>
  <si>
    <t>100 KEYSER MALL</t>
  </si>
  <si>
    <t>2411 DUDLEY AVENUE</t>
  </si>
  <si>
    <t>70 JENKINS LANE</t>
  </si>
  <si>
    <t>1602 SAINT MARYS AVENUE</t>
  </si>
  <si>
    <t>2007 7TH ST</t>
  </si>
  <si>
    <t>PLUM STREET PIGGLY WIGGLY</t>
  </si>
  <si>
    <t>1206 12TH AV</t>
  </si>
  <si>
    <t>DOLLAR GENERAL # 3749</t>
  </si>
  <si>
    <t>3902 COAL HERITAGE ROAD</t>
  </si>
  <si>
    <t>4248 COAL HERITAGE RD</t>
  </si>
  <si>
    <t>C &amp; L COUNTRY CORNER/EXXON</t>
  </si>
  <si>
    <t>16394 BECKLEY RD</t>
  </si>
  <si>
    <t>SMOOT AVENUE</t>
  </si>
  <si>
    <t>S &amp; S EXPRESS/CITGO</t>
  </si>
  <si>
    <t>4372 COAL HERITAGE RD</t>
  </si>
  <si>
    <t>HATFIELD MCCOY QUICK STOP/EXXON</t>
  </si>
  <si>
    <t>PO BOX 909 384 PRICHARD RD</t>
  </si>
  <si>
    <t>WEST MADISON GROCERY</t>
  </si>
  <si>
    <t>302 RIVERSIDE DR</t>
  </si>
  <si>
    <t>119 INDIAN GROVE</t>
  </si>
  <si>
    <t>3074 NORTHWESTERN TURNPIKE</t>
  </si>
  <si>
    <t>35994 COAL HERITAGE RD</t>
  </si>
  <si>
    <t>NORTHFORK</t>
  </si>
  <si>
    <t>508 MAIN STREET</t>
  </si>
  <si>
    <t>123 EAST MAIN STREET</t>
  </si>
  <si>
    <t>DOLLAR GENERAL # 6149</t>
  </si>
  <si>
    <t>73 HANNAS ROAD</t>
  </si>
  <si>
    <t>209 WEST MAIN STREET</t>
  </si>
  <si>
    <t>150 WEST MAIN STREET</t>
  </si>
  <si>
    <t>COUNTY PRIDE FOODS</t>
  </si>
  <si>
    <t>24890 NORTHWESTERN PIKE</t>
  </si>
  <si>
    <t>2220 NORTHWESTERN PIKE</t>
  </si>
  <si>
    <t>500 VANKIRK DR</t>
  </si>
  <si>
    <t>MOUNTAIN TOP TRUCK STOP/EXXON</t>
  </si>
  <si>
    <t>22700 NORTHWESTERN PIKE</t>
  </si>
  <si>
    <t>2100 HARPER ROAD</t>
  </si>
  <si>
    <t>T AND S MARKET</t>
  </si>
  <si>
    <t>216 SPRINGFIELD PIKE</t>
  </si>
  <si>
    <t>DOLLAR GENERAL # 17364</t>
  </si>
  <si>
    <t>23533 GEORGE WASHINGTON HIGHWAY</t>
  </si>
  <si>
    <t>AURORA</t>
  </si>
  <si>
    <t>BELLS ROWLESBURG GROCERY/BELKO FOODS</t>
  </si>
  <si>
    <t>10 BUFFALO ST</t>
  </si>
  <si>
    <t>ROWLESBURG</t>
  </si>
  <si>
    <t>DEERWOOD SERVICE CENTER/SUNOCO</t>
  </si>
  <si>
    <t>24528 GEORGE WASHINGTON HWY</t>
  </si>
  <si>
    <t>FAST FREDDY'S CONVENIENCE STORE</t>
  </si>
  <si>
    <t>27354 GEORGE WASHINGTON HWY</t>
  </si>
  <si>
    <t>COOL SPRINGS PARK COUNTRY STORE/EXXON</t>
  </si>
  <si>
    <t>12696 GEORGE WASHINGTON HIGHWAY</t>
  </si>
  <si>
    <t>DOLLAR GENERAL # 1008</t>
  </si>
  <si>
    <t>8442 SENECA TRAIL SOUTH</t>
  </si>
  <si>
    <t>2 RED OAK SHOPPING CTR</t>
  </si>
  <si>
    <t>DOLLAR GENERAL STORE</t>
  </si>
  <si>
    <t>518 NORTH JEFFERSON STREET</t>
  </si>
  <si>
    <t>520 N JEFFERSON ST</t>
  </si>
  <si>
    <t>2201 PLEASANT VALLEY RD</t>
  </si>
  <si>
    <t>198 EMILY DRIVE</t>
  </si>
  <si>
    <t>1015 INDIANA AVENUE</t>
  </si>
  <si>
    <t>EXXON SHOP</t>
  </si>
  <si>
    <t>635 W MAIN ST</t>
  </si>
  <si>
    <t>1240 W MAIN ST</t>
  </si>
  <si>
    <t>207 CENTRAL AVENUE</t>
  </si>
  <si>
    <t>WAYNE</t>
  </si>
  <si>
    <t>120 JEFFERSON AVE</t>
  </si>
  <si>
    <t>ALMOST HAVANA CIGAR LOUNGE</t>
  </si>
  <si>
    <t>3 LIBERTY SQUARE</t>
  </si>
  <si>
    <t>WANDA'S BARGAIN BARN</t>
  </si>
  <si>
    <t>3656 NATIONAL ROAD</t>
  </si>
  <si>
    <t>13 WHEELING AVE</t>
  </si>
  <si>
    <t>RUFF CREEK MARKET/BP</t>
  </si>
  <si>
    <t>901 LAFAYETTE AVENUE</t>
  </si>
  <si>
    <t>1300 LAFAYETTE AVE</t>
  </si>
  <si>
    <t>JERRY'S MINI MART</t>
  </si>
  <si>
    <t>223 MARSHALL STREET</t>
  </si>
  <si>
    <t>150 N LAFAYETTE STREET</t>
  </si>
  <si>
    <t>DOLLAR GENERAL # 933</t>
  </si>
  <si>
    <t>90 MCGINNIS DRIVE</t>
  </si>
  <si>
    <t>10295 RT 152</t>
  </si>
  <si>
    <t>CLARK'S PUMP N SHOP/BP</t>
  </si>
  <si>
    <t>4790 ROUTE 152</t>
  </si>
  <si>
    <t>LAVALETTE</t>
  </si>
  <si>
    <t>RANGER FAS CHEK</t>
  </si>
  <si>
    <t>2908 MCCLELLAN HWY</t>
  </si>
  <si>
    <t>RANGER</t>
  </si>
  <si>
    <t>707 CENTRAL AVENUE</t>
  </si>
  <si>
    <t>VERNICK'S COUNTRY CORNER</t>
  </si>
  <si>
    <t>ROUTE 37</t>
  </si>
  <si>
    <t>EAST LYNN</t>
  </si>
  <si>
    <t>QUEEN'S GROCERY</t>
  </si>
  <si>
    <t>6355 EAST LYNN RD</t>
  </si>
  <si>
    <t>KIAHSVILLE</t>
  </si>
  <si>
    <t>VAUGHAN'S MARKET</t>
  </si>
  <si>
    <t>21380 EAST LYNN ROAD</t>
  </si>
  <si>
    <t>302 5TH ST</t>
  </si>
  <si>
    <t>CIRCLE K 4012</t>
  </si>
  <si>
    <t>SPEEDWAY 9791</t>
  </si>
  <si>
    <t>2801 5TH AVENUE</t>
  </si>
  <si>
    <t>GO MART</t>
  </si>
  <si>
    <t>4885 US ROUTE 60</t>
  </si>
  <si>
    <t>CHESTNUT RIDGE WINERY</t>
  </si>
  <si>
    <t>15 CHESTNUT STREET</t>
  </si>
  <si>
    <t>CONNECTIONS</t>
  </si>
  <si>
    <t>ROUTE 5 EAST</t>
  </si>
  <si>
    <t>DENLINS</t>
  </si>
  <si>
    <t>7710 BUCKHANNON RD</t>
  </si>
  <si>
    <t>19TH HOLE CAFE II</t>
  </si>
  <si>
    <t>2340 VALLEY RD</t>
  </si>
  <si>
    <t>BAVARIAN INN</t>
  </si>
  <si>
    <t>164 SHEPARDS GRADE RD</t>
  </si>
  <si>
    <t>J &amp; DS CLUB</t>
  </si>
  <si>
    <t>7820 MARTINSBURG PK</t>
  </si>
  <si>
    <t>FOUR CORNERS</t>
  </si>
  <si>
    <t>72 PEDAL CAR DR</t>
  </si>
  <si>
    <t>KING STREET EMPORIUM</t>
  </si>
  <si>
    <t>320 WEST KING STREET</t>
  </si>
  <si>
    <t>SHEETZ CONVENIENCE STORE #547</t>
  </si>
  <si>
    <t>2251 5TH AVE</t>
  </si>
  <si>
    <t>1851 EARL L CORE ROAD</t>
  </si>
  <si>
    <t>CLARK'S PUMP N SHOP / MARATHON</t>
  </si>
  <si>
    <t>532 BRIDGE STREET</t>
  </si>
  <si>
    <t>2101 8TH AVENUE</t>
  </si>
  <si>
    <t>RIDER'S OHIO VALLEY FUELS STATION</t>
  </si>
  <si>
    <t>413 BRIDGE ST</t>
  </si>
  <si>
    <t>201 BRIDGE ST</t>
  </si>
  <si>
    <t>2498 3RD AVE</t>
  </si>
  <si>
    <t>5677 WINCHESTER AVE</t>
  </si>
  <si>
    <t>DOLLAR GENERAL # 7780</t>
  </si>
  <si>
    <t>2185 WINCHESTER AVENUE</t>
  </si>
  <si>
    <t>AC&amp;T EXXON</t>
  </si>
  <si>
    <t>823 WARM SPRINGS AVENUE</t>
  </si>
  <si>
    <t>7916 WINCHESTER AVENUE</t>
  </si>
  <si>
    <t>BOBS CARRY OUT SHOP</t>
  </si>
  <si>
    <t>130 N RALEIGH ST</t>
  </si>
  <si>
    <t>EL TACO RICO MEXICAN GROCERY</t>
  </si>
  <si>
    <t>8100 TUSCARORA PIKE</t>
  </si>
  <si>
    <t>ST. MARK'S LOUNGE</t>
  </si>
  <si>
    <t>932 4TH AVENUE</t>
  </si>
  <si>
    <t>VALLEY DISTRICT POST #1589 VFW</t>
  </si>
  <si>
    <t>9143 VETERANS MEMORIAL HWY</t>
  </si>
  <si>
    <t>INCLINE BAR &amp; GRILL</t>
  </si>
  <si>
    <t>48 S FRAZIER AVE</t>
  </si>
  <si>
    <t>BERNIE'S BAR</t>
  </si>
  <si>
    <t>24 HIGHLAND RD</t>
  </si>
  <si>
    <t>CLUB LEDOS LOUNGE</t>
  </si>
  <si>
    <t>1201 PENNSYLVANIA AVE</t>
  </si>
  <si>
    <t>FRATERNAL ORDER OF EAGLES</t>
  </si>
  <si>
    <t>2391 EAGLE LANE</t>
  </si>
  <si>
    <t>MIMI'S - ELKVIEW</t>
  </si>
  <si>
    <t>307 CROSSINGS MALL RD</t>
  </si>
  <si>
    <t>WHITE FRONT TAVERN</t>
  </si>
  <si>
    <t>3564 MIDDLEVILLE RD</t>
  </si>
  <si>
    <t>FLEMINGTON</t>
  </si>
  <si>
    <t>PATTY'S-OAK HILL</t>
  </si>
  <si>
    <t>55 MALL RD</t>
  </si>
  <si>
    <t>PITTY PAT RESTAURANT &amp; LOUNGE</t>
  </si>
  <si>
    <t>33937 VETERANS MEMORIAL HWY</t>
  </si>
  <si>
    <t>SAMS</t>
  </si>
  <si>
    <t>1309 MAIN ST E</t>
  </si>
  <si>
    <t>SMOKEHOUSE THE</t>
  </si>
  <si>
    <t>127 CENTRAL AVE</t>
  </si>
  <si>
    <t>34'S LAST STOP TAVERN</t>
  </si>
  <si>
    <t>4000 MCLANE PIKE</t>
  </si>
  <si>
    <t>EZ BORDERLINE HOTSPOT</t>
  </si>
  <si>
    <t>CORNER KENTUCKY &amp; LINCOLN STREET</t>
  </si>
  <si>
    <t>STONEY'S CAFE II</t>
  </si>
  <si>
    <t>2000 BLIZZARD DR</t>
  </si>
  <si>
    <t>DEW DROP INN</t>
  </si>
  <si>
    <t>1501 RAMSEY ST</t>
  </si>
  <si>
    <t>FULL MOON TAVERN</t>
  </si>
  <si>
    <t>12260 ALEXANDER ROAD</t>
  </si>
  <si>
    <t>JUDY'S (HOT SPOT)</t>
  </si>
  <si>
    <t>5450 ROBERT C BYRD DRIVE</t>
  </si>
  <si>
    <t>JEANIES (HOT SPOT)</t>
  </si>
  <si>
    <t>55 N LOCUST ST</t>
  </si>
  <si>
    <t>PARADISE INN</t>
  </si>
  <si>
    <t>ROUTE 34 BOWLES RIDGE ROAD</t>
  </si>
  <si>
    <t>LIBERTY</t>
  </si>
  <si>
    <t>IVY'S</t>
  </si>
  <si>
    <t>100 CLUBHOUSE DRIVE</t>
  </si>
  <si>
    <t>STARTING LINE LOUNGE</t>
  </si>
  <si>
    <t>132 SKYLINE DRIVE</t>
  </si>
  <si>
    <t>NICOLES</t>
  </si>
  <si>
    <t>103A ROOSEVELT BLVD</t>
  </si>
  <si>
    <t>BECCA LYNN'S PLACE 1</t>
  </si>
  <si>
    <t>719 OAK STREET</t>
  </si>
  <si>
    <t>BECCA LYNN'S PLACE 2</t>
  </si>
  <si>
    <t>303 6TH STREET WEST</t>
  </si>
  <si>
    <t>TRI-STATE HOSPITALITY/TUDORS BISCUIT WORLD/GINOS PIZZERIA&amp;PUB</t>
  </si>
  <si>
    <t>1449 AIRPORT ROAD</t>
  </si>
  <si>
    <t>BRADLEY'S PARLOR</t>
  </si>
  <si>
    <t>1603 COMMERCE ST</t>
  </si>
  <si>
    <t>DAISY MAE'S</t>
  </si>
  <si>
    <t>1950 BIG SANDY RD</t>
  </si>
  <si>
    <t>MIMI'S-DUNBAR VILLAGE</t>
  </si>
  <si>
    <t>961 DUNBAR SHOPPING VILLAGE</t>
  </si>
  <si>
    <t>LA LA'S VOODOO LOUNGE</t>
  </si>
  <si>
    <t>114 SOUTH PENN STREET</t>
  </si>
  <si>
    <t>MIMI'S-NITRO MARKETPLACE</t>
  </si>
  <si>
    <t>63 NITRO MARKETPLACE</t>
  </si>
  <si>
    <t>MAX'S PLACE</t>
  </si>
  <si>
    <t>990 DUNBAR PLAZA</t>
  </si>
  <si>
    <t>MIMI'S - PEA RIDGE</t>
  </si>
  <si>
    <t>5636 US ROUTE 60</t>
  </si>
  <si>
    <t>SWEET SHOPPE</t>
  </si>
  <si>
    <t>125 W WASHINGTON ST</t>
  </si>
  <si>
    <t>MISS ALICE'S #2</t>
  </si>
  <si>
    <t>2036 ROBERT C BYRD DRIVE</t>
  </si>
  <si>
    <t>VENUS LOUNGE 27</t>
  </si>
  <si>
    <t>3166 ROBERT C BYRD DR</t>
  </si>
  <si>
    <t>LITTLE GENERAL #5090 / EXXON</t>
  </si>
  <si>
    <t>3899 ROUTE 75</t>
  </si>
  <si>
    <t>DOLLAR GENERAL 6382</t>
  </si>
  <si>
    <t>1237 WASHINGTON STREET</t>
  </si>
  <si>
    <t>NEWELL</t>
  </si>
  <si>
    <t>ANNIE'S ROOM</t>
  </si>
  <si>
    <t>804 WASHINGTON AVE</t>
  </si>
  <si>
    <t>PAULA'S-BRIDGEPORT</t>
  </si>
  <si>
    <t>1218 W MAIN ST</t>
  </si>
  <si>
    <t>MAMA LINA'S CAFE</t>
  </si>
  <si>
    <t>2253 HARPER RD</t>
  </si>
  <si>
    <t>CASTLE THE</t>
  </si>
  <si>
    <t>803 E GRAFTON RD</t>
  </si>
  <si>
    <t>PAULA'S-CLARKSBURG</t>
  </si>
  <si>
    <t>472 EMILY DR</t>
  </si>
  <si>
    <t>SUSIE'S CLUB</t>
  </si>
  <si>
    <t>101 7TH AVE</t>
  </si>
  <si>
    <t>CORNER LIQUOR AND WINE</t>
  </si>
  <si>
    <t>DIGITS HOT SPOT</t>
  </si>
  <si>
    <t>1320 PLEASANT VALLEY RD</t>
  </si>
  <si>
    <t>PLEASANT VALLEY</t>
  </si>
  <si>
    <t>PAULA'S-FAIRMONT</t>
  </si>
  <si>
    <t>310 MARION SQ</t>
  </si>
  <si>
    <t>OUR TAVERN &amp; GRILL</t>
  </si>
  <si>
    <t>7306 HUSKER HWY/RT 250</t>
  </si>
  <si>
    <t>RB HOTSPOT LOUNGE</t>
  </si>
  <si>
    <t>618 ROSE BUD PLAZA</t>
  </si>
  <si>
    <t>MIDTOWN LOUNGE II</t>
  </si>
  <si>
    <t>159 W PIKE ST</t>
  </si>
  <si>
    <t>PIT STOP</t>
  </si>
  <si>
    <t>MAIN STREET</t>
  </si>
  <si>
    <t>GILBERT</t>
  </si>
  <si>
    <t>BARBOURSVILLE LODGE 2586 LOYAL ORDER OF MOOSE</t>
  </si>
  <si>
    <t>4341 US ROUTE 60 E</t>
  </si>
  <si>
    <t>MISS ALICE'S #3</t>
  </si>
  <si>
    <t>2245 RITTER DRIVE</t>
  </si>
  <si>
    <t>MISS ALICE'S #4</t>
  </si>
  <si>
    <t>240N EISENHOWER DR</t>
  </si>
  <si>
    <t>MISS ALICE'S #5</t>
  </si>
  <si>
    <t>913 RITTER DRIVE</t>
  </si>
  <si>
    <t>AMAX</t>
  </si>
  <si>
    <t>5844 WINCHESTER AVE</t>
  </si>
  <si>
    <t>STATS SPORTS BAR</t>
  </si>
  <si>
    <t>6349 US ROUTE 60 E</t>
  </si>
  <si>
    <t>PATTY'S-BECKLEY CROSSING</t>
  </si>
  <si>
    <t>409 BECKLEY CROSSING</t>
  </si>
  <si>
    <t>PATTY'S-BECKLEY PLAZA</t>
  </si>
  <si>
    <t>316 BECKLEY PLAZA UNIT B</t>
  </si>
  <si>
    <t>HAPPY CAMPER</t>
  </si>
  <si>
    <t>1323 4TH AVENUE</t>
  </si>
  <si>
    <t>KATHY'S CARRYOUT</t>
  </si>
  <si>
    <t>2250 CHESTNUT STREET</t>
  </si>
  <si>
    <t>MAX'S PLACE HOT SPOT</t>
  </si>
  <si>
    <t>1347 CHARLESTON ROAD</t>
  </si>
  <si>
    <t>275 N EISENHOWER DR</t>
  </si>
  <si>
    <t>103 BEAVER PLZ</t>
  </si>
  <si>
    <t>VALLEY II</t>
  </si>
  <si>
    <t>3041 3RD AVENUE</t>
  </si>
  <si>
    <t>STADIUM SPIRITS</t>
  </si>
  <si>
    <t>527 20TH ST</t>
  </si>
  <si>
    <t>DOLLAR GENERAL # 7132</t>
  </si>
  <si>
    <t>1228 COUNTRY CLUB ROAD</t>
  </si>
  <si>
    <t>FAIRMONT AVENUE EXXON</t>
  </si>
  <si>
    <t>726 FAIRMONT AVENUE</t>
  </si>
  <si>
    <t>917 EAST PARK AVENUE</t>
  </si>
  <si>
    <t>FAIRMONT N &amp; OUT QUIKMART/SUNOCO</t>
  </si>
  <si>
    <t>1501 LOCUST AVE</t>
  </si>
  <si>
    <t>308 MARION SQAURE</t>
  </si>
  <si>
    <t>2381 WHITE HALL BOULEVARD</t>
  </si>
  <si>
    <t>FRANKLIN LODGE #769 LOYAL ORDER OF MOOSE</t>
  </si>
  <si>
    <t>133 MILL RD</t>
  </si>
  <si>
    <t>J'S II</t>
  </si>
  <si>
    <t>14299 ROCKET BOYS DRIVE</t>
  </si>
  <si>
    <t>WAR</t>
  </si>
  <si>
    <t>THE OFFICE PUB</t>
  </si>
  <si>
    <t>17 VIRGINIA AVE</t>
  </si>
  <si>
    <t>POLISH AMERICAN PATRIOT CLUB</t>
  </si>
  <si>
    <t>4410 JACOB ST</t>
  </si>
  <si>
    <t>COACH'S CLUB ASSOCIATION</t>
  </si>
  <si>
    <t>300 GARFIELD ST REAR</t>
  </si>
  <si>
    <t>CAVE CLUB THE</t>
  </si>
  <si>
    <t>2340 MARKET ST</t>
  </si>
  <si>
    <t>IOLA CLUB</t>
  </si>
  <si>
    <t>3911 WATER ST</t>
  </si>
  <si>
    <t>THE EMBERS LOUNGE</t>
  </si>
  <si>
    <t>2110 MARSHALL STREET</t>
  </si>
  <si>
    <t>UP ON THE LANE HOT SPOT</t>
  </si>
  <si>
    <t>97 EDGINTON LANE</t>
  </si>
  <si>
    <t>ROSIE'S IV</t>
  </si>
  <si>
    <t>3938 COAL HERITAGE ROAD</t>
  </si>
  <si>
    <t>KRISTI'S-SOUTHVIEW MALL</t>
  </si>
  <si>
    <t>170 MAJESTIC PL</t>
  </si>
  <si>
    <t>THE LANDING</t>
  </si>
  <si>
    <t>23 OHIO STREET</t>
  </si>
  <si>
    <t>MIMI'S-ST ALBANS</t>
  </si>
  <si>
    <t>1433 MACCORKLE AVE</t>
  </si>
  <si>
    <t>PATTY'S-BLUEFIELD</t>
  </si>
  <si>
    <t>3022B E CUMBERLAND RD</t>
  </si>
  <si>
    <t>LULU'S OF BLUEFIELD</t>
  </si>
  <si>
    <t>3176 E CUMBERLAND RD</t>
  </si>
  <si>
    <t>BRIANNA'S CAFE</t>
  </si>
  <si>
    <t>745 WINFIELD RD</t>
  </si>
  <si>
    <t>BRYLEE'S CAFE</t>
  </si>
  <si>
    <t>743 WINFIELD RD</t>
  </si>
  <si>
    <t>ROSIE'S II</t>
  </si>
  <si>
    <t>4007A EAST CUMBERLAND RD</t>
  </si>
  <si>
    <t>SARAH J'S</t>
  </si>
  <si>
    <t>3206 EAST CUMBERLAND ROAD</t>
  </si>
  <si>
    <t>VENUS LOUNGE</t>
  </si>
  <si>
    <t>2409 WASHINGTON ST</t>
  </si>
  <si>
    <t>4501 E CUMBERLAND RD RT 460 EXT</t>
  </si>
  <si>
    <t>KRISTI'S 1</t>
  </si>
  <si>
    <t>6570 KELLYSVILLE RD</t>
  </si>
  <si>
    <t>BOSS'S #2 ON THE LEVEL AMUSEMENTS</t>
  </si>
  <si>
    <t>798 EAST WASHINGTON STREET</t>
  </si>
  <si>
    <t>SPEEDWAY 9750</t>
  </si>
  <si>
    <t>1531 SIXTH AVENUE</t>
  </si>
  <si>
    <t>BETTE'S HOT SPOT</t>
  </si>
  <si>
    <t>335 OAKVALE ROAD</t>
  </si>
  <si>
    <t>HOLLYWOOD CASINO AT CHARLES TOWN RACES</t>
  </si>
  <si>
    <t>750 HOLLYWOOD DR</t>
  </si>
  <si>
    <t>MAMA LINA'S AT CHESAPEAKE</t>
  </si>
  <si>
    <t>12217 MACCORKLE AVE</t>
  </si>
  <si>
    <t>MAX'S PLACE / CHESTERFIELD HOUSE</t>
  </si>
  <si>
    <t>3112 CHESTERFIELD AVE</t>
  </si>
  <si>
    <t>CONVENIENCE PLUS / MARATHON</t>
  </si>
  <si>
    <t>719 31ST STREET</t>
  </si>
  <si>
    <t>6802 MACCORKLE AVE SE</t>
  </si>
  <si>
    <t>KALEE'S LOUNGE LLC</t>
  </si>
  <si>
    <t>1405 ATHENS ROAD</t>
  </si>
  <si>
    <t>LISA'S</t>
  </si>
  <si>
    <t>4009 STATE ROUTE 34</t>
  </si>
  <si>
    <t>3120 CHESTERFIELD AVE</t>
  </si>
  <si>
    <t>MIMI'S-QUINCY</t>
  </si>
  <si>
    <t>2700 E DUPONT AVE STE 19A</t>
  </si>
  <si>
    <t>PATTY'S-PRINCETON</t>
  </si>
  <si>
    <t>1057 STAFFORD DR 19 PSC</t>
  </si>
  <si>
    <t>DOLLAR GENERAL # 10425</t>
  </si>
  <si>
    <t>275 WEST MAIN STREET</t>
  </si>
  <si>
    <t>27 WEST MAIN ST</t>
  </si>
  <si>
    <t>MIMI'S-ASHTON PLACE</t>
  </si>
  <si>
    <t>1107 FLEDDERJOHN RD</t>
  </si>
  <si>
    <t>LAFAYETTE CAFE</t>
  </si>
  <si>
    <t>100 LAFAYETTE AVENUE</t>
  </si>
  <si>
    <t>GUYANDOTTE FOOD CENTER/EXXON</t>
  </si>
  <si>
    <t>401 BRIDGE STREET</t>
  </si>
  <si>
    <t>THE NEW CHEERS</t>
  </si>
  <si>
    <t>325 JEFFERSON AVE</t>
  </si>
  <si>
    <t>MILLIE'S COFFEE HOUSE</t>
  </si>
  <si>
    <t>3380 TEAYS VALLEY ROAD SUITE 2</t>
  </si>
  <si>
    <t>ONE STOP/EXXON</t>
  </si>
  <si>
    <t>5158 US ROUTE 60</t>
  </si>
  <si>
    <t>501 ELK ST</t>
  </si>
  <si>
    <t>2627 5TH AVENUE</t>
  </si>
  <si>
    <t>2908 STATE ST</t>
  </si>
  <si>
    <t>HUNTINGTON MART/MARATHON</t>
  </si>
  <si>
    <t>1117 HAL GREER BOULEVARD</t>
  </si>
  <si>
    <t>JULIAN'S MARKET</t>
  </si>
  <si>
    <t>1049 12TH STREET</t>
  </si>
  <si>
    <t>KONNIE'S KASTLE</t>
  </si>
  <si>
    <t>20 JEFFERSON AVE</t>
  </si>
  <si>
    <t>LAFONTAINES TOBACCO &amp; WINE SHOP</t>
  </si>
  <si>
    <t>418 10TH STREET</t>
  </si>
  <si>
    <t>NICKS LOUNGE</t>
  </si>
  <si>
    <t>ONE BRIDGEVIEW PLAZA</t>
  </si>
  <si>
    <t>2207 8TH AVE</t>
  </si>
  <si>
    <t>OLIVE STREET MARKET</t>
  </si>
  <si>
    <t>217 OLIVE STREET</t>
  </si>
  <si>
    <t>PAULA'S-WESTON</t>
  </si>
  <si>
    <t>100 MARKET PLACE MALL STE 3F</t>
  </si>
  <si>
    <t>STUBS</t>
  </si>
  <si>
    <t>2121 4TH STREET</t>
  </si>
  <si>
    <t>LAZY ACRES MART</t>
  </si>
  <si>
    <t>1383 SWAMP RUN ROAD</t>
  </si>
  <si>
    <t>YE OLDE ALPHA</t>
  </si>
  <si>
    <t>50 CARMEL RD</t>
  </si>
  <si>
    <t>JUMPIN' JIMMY'S BAR</t>
  </si>
  <si>
    <t>14 WEST ALEXANDER ROAD</t>
  </si>
  <si>
    <t>2115 WALLACE BAISDEN DRIVE</t>
  </si>
  <si>
    <t>DJ OUTFITTERS</t>
  </si>
  <si>
    <t>RT 34/40 CASSITY LONG RD</t>
  </si>
  <si>
    <t>MABIE</t>
  </si>
  <si>
    <t>PAULA'S-ELKINS</t>
  </si>
  <si>
    <t>773 BEVERLY PIKE</t>
  </si>
  <si>
    <t>GOLDEN RIDGE SALOON</t>
  </si>
  <si>
    <t>NUMBER TWO RIDGE RD &amp; GOLDEN RD</t>
  </si>
  <si>
    <t>DALLAS</t>
  </si>
  <si>
    <t>FOOD LION #1167</t>
  </si>
  <si>
    <t>4803 GERRARDSTOWN RD</t>
  </si>
  <si>
    <t>DOLLAR GENERAL # 134</t>
  </si>
  <si>
    <t>526 MIDDLEWAY PIKE</t>
  </si>
  <si>
    <t>SHEETZ CONVENIENCE STORE #143</t>
  </si>
  <si>
    <t>7899 WINCHESTER AVE</t>
  </si>
  <si>
    <t>FRATERNAL ORDER OF EAGLE AERIE #1891</t>
  </si>
  <si>
    <t>2153 NATIONAL RD</t>
  </si>
  <si>
    <t>SHEETZ CONVENIENCE STORE #419</t>
  </si>
  <si>
    <t>4 MALL ROAD</t>
  </si>
  <si>
    <t>SMOKER FRIENDLY'S BIG APPLE LIQUORS</t>
  </si>
  <si>
    <t>187 SADER DR</t>
  </si>
  <si>
    <t>INWOOD BP (ROCS)</t>
  </si>
  <si>
    <t>4688 GERRARDSTOWN ROAD</t>
  </si>
  <si>
    <t>STATE LINE CAFE &amp; MORE</t>
  </si>
  <si>
    <t>11540 NATIONAL RD</t>
  </si>
  <si>
    <t>FIRST AND LAST SHOT CANTINA</t>
  </si>
  <si>
    <t>3638 NATIONAL RD</t>
  </si>
  <si>
    <t>CLARK'S PUMP-N-SHOP</t>
  </si>
  <si>
    <t>100A ALEX LANE</t>
  </si>
  <si>
    <t>WAKIM'S CLUB</t>
  </si>
  <si>
    <t>2181 NATIONAL RD</t>
  </si>
  <si>
    <t>THE CLUB ROOM</t>
  </si>
  <si>
    <t>717 ROGERS ST</t>
  </si>
  <si>
    <t>SHEETZ CONVENIENCE STORE</t>
  </si>
  <si>
    <t>31 TANYARD STATION DRIVE</t>
  </si>
  <si>
    <t>EAGLES DEN</t>
  </si>
  <si>
    <t>9647 NATIONAL RD</t>
  </si>
  <si>
    <t>4996 GERRARDSTOWN ROAD</t>
  </si>
  <si>
    <t>US FOOD MART/US GAS</t>
  </si>
  <si>
    <t>6202 EAST PEA RIDGE ROAD</t>
  </si>
  <si>
    <t>FOODWAY SUPER MARKET</t>
  </si>
  <si>
    <t>3507 MISSION ROAD</t>
  </si>
  <si>
    <t>PATTY'S GATEWAY</t>
  </si>
  <si>
    <t>1018 WAL ST ONE GATEWAY CENTER</t>
  </si>
  <si>
    <t>PATTY'S AT MERCHANTS WALK</t>
  </si>
  <si>
    <t>223 MERCHANTS WALK</t>
  </si>
  <si>
    <t>SHEETZ</t>
  </si>
  <si>
    <t>3728 CHARLES TOWN ROAD</t>
  </si>
  <si>
    <t>WALGREENS 12454</t>
  </si>
  <si>
    <t>655 WASHINGTON STREET WEST</t>
  </si>
  <si>
    <t>PAR MAR / BP</t>
  </si>
  <si>
    <t>2328 KANAWHA TERRACE</t>
  </si>
  <si>
    <t>MIMI'S-HILLS PLAZA</t>
  </si>
  <si>
    <t>303 PATRICK STREET PLZ</t>
  </si>
  <si>
    <t>MIMI'S-PATRICK ST</t>
  </si>
  <si>
    <t>1607B KANAWHA BLVD</t>
  </si>
  <si>
    <t>THE SQUIRE TOBACCONIST</t>
  </si>
  <si>
    <t>104 HILLS PLAZA</t>
  </si>
  <si>
    <t>BENTON M LOWE POST 81 AMERICAN LEGION</t>
  </si>
  <si>
    <t>MORGAN ADDITION COUNTY RT 15</t>
  </si>
  <si>
    <t>AMERICAN LEGION</t>
  </si>
  <si>
    <t>WETZEL ST</t>
  </si>
  <si>
    <t>TNT CAFÉ</t>
  </si>
  <si>
    <t>21577 OHIO RIVER RD</t>
  </si>
  <si>
    <t>TWO RIVERS CAFÉ</t>
  </si>
  <si>
    <t>2601 JACKSON AVE</t>
  </si>
  <si>
    <t>21271 OHIO RIVER ROAD</t>
  </si>
  <si>
    <t>SPIELER'S CLUBS</t>
  </si>
  <si>
    <t>RR 2 BOX 31</t>
  </si>
  <si>
    <t>PROCTOR</t>
  </si>
  <si>
    <t>FANTASY'S</t>
  </si>
  <si>
    <t>7682 OHIO RIVER BOULEVARD</t>
  </si>
  <si>
    <t>JANE LEW TRUCK STOP</t>
  </si>
  <si>
    <t>1000 HACKERS CREEK ROAD</t>
  </si>
  <si>
    <t>STATION 1</t>
  </si>
  <si>
    <t>154 BRIDGE STREET, PO BOX 277</t>
  </si>
  <si>
    <t>JUNIOR</t>
  </si>
  <si>
    <t>DOLLAR GENERAL #13120</t>
  </si>
  <si>
    <t>2941 CHARLES TOWN ROAD</t>
  </si>
  <si>
    <t>SHEETZ CONVENIENCE STORE #171</t>
  </si>
  <si>
    <t>125 N MAIN ST</t>
  </si>
  <si>
    <t>SHEETZ CONVENIENCE STORE #174</t>
  </si>
  <si>
    <t>221 CRIM AVE</t>
  </si>
  <si>
    <t>DOLLAR GENERAL # 2249</t>
  </si>
  <si>
    <t>800 CRIM AVENUE</t>
  </si>
  <si>
    <t>CLASSICS 3 HOT SPOT LOUNGE AND RESTAURANT</t>
  </si>
  <si>
    <t>1384 GREENBAG RD</t>
  </si>
  <si>
    <t>2943 CHARLES TOWN ROAD</t>
  </si>
  <si>
    <t>BELINGTON EXXON</t>
  </si>
  <si>
    <t>967 SOUTH CRIM AVENUE</t>
  </si>
  <si>
    <t>BELINGTON SHOP N SAVE</t>
  </si>
  <si>
    <t>806 CRIM AVE</t>
  </si>
  <si>
    <t>BIG DOG CAFE &amp; HOT SPOT</t>
  </si>
  <si>
    <t>1426 POINT MARION ROAD</t>
  </si>
  <si>
    <t>TRIPLE L MART/BP</t>
  </si>
  <si>
    <t>209 KESLING MILL RD</t>
  </si>
  <si>
    <t>ROCS LOCAL MARKET/BP</t>
  </si>
  <si>
    <t>1224 TJ JACKSON DR</t>
  </si>
  <si>
    <t>RALPH'S COUNTRY STORE</t>
  </si>
  <si>
    <t>BELINGTON ROAD RR 4 BOX 202</t>
  </si>
  <si>
    <t>88 GARDEN FRESH PLAZA DRIVE</t>
  </si>
  <si>
    <t>211 CRIM AVENUE</t>
  </si>
  <si>
    <t>PHILIPPI SHOP N SAVE EXPRESS</t>
  </si>
  <si>
    <t>1 SWAMP LANE</t>
  </si>
  <si>
    <t>FAST STOP FOOD MART/EXXON</t>
  </si>
  <si>
    <t>2 CLARKSBURG RD</t>
  </si>
  <si>
    <t>217 SOUTH KANAWHA STREET</t>
  </si>
  <si>
    <t>ROCS LOCAL MARKET</t>
  </si>
  <si>
    <t>39 KELLY ISLAND RD</t>
  </si>
  <si>
    <t>PAULA'S - MILEGROUND</t>
  </si>
  <si>
    <t>1756 MILEGROUND RD STE B</t>
  </si>
  <si>
    <t>PAULA'S AT WESTOVER</t>
  </si>
  <si>
    <t>150 HOLLAND AVENUE</t>
  </si>
  <si>
    <t>PAULA'S-UNIVERSITY</t>
  </si>
  <si>
    <t>55D DON KNOTTS BLVD STE 1</t>
  </si>
  <si>
    <t>DOLLAR GENERAL 13238</t>
  </si>
  <si>
    <t>3390 UNIVERSITY AVENUE</t>
  </si>
  <si>
    <t>C AND M SERVICE CENTER / EXXON</t>
  </si>
  <si>
    <t>20958 SENECA TRAIL NORTH</t>
  </si>
  <si>
    <t>T &amp; D QUICK STOP</t>
  </si>
  <si>
    <t>RURAL ROUTE 52 EAST</t>
  </si>
  <si>
    <t>1373 RIVERVIEW AVENUE W</t>
  </si>
  <si>
    <t>ALDERSON</t>
  </si>
  <si>
    <t>HARTS GALAXY</t>
  </si>
  <si>
    <t>1085 MCCLELLAN HIGHWAY</t>
  </si>
  <si>
    <t>PIONEER CLUB COMPANY/SHIRLEY'S BAR &amp; GRILL</t>
  </si>
  <si>
    <t>18628 STATE ROUTE 3</t>
  </si>
  <si>
    <t>PEYTONA</t>
  </si>
  <si>
    <t>TERRY'S CAFE</t>
  </si>
  <si>
    <t>239 RALEIGH STREET</t>
  </si>
  <si>
    <t>HANDI STOP / CITGO</t>
  </si>
  <si>
    <t>21 TUSCAWILLA DRIVE</t>
  </si>
  <si>
    <t>MARATHON / CLARK'S PUMP -N- SHOP</t>
  </si>
  <si>
    <t>5742 MCCLELLAN HIGHWAY</t>
  </si>
  <si>
    <t>SMOKER FRIENDLY'S</t>
  </si>
  <si>
    <t>86 GREAT TEAYS BOULEVARD</t>
  </si>
  <si>
    <t>3524 TEAYS VALLEY ROAD</t>
  </si>
  <si>
    <t>KRISTI'S</t>
  </si>
  <si>
    <t>378 MALL RD</t>
  </si>
  <si>
    <t>WAL-MART 2696</t>
  </si>
  <si>
    <t>FAMILY DOLLAR 7092</t>
  </si>
  <si>
    <t>HC 61 BOX 300</t>
  </si>
  <si>
    <t>SMOKERS CHOICE</t>
  </si>
  <si>
    <t>120 CAROLINA AVENUE</t>
  </si>
  <si>
    <t>GRANT'S GROCERY</t>
  </si>
  <si>
    <t>38009 POND FORK ROAD</t>
  </si>
  <si>
    <t>WHARTON</t>
  </si>
  <si>
    <t>SHEETZ CONVENIENCE STORE #234</t>
  </si>
  <si>
    <t>239 THREE SPRINGS DRIVE</t>
  </si>
  <si>
    <t>TSP #809/MARATHON</t>
  </si>
  <si>
    <t>3775 MAIN &amp; HUDSON</t>
  </si>
  <si>
    <t>1360 COVE RD</t>
  </si>
  <si>
    <t>100 SAINT THOMAS DRIVE</t>
  </si>
  <si>
    <t>SMITH EXPRESS MART</t>
  </si>
  <si>
    <t>706 RIDGE AVENUE</t>
  </si>
  <si>
    <t>WEIRTON A&amp;M QUICK STOP</t>
  </si>
  <si>
    <t>201 SOUTH 11TH ST</t>
  </si>
  <si>
    <t>400 THREE SPRINGS DR RD</t>
  </si>
  <si>
    <t>MIMI'S-SOUTHRIDGE</t>
  </si>
  <si>
    <t>2836 MOUNTAINEER BOULEVARD</t>
  </si>
  <si>
    <t>WEIRTON SHOP N SAVE</t>
  </si>
  <si>
    <t>273 PENCO RD</t>
  </si>
  <si>
    <t>TURLEYS' STATION</t>
  </si>
  <si>
    <t>2532 HARDINS RUN RD</t>
  </si>
  <si>
    <t>DOLLAR GENERAL # 16074</t>
  </si>
  <si>
    <t>20 ROSEWOOD DRIVE</t>
  </si>
  <si>
    <t>SHEETZ CONVENIENCE STORE #240</t>
  </si>
  <si>
    <t>51 FLOWING SPRINGS RD</t>
  </si>
  <si>
    <t>23 JEFFERSON AVENUE</t>
  </si>
  <si>
    <t>BOBBY'S BLUE RIDGE EMPORIUM</t>
  </si>
  <si>
    <t>18619 CHARLES TOWN ROAD</t>
  </si>
  <si>
    <t>CHARLIE BROWN'S STORE</t>
  </si>
  <si>
    <t>15949 CHARLES TOWN RD</t>
  </si>
  <si>
    <t>THE SMOKING HEAD</t>
  </si>
  <si>
    <t>34 JEFFERSON AVENUE</t>
  </si>
  <si>
    <t>MIMI'S-LIBERTY SQUARE</t>
  </si>
  <si>
    <t>5 LIBERTY SQ</t>
  </si>
  <si>
    <t>TORLONE'S</t>
  </si>
  <si>
    <t>20605 CHARLES TOWN RD</t>
  </si>
  <si>
    <t>DOLLAR GENERAL # 16805</t>
  </si>
  <si>
    <t>ROUTE 65</t>
  </si>
  <si>
    <t>LENORE</t>
  </si>
  <si>
    <t>7-ELEVEN/MARATHON</t>
  </si>
  <si>
    <t>11 WEST 2ND AVENUE</t>
  </si>
  <si>
    <t>WILLIAMSON</t>
  </si>
  <si>
    <t>DOLLAR GENERAL # 9898</t>
  </si>
  <si>
    <t>12 ALTA DR</t>
  </si>
  <si>
    <t>MARL-BONE JUNCTION GROCERY &amp; RESTAURANT</t>
  </si>
  <si>
    <t>1 MARROWBONE CREEK ROAD</t>
  </si>
  <si>
    <t>411 ALTA DR</t>
  </si>
  <si>
    <t>BRIDGE MART LIQUOR PORT</t>
  </si>
  <si>
    <t>100 CORNER KENTUCKY &amp; LINCOLN STREETS</t>
  </si>
  <si>
    <t>CORNERSTONE IGA</t>
  </si>
  <si>
    <t>123 SENECA TRAIL</t>
  </si>
  <si>
    <t>DANO &amp; SPANO</t>
  </si>
  <si>
    <t>210 E 1ST AVE</t>
  </si>
  <si>
    <t>606 ALTA DRIVE</t>
  </si>
  <si>
    <t>LEWISBURG EXXON</t>
  </si>
  <si>
    <t>177 COLEMAN DRIVE</t>
  </si>
  <si>
    <t>FAIRLEA'S FOOD MART</t>
  </si>
  <si>
    <t>143 MAPLEWOOD AVENUE</t>
  </si>
  <si>
    <t>98 NORTH ST</t>
  </si>
  <si>
    <t>LENORE MARATHON</t>
  </si>
  <si>
    <t>RT 65 MAIN ST</t>
  </si>
  <si>
    <t>DOLLAR GENERAL # 17977</t>
  </si>
  <si>
    <t>210 PIKE ST</t>
  </si>
  <si>
    <t>BARRACKVILLE</t>
  </si>
  <si>
    <t>SHEETZ CONVENIENCE STORE #206</t>
  </si>
  <si>
    <t>39 BERLIN RD</t>
  </si>
  <si>
    <t>DOLLAR GENERAL # 3903</t>
  </si>
  <si>
    <t>421 MAIN STREET</t>
  </si>
  <si>
    <t>164 MAIN ST</t>
  </si>
  <si>
    <t>RIVESVILLE</t>
  </si>
  <si>
    <t>627 FAIRMONT AVE</t>
  </si>
  <si>
    <t>109 MAIN ST</t>
  </si>
  <si>
    <t>BFS/MARATHON</t>
  </si>
  <si>
    <t>PAR MAR/BP</t>
  </si>
  <si>
    <t>200 GREENBRIER PLAZA</t>
  </si>
  <si>
    <t>508 US HWY 33-E</t>
  </si>
  <si>
    <t>19519 POND FORK ROAD</t>
  </si>
  <si>
    <t>VAN</t>
  </si>
  <si>
    <t>18904 POND FORK RD</t>
  </si>
  <si>
    <t>ST RT 85 BOX 119</t>
  </si>
  <si>
    <t>33 RAMSEY ROAD</t>
  </si>
  <si>
    <t>595 US HWY 33 E</t>
  </si>
  <si>
    <t>213 PIKE STREET</t>
  </si>
  <si>
    <t>701 FAIRMONT AVENUE</t>
  </si>
  <si>
    <t>4160 STATE ROUTE 34</t>
  </si>
  <si>
    <t>110 BERLIN RD</t>
  </si>
  <si>
    <t>536 PENNSYLVANIA AVENUE</t>
  </si>
  <si>
    <t>200 EAST GRAFTON ROAD</t>
  </si>
  <si>
    <t>BRADLEY MARKET</t>
  </si>
  <si>
    <t>6057 ROBERT C BYRD DRIVE</t>
  </si>
  <si>
    <t>BRADLEY</t>
  </si>
  <si>
    <t>1942 COAL CITY ROAD</t>
  </si>
  <si>
    <t>COAL CITY</t>
  </si>
  <si>
    <t>1886 ROBERT C BYRD DRIVE</t>
  </si>
  <si>
    <t>MACARTHUR</t>
  </si>
  <si>
    <t>DOLLAR GENERAL # 15466</t>
  </si>
  <si>
    <t>311 SOUTH VIRGINIA AVENUE</t>
  </si>
  <si>
    <t>SHEETZ CONVENIENCE STORE #182</t>
  </si>
  <si>
    <t>1220 JOHNSON AVE</t>
  </si>
  <si>
    <t>BLACK BEAR EXPRESS/EXXON</t>
  </si>
  <si>
    <t>50 GENESIS BOULEVARD</t>
  </si>
  <si>
    <t>ROCKO'S LIQUOR, WINE &amp; BEER</t>
  </si>
  <si>
    <t>623 W MAIN ST</t>
  </si>
  <si>
    <t>VOLCANO E-CIGS/E VAPOR</t>
  </si>
  <si>
    <t>2399 MEADOWBROOK MALL</t>
  </si>
  <si>
    <t>328 E MAIN ST</t>
  </si>
  <si>
    <t>1208A WEST MAIN STREET</t>
  </si>
  <si>
    <t>809 WEST MAIN STREET</t>
  </si>
  <si>
    <t>SUPER QUIK 15</t>
  </si>
  <si>
    <t>2700 ROUTE 75</t>
  </si>
  <si>
    <t>2001 SUTTON LANE</t>
  </si>
  <si>
    <t>4247 SUTTON LANE</t>
  </si>
  <si>
    <t>6861 BUCKHANNON RD</t>
  </si>
  <si>
    <t>TSP #810/MARATHON</t>
  </si>
  <si>
    <t>3700 PENNSYLVANIA AVE</t>
  </si>
  <si>
    <t>128 AMERICAN WAY</t>
  </si>
  <si>
    <t>CHAMBERS GENERAL STORE</t>
  </si>
  <si>
    <t>202 MAIN STREET</t>
  </si>
  <si>
    <t>BETHANY</t>
  </si>
  <si>
    <t>EXXON / LITTLE GENERAL STORE</t>
  </si>
  <si>
    <t>2634 US ROUTE 60</t>
  </si>
  <si>
    <t>ONA</t>
  </si>
  <si>
    <t>WAL-MART FUEL STATION</t>
  </si>
  <si>
    <t>91 27TH ST</t>
  </si>
  <si>
    <t>MYER'S QUICK STOP</t>
  </si>
  <si>
    <t>927 CHARLES STREET</t>
  </si>
  <si>
    <t>DOLLAR GENERAL # 11484</t>
  </si>
  <si>
    <t>499 EAST MAIN STREET</t>
  </si>
  <si>
    <t>DOLLAR GENERAL # 2896</t>
  </si>
  <si>
    <t>228 MAIN STREET WEST</t>
  </si>
  <si>
    <t>FAMILY DOLLAR 9319</t>
  </si>
  <si>
    <t>731 BIGLEY AVENUE</t>
  </si>
  <si>
    <t>RITE AID</t>
  </si>
  <si>
    <t>406 WASHINGTON STREET</t>
  </si>
  <si>
    <t>RAVENSWOOD</t>
  </si>
  <si>
    <t>B &amp; R TOBACCO SHACK</t>
  </si>
  <si>
    <t>5078 WILLIAMSPORT PIKE SUITE F</t>
  </si>
  <si>
    <t>RIPLEY DUCHESS/BP</t>
  </si>
  <si>
    <t>100 DUKE DRIVE</t>
  </si>
  <si>
    <t>WHITE'S COAL CITY SERVICE CENTER</t>
  </si>
  <si>
    <t>2117 COAL CITY RD</t>
  </si>
  <si>
    <t>1439 MACCORKLE AVENUE</t>
  </si>
  <si>
    <t>MCGRAW &amp; MAIN</t>
  </si>
  <si>
    <t>T &amp; T COUNTRY STORE</t>
  </si>
  <si>
    <t>2859 COAL CITY ROAD</t>
  </si>
  <si>
    <t>106 ACADEMY DRIVE</t>
  </si>
  <si>
    <t>1309 SPENCER RD</t>
  </si>
  <si>
    <t>1428 ROBERT C BYRD DR</t>
  </si>
  <si>
    <t>CRAB ORCHARD</t>
  </si>
  <si>
    <t>509 CHURCH ST S</t>
  </si>
  <si>
    <t>405 ROBERT C. BYRD DRIVE</t>
  </si>
  <si>
    <t>J AND J KOUNTRY KORNER</t>
  </si>
  <si>
    <t>1362 ROBERT C BYRD DRIVE</t>
  </si>
  <si>
    <t>SOPHIA LAUNDROMAT</t>
  </si>
  <si>
    <t>206 W MAIN ST</t>
  </si>
  <si>
    <t>871 ROBERT C BYRD DRIVE/LESTER SQUARE</t>
  </si>
  <si>
    <t>237 CHURCH ST S</t>
  </si>
  <si>
    <t>FAMILY DOLLAR #12080</t>
  </si>
  <si>
    <t>284 MIDWAY RD</t>
  </si>
  <si>
    <t>DOLLAR GENERAL # 15424</t>
  </si>
  <si>
    <t>800 CHESTNUT STREET</t>
  </si>
  <si>
    <t>DOLLAR GENERAL 16253</t>
  </si>
  <si>
    <t>29 THUNDER ROAD</t>
  </si>
  <si>
    <t>FAS CHEK #3</t>
  </si>
  <si>
    <t>369 CAMPBELLS CREEK DR</t>
  </si>
  <si>
    <t>DOLLAR GENERAL # 6622</t>
  </si>
  <si>
    <t>504 CAMPBELLS CREEK DRIVE</t>
  </si>
  <si>
    <t>7-ELEVEN/SHELL</t>
  </si>
  <si>
    <t>100 CHILDRESS ROAD</t>
  </si>
  <si>
    <t>406 WASHINGTON ST W</t>
  </si>
  <si>
    <t>TOWNE TOBACCO (INSIDE CHAPMANVILLE PHARMACY)</t>
  </si>
  <si>
    <t>289 CRAWLEY RD</t>
  </si>
  <si>
    <t>KANAWHA CITY PIGGLY WIGGLY</t>
  </si>
  <si>
    <t>5003 MACCORKLE AVE SE</t>
  </si>
  <si>
    <t>6309 MACCORKLE AVE SE STE 1</t>
  </si>
  <si>
    <t>TOBACCO AND MORE EXPRESS</t>
  </si>
  <si>
    <t>619 MAIN AVENUE</t>
  </si>
  <si>
    <t>WEST LOGAN</t>
  </si>
  <si>
    <t>LITTLE GENERAL/MARKET EXPRESS</t>
  </si>
  <si>
    <t>571 MIDWAY RD</t>
  </si>
  <si>
    <t>ROUTE 60 EAST</t>
  </si>
  <si>
    <t>EXXON/ONE STOP</t>
  </si>
  <si>
    <t>305 JUSTICE AVENUE</t>
  </si>
  <si>
    <t>PETRA MART/EXXON</t>
  </si>
  <si>
    <t>332 CAMPBELLS CREEK DRIVE</t>
  </si>
  <si>
    <t>403 MIDWAY ROAD, BOX 165K</t>
  </si>
  <si>
    <t>EXXON TIGER MART</t>
  </si>
  <si>
    <t>278 SAND PLANT ROAD</t>
  </si>
  <si>
    <t>701 LEE ST E</t>
  </si>
  <si>
    <t>LITTLE GENERAL STORE/MARATHON</t>
  </si>
  <si>
    <t>135 EAST MAIN STREET</t>
  </si>
  <si>
    <t>KOUNTRY KORNER GENERAL STORE</t>
  </si>
  <si>
    <t>3179 EAST MAIN STREET</t>
  </si>
  <si>
    <t>LITTLE GENERAL/MOBIL</t>
  </si>
  <si>
    <t>301 PENNSYLVANIA AVENUE</t>
  </si>
  <si>
    <t>722 BIGLEY AVENUE</t>
  </si>
  <si>
    <t>6414 MACCORKLE AVE SE</t>
  </si>
  <si>
    <t>811 WASHINGTON STREET WEST</t>
  </si>
  <si>
    <t>500 DELAWARE AVE</t>
  </si>
  <si>
    <t>1109 JEFFERSON ROAD</t>
  </si>
  <si>
    <t>K MART</t>
  </si>
  <si>
    <t>6531 MACCORKLE AVE SE</t>
  </si>
  <si>
    <t>748 VIRGINIA ST W</t>
  </si>
  <si>
    <t>THE MARKET</t>
  </si>
  <si>
    <t>201 MARKET DR</t>
  </si>
  <si>
    <t>RUNYAN'S SUNOCO</t>
  </si>
  <si>
    <t>1401 CHILDRESS RD</t>
  </si>
  <si>
    <t>THE SMOKEHOUSE</t>
  </si>
  <si>
    <t>1549 WASHINGTON ST W</t>
  </si>
  <si>
    <t>SUPER STOP</t>
  </si>
  <si>
    <t>784 LITTLE COAL RIVER ROAD</t>
  </si>
  <si>
    <t>DOLLAR GENERAL # 11180</t>
  </si>
  <si>
    <t>200 STATE STREET</t>
  </si>
  <si>
    <t>LLOYDS ACE HARDWARE &amp; FOOD STORE/SHELL</t>
  </si>
  <si>
    <t>4350 SUTTON LN</t>
  </si>
  <si>
    <t>SAM'S GROCERY &amp; CARRY OUT</t>
  </si>
  <si>
    <t>8005 ELK RIVER ROAD</t>
  </si>
  <si>
    <t>FRAMETOWN</t>
  </si>
  <si>
    <t>75 WV FOREST PRODUCTS ROAD</t>
  </si>
  <si>
    <t>3157 STATE ST</t>
  </si>
  <si>
    <t>NOTTINGHAM'S STORE</t>
  </si>
  <si>
    <t>75 NOTTINGHAM STORE RD</t>
  </si>
  <si>
    <t>DUCK</t>
  </si>
  <si>
    <t>PILOT</t>
  </si>
  <si>
    <t>270 SCOTT FRK</t>
  </si>
  <si>
    <t>H - MART CONVENIENCE STORE 2</t>
  </si>
  <si>
    <t>1501 NEW YORK AVENUE</t>
  </si>
  <si>
    <t>ROCS EXPRESS/BP</t>
  </si>
  <si>
    <t>1000 FOXCROFT AVE</t>
  </si>
  <si>
    <t>1309A COURTHOUSE DRIVE</t>
  </si>
  <si>
    <t>5680 HAMMONDS MILL RD</t>
  </si>
  <si>
    <t>3216 N JEFFERSON STREET</t>
  </si>
  <si>
    <t>DOLLAR GENERAL # 4077</t>
  </si>
  <si>
    <t>1251 STAFFORD DRIVE</t>
  </si>
  <si>
    <t>1229 STAFFORD DR</t>
  </si>
  <si>
    <t>FAST STOP/CITGO</t>
  </si>
  <si>
    <t>306 SOUTH WALKER STREET</t>
  </si>
  <si>
    <t>1107 STAFFORD DRIVE</t>
  </si>
  <si>
    <t>KP FOOD MART/LIBERTY</t>
  </si>
  <si>
    <t>605 ROGERS ST</t>
  </si>
  <si>
    <t>FOUR SEASONS PHARMACY</t>
  </si>
  <si>
    <t>300 MORRISON DR</t>
  </si>
  <si>
    <t>1314 MAIN STREET</t>
  </si>
  <si>
    <t>KWIK STOP</t>
  </si>
  <si>
    <t>742 NEW HOPE RD</t>
  </si>
  <si>
    <t>1021 STAFFORD DR</t>
  </si>
  <si>
    <t>1300 1ST STREET</t>
  </si>
  <si>
    <t>DOLLAR GENERAL # 6037</t>
  </si>
  <si>
    <t>1345 1ST STREET</t>
  </si>
  <si>
    <t>LAFAYETTE AVENUE AND PURDY STREET</t>
  </si>
  <si>
    <t>1212 LAFAYETTE AVE</t>
  </si>
  <si>
    <t>CHEAP TOBACCO</t>
  </si>
  <si>
    <t>1204 LAFAYETTE AVENUE</t>
  </si>
  <si>
    <t>1234 LAFAYETTE AVENUE</t>
  </si>
  <si>
    <t>3175 US ROUTE 60</t>
  </si>
  <si>
    <t>1419 US ROUTE 60</t>
  </si>
  <si>
    <t>GREG'S MARKET III</t>
  </si>
  <si>
    <t>128 JEFFERSON AVE</t>
  </si>
  <si>
    <t>GREG'S MARKET I</t>
  </si>
  <si>
    <t>2400 4TH ST</t>
  </si>
  <si>
    <t>4359 US ROUTE 60 EAST</t>
  </si>
  <si>
    <t>2935 ROBERT C BYRD DRIVE</t>
  </si>
  <si>
    <t>RITE AID 957</t>
  </si>
  <si>
    <t>4077 ROBERT C BYRD DRIVE</t>
  </si>
  <si>
    <t>164 HOLDEN ROAD</t>
  </si>
  <si>
    <t>CHEAP CHARLIE'S DISCOUNT TOBACCO</t>
  </si>
  <si>
    <t>5810 JERRY WEST HIGHWAY</t>
  </si>
  <si>
    <t>SWITZER</t>
  </si>
  <si>
    <t>STATE ROUTE 44 &amp; SANDY BOTTOM ROAD</t>
  </si>
  <si>
    <t>OMAR</t>
  </si>
  <si>
    <t>7716 JERRY WEST HWY</t>
  </si>
  <si>
    <t>RT 44 &amp; 52 / HORSEPEN MOUNTAIN</t>
  </si>
  <si>
    <t>STIRRAT</t>
  </si>
  <si>
    <t>PO BOX 320 RT 44</t>
  </si>
  <si>
    <t>DOLLAR GENERAL # 17002</t>
  </si>
  <si>
    <t>41 REDWOOD STREET</t>
  </si>
  <si>
    <t>200 VIRGINIA ST</t>
  </si>
  <si>
    <t>D &amp; J VIDEO RENTALS</t>
  </si>
  <si>
    <t>420 3RD AVE</t>
  </si>
  <si>
    <t>198 THIRD AVE</t>
  </si>
  <si>
    <t>505 VIRGINIA AVE</t>
  </si>
  <si>
    <t>DOLLAR GENERAL # 10251</t>
  </si>
  <si>
    <t>1890 US HIGHWAY 60</t>
  </si>
  <si>
    <t>CULLODEN</t>
  </si>
  <si>
    <t>CULLODEN FOODFAIR</t>
  </si>
  <si>
    <t>2198 US HIGHWAY 60</t>
  </si>
  <si>
    <t>2190 VIRGINIA AVE</t>
  </si>
  <si>
    <t>FULL STEAM VAPOR</t>
  </si>
  <si>
    <t>3999 TEAYS VALLEY ROAD</t>
  </si>
  <si>
    <t>302 GREAT TEAYS BLVD</t>
  </si>
  <si>
    <t>GUS'S MART/MARATHON</t>
  </si>
  <si>
    <t>2502 US ROUTE 60</t>
  </si>
  <si>
    <t>PAR MAR/MARATHON</t>
  </si>
  <si>
    <t>2665 MAIN ST</t>
  </si>
  <si>
    <t>2399 US HIGHWAY 60</t>
  </si>
  <si>
    <t>BP / PAR MAR</t>
  </si>
  <si>
    <t>70 MORGAN SQUARE SUITE #1</t>
  </si>
  <si>
    <t>10 WINCHESTER STREET</t>
  </si>
  <si>
    <t>PAW PAW</t>
  </si>
  <si>
    <t>DOLLAR GENERAL # 16539</t>
  </si>
  <si>
    <t>2172 NORTHWESTERN TURNPIKE</t>
  </si>
  <si>
    <t>100 BAKER ST</t>
  </si>
  <si>
    <t>RR 3 BOX 3186</t>
  </si>
  <si>
    <t>54 WALTON WAY</t>
  </si>
  <si>
    <t>E-VAPORS</t>
  </si>
  <si>
    <t>690 SOUTH MINERAL STREET</t>
  </si>
  <si>
    <t>KNOBLEY FARM/LIBERTY</t>
  </si>
  <si>
    <t>HC 75 BOX 33</t>
  </si>
  <si>
    <t>NEW CREEK</t>
  </si>
  <si>
    <t>J&amp;S GENERAL STORE</t>
  </si>
  <si>
    <t>612 ELK GARDEN HIGHWAY</t>
  </si>
  <si>
    <t>ELK GARDEN</t>
  </si>
  <si>
    <t>JONES SERVICE STATION</t>
  </si>
  <si>
    <t>RR 42</t>
  </si>
  <si>
    <t>2974 RITTER DRIVE</t>
  </si>
  <si>
    <t>TOBACCO TOWN</t>
  </si>
  <si>
    <t>702 RITTER DRIVE</t>
  </si>
  <si>
    <t>DOLLAR GENERAL # 10777</t>
  </si>
  <si>
    <t>273 HENRY MILLER BOULEVARD</t>
  </si>
  <si>
    <t>DOLLAR GENERAL # 17428</t>
  </si>
  <si>
    <t>3285 FLAT TOP RD</t>
  </si>
  <si>
    <t>DOLLAR GENERAL # 18327</t>
  </si>
  <si>
    <t>325 ROUND BOTTOM RD</t>
  </si>
  <si>
    <t>QUICK CHECK #2</t>
  </si>
  <si>
    <t>1707 FLAT TOP RD</t>
  </si>
  <si>
    <t>COOL RIDGE</t>
  </si>
  <si>
    <t>DOLLAR GENERAL # 2668</t>
  </si>
  <si>
    <t>RR 3 BOX 3136</t>
  </si>
  <si>
    <t>LITTLE BIT COUNTRY</t>
  </si>
  <si>
    <t>147 CLARK LANE</t>
  </si>
  <si>
    <t>BP/LITTLE GENERAL</t>
  </si>
  <si>
    <t>918 STAFFORD DRIVE</t>
  </si>
  <si>
    <t>1691 VALLEY RD</t>
  </si>
  <si>
    <t>JOHN'S &amp; CAROL'S CARRYOUT</t>
  </si>
  <si>
    <t>3412 BRIDGE ST</t>
  </si>
  <si>
    <t>ROY'S SERVICE CENTER &amp; GROCERY</t>
  </si>
  <si>
    <t>205 SOUTH WASHINGTON STREET</t>
  </si>
  <si>
    <t>QUICK CHECK/EXXON</t>
  </si>
  <si>
    <t>3301 FLAT TOP RD</t>
  </si>
  <si>
    <t>SHOP RITE/CITGO</t>
  </si>
  <si>
    <t>108 HINTON ROAD</t>
  </si>
  <si>
    <t>PADDLE CREEK MARATHON</t>
  </si>
  <si>
    <t>23171 US ROUTE 52</t>
  </si>
  <si>
    <t>DORIS DELI &amp; GROCERY</t>
  </si>
  <si>
    <t>5210 CENTRAL AVENUE</t>
  </si>
  <si>
    <t>600 KEYSER SQUARE MALL</t>
  </si>
  <si>
    <t>REBEL MART EXPRESS</t>
  </si>
  <si>
    <t>6454 TUG RIVER ROAD</t>
  </si>
  <si>
    <t>440 MAIN STREET</t>
  </si>
  <si>
    <t>MARTIN'S FOOD MARKET</t>
  </si>
  <si>
    <t>201 GREASY RIDGE ROAD</t>
  </si>
  <si>
    <t>ONE STOP/SHELL</t>
  </si>
  <si>
    <t>1932 RITTER DR</t>
  </si>
  <si>
    <t>PIEDMONT PIT STOP</t>
  </si>
  <si>
    <t>9 ASHFIELD STREET</t>
  </si>
  <si>
    <t>PIEDMONT</t>
  </si>
  <si>
    <t>PIT STOP/SUNOCO</t>
  </si>
  <si>
    <t>21520 US ROUTE 52</t>
  </si>
  <si>
    <t>DOLLAR GENERAL # 15912</t>
  </si>
  <si>
    <t>20 VALLEY FALLS ROAD</t>
  </si>
  <si>
    <t>DOLLAR GENERAL # 17885</t>
  </si>
  <si>
    <t>561 W VETERANS MEMORIAL HWY</t>
  </si>
  <si>
    <t>RITE AID DISCOUNT PHARMACY # 1982</t>
  </si>
  <si>
    <t>98 N PIKE ST</t>
  </si>
  <si>
    <t>DOLLAR GENERAL # 310</t>
  </si>
  <si>
    <t>3 HARMAN PLAZA</t>
  </si>
  <si>
    <t>GO-MART 37</t>
  </si>
  <si>
    <t>105 NORTH PIKE STREET</t>
  </si>
  <si>
    <t>CAPRI PIZZA PARLOR</t>
  </si>
  <si>
    <t>18-E MAIN ST</t>
  </si>
  <si>
    <t>GRAFTON EXXON</t>
  </si>
  <si>
    <t>100 YATES AVENUE</t>
  </si>
  <si>
    <t>INTERSECTION RT 50 &amp; RT 250</t>
  </si>
  <si>
    <t>2 WEAVER STREET</t>
  </si>
  <si>
    <t>501 BLUEVILLE DRIVE/GREENE'S PLAZA</t>
  </si>
  <si>
    <t>SPENCER'S MARKET</t>
  </si>
  <si>
    <t>RR 1 BOX 166</t>
  </si>
  <si>
    <t>1 WAL-MART LANE</t>
  </si>
  <si>
    <t>38 VICTORY AVE</t>
  </si>
  <si>
    <t>DOLLAR GENERAL # 9156</t>
  </si>
  <si>
    <t>916 VIRGINIA AVENUE</t>
  </si>
  <si>
    <t>WELCH BANTAM MARKET</t>
  </si>
  <si>
    <t>151 US ROUTE 52 N</t>
  </si>
  <si>
    <t>BIG FOUR EXXON</t>
  </si>
  <si>
    <t>RT 52</t>
  </si>
  <si>
    <t>KIMBALL</t>
  </si>
  <si>
    <t>WELCH PHARMACY/CITIZENS DRUG STORE</t>
  </si>
  <si>
    <t>70 WYOMING ST</t>
  </si>
  <si>
    <t>ELLER'S QUICK STOP</t>
  </si>
  <si>
    <t>55 MAIN STREET</t>
  </si>
  <si>
    <t>KEYSTONE</t>
  </si>
  <si>
    <t>KWIK SERV FOOD MART/EXXON</t>
  </si>
  <si>
    <t>13 ELKHORN ST</t>
  </si>
  <si>
    <t>685 STEWART ST</t>
  </si>
  <si>
    <t>MAYBEURY FOOD MARKET</t>
  </si>
  <si>
    <t>HIGHWAY 52</t>
  </si>
  <si>
    <t>MAYBEURY</t>
  </si>
  <si>
    <t>18616 COAL HERITAGE ROAD</t>
  </si>
  <si>
    <t>SAVE A LOT</t>
  </si>
  <si>
    <t>700 VIRGINIA AVENUE</t>
  </si>
  <si>
    <t>SHEETZ CONVENIENCE STORE #126</t>
  </si>
  <si>
    <t>2151 VALLEY ROAD</t>
  </si>
  <si>
    <t>DOLLAR GENERAL # 16077</t>
  </si>
  <si>
    <t>37 OAKLAND ROAD</t>
  </si>
  <si>
    <t>25 UNION ST</t>
  </si>
  <si>
    <t>8 GAYLE DRIVE</t>
  </si>
  <si>
    <t>CACAPON MARKET/EXXON</t>
  </si>
  <si>
    <t>9089 VALLEY ROAD</t>
  </si>
  <si>
    <t>CHERRY RUN STORE</t>
  </si>
  <si>
    <t>103 MARYLAND LANE</t>
  </si>
  <si>
    <t>200 MORGAN SQUARE AVE.</t>
  </si>
  <si>
    <t>VAPOR WORLD</t>
  </si>
  <si>
    <t>8817 MARTINSBURG ROAD</t>
  </si>
  <si>
    <t>DOLLAR GENERAL # 10026</t>
  </si>
  <si>
    <t>576 ADAMSVILLE ROAD</t>
  </si>
  <si>
    <t>E - Z STOP STORES / SUNOCO 1309632</t>
  </si>
  <si>
    <t>478 RIVER DRIVE AVE</t>
  </si>
  <si>
    <t>TOBACCO KING 5</t>
  </si>
  <si>
    <t>1708 2ND ST., PO BOX 906</t>
  </si>
  <si>
    <t>DOLLAR GENERAL # 577</t>
  </si>
  <si>
    <t>305 5TH STREET</t>
  </si>
  <si>
    <t>320 MALLARD LANE</t>
  </si>
  <si>
    <t>2264 2ND ST</t>
  </si>
  <si>
    <t>MASON SMOKE SHAK</t>
  </si>
  <si>
    <t>21107 OHIO RIVER ROAD</t>
  </si>
  <si>
    <t>SMOKE TIME SAM'S</t>
  </si>
  <si>
    <t>118 GANDER LANE</t>
  </si>
  <si>
    <t>CIRCLE K 4004</t>
  </si>
  <si>
    <t>11031 VETERANS MEMORIAL HIGHWAY</t>
  </si>
  <si>
    <t>713 GIBSON STREET</t>
  </si>
  <si>
    <t>TUNNELTON</t>
  </si>
  <si>
    <t>SOUTH PRESTON JIFFY MART</t>
  </si>
  <si>
    <t>2073 NORTH MOUNTAINEER HIGHWAY</t>
  </si>
  <si>
    <t>NEWBURG</t>
  </si>
  <si>
    <t>DOLLAR GENERAL # 16703</t>
  </si>
  <si>
    <t>1020 HIGHLAND AVENUE</t>
  </si>
  <si>
    <t>WILLIAMSTOWN</t>
  </si>
  <si>
    <t>MINI GIANT #3/EXXON</t>
  </si>
  <si>
    <t>10116 EMERSON AVE</t>
  </si>
  <si>
    <t>NO 4 MINI MART</t>
  </si>
  <si>
    <t>1111 #4 ROAD</t>
  </si>
  <si>
    <t>SHEETZ CONVENIENCE STORE #584</t>
  </si>
  <si>
    <t>701 W MAIN ST</t>
  </si>
  <si>
    <t>659 MAIN STREET</t>
  </si>
  <si>
    <t>211A HIGHLAND AV</t>
  </si>
  <si>
    <t>411 E MAIN ST</t>
  </si>
  <si>
    <t>300 MAIN STREET</t>
  </si>
  <si>
    <t>41 EMERSON COMMONS BOULEVARD</t>
  </si>
  <si>
    <t>CORK-N-BOTTLE DISCOUNT LIQUOR WAREHOUSE</t>
  </si>
  <si>
    <t>201 DODGE AVE</t>
  </si>
  <si>
    <t>GAS-N-GOODS/BP</t>
  </si>
  <si>
    <t>3RD ST &amp; DODGE AV</t>
  </si>
  <si>
    <t>W W SERVICE CENTER/MARATHON</t>
  </si>
  <si>
    <t>6190 SOUTH PRESTON HIGHWAY</t>
  </si>
  <si>
    <t>CLARK'S THE LOADING ZONE</t>
  </si>
  <si>
    <t>802 HIGHLAND AVE</t>
  </si>
  <si>
    <t>7124 PARKERSBURG ROAD</t>
  </si>
  <si>
    <t>SANDYVILLE</t>
  </si>
  <si>
    <t>TURKEY FORK GROCERY</t>
  </si>
  <si>
    <t>15 TURKEY FORK RD</t>
  </si>
  <si>
    <t>1359 HIGHLAND AVENUE</t>
  </si>
  <si>
    <t>MANOWN MINI MART/SUNOCO</t>
  </si>
  <si>
    <t>17162 VETERAN'S MEMORIAL HWY</t>
  </si>
  <si>
    <t>200 ACADEMY DRIVE</t>
  </si>
  <si>
    <t>TUNNELTON QUIK STOP</t>
  </si>
  <si>
    <t>568 SOUTH PRESTON HIGHWAY</t>
  </si>
  <si>
    <t>WILD VAPES</t>
  </si>
  <si>
    <t>RT 33/335 MAIN STREET WEST</t>
  </si>
  <si>
    <t>MINI GIANT #2</t>
  </si>
  <si>
    <t>13135 EMERSON AVENUE</t>
  </si>
  <si>
    <t>DOLLAR GENERAL # 10006</t>
  </si>
  <si>
    <t>1695 PHILIPPI PIKE</t>
  </si>
  <si>
    <t>DOLLAR GENERAL # 14193</t>
  </si>
  <si>
    <t>9341 POINT PLEASANT RD</t>
  </si>
  <si>
    <t>MILLWOOD</t>
  </si>
  <si>
    <t>SHEETZ CONVENIENCE STORE #349</t>
  </si>
  <si>
    <t>1901 EARL CORE RD</t>
  </si>
  <si>
    <t>DOLLAR GENERAL # 8884</t>
  </si>
  <si>
    <t>1803 EARL L CORE ROAD</t>
  </si>
  <si>
    <t>DOLLAR GENERAL # 9692</t>
  </si>
  <si>
    <t>714 WASHINGTON STREET</t>
  </si>
  <si>
    <t>401 BUCKHANNON PIKE</t>
  </si>
  <si>
    <t>NUTTER FORT</t>
  </si>
  <si>
    <t>MT ALTO FOOD MART/EXXON</t>
  </si>
  <si>
    <t>12482 POINT PLEASANT RD</t>
  </si>
  <si>
    <t>MT ALTO</t>
  </si>
  <si>
    <t>1681 EARL L CORE RD</t>
  </si>
  <si>
    <t>BOBBIE'S / BOBBIE'S SLEEPY SHEEP</t>
  </si>
  <si>
    <t>270 MAIN STREET</t>
  </si>
  <si>
    <t>515 WASHINGTON STREET</t>
  </si>
  <si>
    <t>C-MART</t>
  </si>
  <si>
    <t>RR 1 BOX 327A</t>
  </si>
  <si>
    <t>COTTAGEVILLE</t>
  </si>
  <si>
    <t>CERTIFIED OIL CORPORATION</t>
  </si>
  <si>
    <t>818 WASHINGTON ST</t>
  </si>
  <si>
    <t>3202 EARL L CORE RD</t>
  </si>
  <si>
    <t>CLARK</t>
  </si>
  <si>
    <t>112 SOUTH WASHINGTON STREET</t>
  </si>
  <si>
    <t>1614 BUCKHANNON PIKE</t>
  </si>
  <si>
    <t>427 WASHINGTON STREET</t>
  </si>
  <si>
    <t>946 KENTUCK RD</t>
  </si>
  <si>
    <t>KENNA</t>
  </si>
  <si>
    <t>MOUNTAINEER MART/EXXON</t>
  </si>
  <si>
    <t>621 BUCKHANNON AVE</t>
  </si>
  <si>
    <t>PAR MAR/EXXON</t>
  </si>
  <si>
    <t>100 VIOLET DRIVE</t>
  </si>
  <si>
    <t>423 WASHINGTON STREET</t>
  </si>
  <si>
    <t>SILVERTON FOODMART/MARATHON</t>
  </si>
  <si>
    <t>178 CIRCLE DR</t>
  </si>
  <si>
    <t>6 EASTGATE PLZ</t>
  </si>
  <si>
    <t>GLASS GONE WOW</t>
  </si>
  <si>
    <t>473 HIGH STREET</t>
  </si>
  <si>
    <t>408 BUCKHANNON PIKE</t>
  </si>
  <si>
    <t>111 WALNUT STREET</t>
  </si>
  <si>
    <t>J-MART/MARATHON</t>
  </si>
  <si>
    <t>8610 POINT PLEASANT ROAD</t>
  </si>
  <si>
    <t>1119 EAST MAIN STREET</t>
  </si>
  <si>
    <t>THE SPIRIT SHOPPE</t>
  </si>
  <si>
    <t>1404 BUCKHANNON PIKE</t>
  </si>
  <si>
    <t>1612 BUCKHANNON PIKE</t>
  </si>
  <si>
    <t>254 WASHINGTON STREET</t>
  </si>
  <si>
    <t>1002 LARRY JOE HARLESS DRIVE</t>
  </si>
  <si>
    <t>T &amp; R GROCERY</t>
  </si>
  <si>
    <t>HC 88 BOX 612</t>
  </si>
  <si>
    <t>BAISDEN</t>
  </si>
  <si>
    <t>DOLLAR GENERAL # 17084</t>
  </si>
  <si>
    <t>908 WASHINGTON PIKE</t>
  </si>
  <si>
    <t>DOLLAR GENERAL # 2630</t>
  </si>
  <si>
    <t>279 NORTH STATE ROUTE 2</t>
  </si>
  <si>
    <t>312 NORTH ST</t>
  </si>
  <si>
    <t>600 WASHINGTON STREET</t>
  </si>
  <si>
    <t>7-ELEVEN/CITGO</t>
  </si>
  <si>
    <t>DOLLAR GENERAL # 8102</t>
  </si>
  <si>
    <t>704 RIDGE AVENUE</t>
  </si>
  <si>
    <t>TSP #812/MARATHON</t>
  </si>
  <si>
    <t>725 COMMERCE &amp; 8TH</t>
  </si>
  <si>
    <t>DOLLAR GENERAL # 9642</t>
  </si>
  <si>
    <t>125 7TH STREET</t>
  </si>
  <si>
    <t>126 12TH ST</t>
  </si>
  <si>
    <t>1021 3RD STREET</t>
  </si>
  <si>
    <t>631 3RD STREET</t>
  </si>
  <si>
    <t>MARK'S CARRY OUT TOO</t>
  </si>
  <si>
    <t>1100 COMMERCE STREET</t>
  </si>
  <si>
    <t>MARK'S CARRYOUT</t>
  </si>
  <si>
    <t>2519 COMMERCE STREET</t>
  </si>
  <si>
    <t>91 27TH STREET</t>
  </si>
  <si>
    <t>166 3RD STREET</t>
  </si>
  <si>
    <t>CLARK/WAYNE'S FOOD MART</t>
  </si>
  <si>
    <t>601 COMMERCE STREET</t>
  </si>
  <si>
    <t>CROSSROADS OF EVANS</t>
  </si>
  <si>
    <t>1206 EVANSVIEW ROAD</t>
  </si>
  <si>
    <t>EVANS</t>
  </si>
  <si>
    <t>CURBY'S TWO</t>
  </si>
  <si>
    <t>710 N STREET RT 2</t>
  </si>
  <si>
    <t>PEGGY D'S ONE STOP</t>
  </si>
  <si>
    <t>1536 WASHINGTON PIKE</t>
  </si>
  <si>
    <t>152 NORTH STREET</t>
  </si>
  <si>
    <t>16 2ND ST</t>
  </si>
  <si>
    <t>227 NORTH SR 2</t>
  </si>
  <si>
    <t>808 N STATE ROUTE 2</t>
  </si>
  <si>
    <t>PHILLIES QUICK STOP</t>
  </si>
  <si>
    <t>106 WASHINGTON ST</t>
  </si>
  <si>
    <t>132 N STATE ROUTE 2</t>
  </si>
  <si>
    <t>DOLLAR GENERAL # 2691</t>
  </si>
  <si>
    <t>MEADE SHOPPING CENTER US 52</t>
  </si>
  <si>
    <t>7-ELEVEN STORE</t>
  </si>
  <si>
    <t>799 COOK PARKWAY</t>
  </si>
  <si>
    <t>DOLLAR GENERAL # 920</t>
  </si>
  <si>
    <t>120 KOPPERSTON ROAD</t>
  </si>
  <si>
    <t>DOLLAR GENERAL # 922</t>
  </si>
  <si>
    <t>1399 APPALACHIAN HIGHWAY</t>
  </si>
  <si>
    <t>292 MAIN ST</t>
  </si>
  <si>
    <t>894 COOK PKWY</t>
  </si>
  <si>
    <t>C&amp;R GROCERY &amp; CARRY OUT</t>
  </si>
  <si>
    <t>HC 88 BOX 302B</t>
  </si>
  <si>
    <t>CHAPMAN GENERAL STORE</t>
  </si>
  <si>
    <t>HC 71 BOX 44</t>
  </si>
  <si>
    <t>OCEANA SQUARE  HIGHWAY 971</t>
  </si>
  <si>
    <t>TRAIL'S END SOUVENIRS</t>
  </si>
  <si>
    <t>ROUTE 52 MAIN STREET</t>
  </si>
  <si>
    <t>ST RT 971</t>
  </si>
  <si>
    <t>960 COOK PKWY</t>
  </si>
  <si>
    <t>GILBERT FOODLAND</t>
  </si>
  <si>
    <t>200 LARRY JOE HARLESS DRIVE</t>
  </si>
  <si>
    <t>671 VALLEY DR</t>
  </si>
  <si>
    <t>1249 COOK PARKWAY</t>
  </si>
  <si>
    <t>REGINA'S</t>
  </si>
  <si>
    <t>MAIN ST/RT 52</t>
  </si>
  <si>
    <t>JUSTICE</t>
  </si>
  <si>
    <t>US 52 BOX 1775</t>
  </si>
  <si>
    <t>1757 COOK PARKWAY</t>
  </si>
  <si>
    <t>SAVE-A-LOT #245</t>
  </si>
  <si>
    <t>124 MALL RD</t>
  </si>
  <si>
    <t>GOMART 60</t>
  </si>
  <si>
    <t>50 MADISON AVE</t>
  </si>
  <si>
    <t>Winston</t>
  </si>
  <si>
    <t>FORK CREEK MINI MART</t>
  </si>
  <si>
    <t>32 FORK CREEK RD</t>
  </si>
  <si>
    <t>EXXON/JEWELL'S IGA EXPRESS</t>
  </si>
  <si>
    <t>US RT 219</t>
  </si>
  <si>
    <t>LINDSIDE</t>
  </si>
  <si>
    <t>SHELL/STOP IN FOOD STORES</t>
  </si>
  <si>
    <t>804 NORTH JEFFERSON STREET</t>
  </si>
  <si>
    <t>SHEETZ / MADE-TO-ORDER</t>
  </si>
  <si>
    <t>SUNOCO/THE STATION</t>
  </si>
  <si>
    <t>312 MAIN STREET</t>
  </si>
  <si>
    <t>4 NORTHRIDGE DRIVE</t>
  </si>
  <si>
    <t>406 JOHN RAINE DRIVE</t>
  </si>
  <si>
    <t>PARK CENTER SPORTING GOODS</t>
  </si>
  <si>
    <t>410 JOHN RAINE DRIVE</t>
  </si>
  <si>
    <t>MORRIS GROCERY</t>
  </si>
  <si>
    <t>19434 MOUNTAINEER HIGHWAY</t>
  </si>
  <si>
    <t>WILEYVILLE</t>
  </si>
  <si>
    <t>JACKSONBURG PITSTOP</t>
  </si>
  <si>
    <t>JACKSONBURG</t>
  </si>
  <si>
    <t>PILOT TRAVEL CENTER 243</t>
  </si>
  <si>
    <t>4304 1ST AVENUE</t>
  </si>
  <si>
    <t>ANGELL'S GROCERIES</t>
  </si>
  <si>
    <t>RITE AID DISCOUNT PHARMACY # 2265</t>
  </si>
  <si>
    <t>134 MAIN ST</t>
  </si>
  <si>
    <t>DOLLAR GENERAL # 4042</t>
  </si>
  <si>
    <t>515 1ST STREET</t>
  </si>
  <si>
    <t>DOLLAR GENERAL # 7067</t>
  </si>
  <si>
    <t>13668 APPALACHIAN HIGHWAY</t>
  </si>
  <si>
    <t>22 BLACKWATER FALLS ROAD</t>
  </si>
  <si>
    <t>DAVIS SHOP N SAVE EXPRESS</t>
  </si>
  <si>
    <t>WILLIAMS AV</t>
  </si>
  <si>
    <t>132 MAIN STREET</t>
  </si>
  <si>
    <t>PARSONS SHOP N SAVE EXPRESS</t>
  </si>
  <si>
    <t>302 D AND W LN</t>
  </si>
  <si>
    <t>MT TOP SUNOCO</t>
  </si>
  <si>
    <t>16105 APPALACHIAN HWY</t>
  </si>
  <si>
    <t>THOMAS</t>
  </si>
  <si>
    <t>LITTLE GENERAL STORE 5090 / EXXON</t>
  </si>
  <si>
    <t>JIM'S ALL STAR FOODS/CITGO</t>
  </si>
  <si>
    <t>116 7TH STREET</t>
  </si>
  <si>
    <t>MEDICINE STOP/EXXON</t>
  </si>
  <si>
    <t>2789 POND FORK ROAD</t>
  </si>
  <si>
    <t>UNEEDA</t>
  </si>
  <si>
    <t>501 LINCOLN AVENUE</t>
  </si>
  <si>
    <t>DOLLAR GENERAL # 11188</t>
  </si>
  <si>
    <t>106 MAYWOOD AVENUE</t>
  </si>
  <si>
    <t>DOLLAR GENERAL 16066</t>
  </si>
  <si>
    <t>11494 STAUNTON TURNPIKE</t>
  </si>
  <si>
    <t>DOLLAR GENERAL # 3102</t>
  </si>
  <si>
    <t>4912 ELK RIVER ROAD</t>
  </si>
  <si>
    <t>DOLLAR GENERAL 4973</t>
  </si>
  <si>
    <t>1757 ELIZABETH PIKE ROUTE 14 SOUTH 7-11 PLAZA</t>
  </si>
  <si>
    <t>8 ELK PLAZA</t>
  </si>
  <si>
    <t>2 FIRST AVE</t>
  </si>
  <si>
    <t>532 US HIGHWAY 33 EAST</t>
  </si>
  <si>
    <t>QUICK COUNTRY STORE</t>
  </si>
  <si>
    <t>290 QUICK RD</t>
  </si>
  <si>
    <t>DAY &amp; NIGHT MARKET</t>
  </si>
  <si>
    <t>3212 PENNSYLVANIA AVE</t>
  </si>
  <si>
    <t>BIG CHIMNEY</t>
  </si>
  <si>
    <t>DEAN'S VARIETY MART</t>
  </si>
  <si>
    <t>66 MOUNT NEBO ROAD</t>
  </si>
  <si>
    <t>37 ELK RIVER ROAD SOUTH</t>
  </si>
  <si>
    <t>6308 STAUNTON TPKE</t>
  </si>
  <si>
    <t>DAVISVILLE</t>
  </si>
  <si>
    <t>SMITH'S FOODFAIR</t>
  </si>
  <si>
    <t>4505 PENNSYLVANIA AVE</t>
  </si>
  <si>
    <t>153 5TH STREET</t>
  </si>
  <si>
    <t>BURNSVILLE</t>
  </si>
  <si>
    <t>128 ELIZABETH PIKE</t>
  </si>
  <si>
    <t>740 FRONTAGE ROAD</t>
  </si>
  <si>
    <t>9857 ELK RIVER RD</t>
  </si>
  <si>
    <t>MINERAL WELLS MARATHON</t>
  </si>
  <si>
    <t>115 ELIZABETH PIKE</t>
  </si>
  <si>
    <t>SHOP 'N SAVE</t>
  </si>
  <si>
    <t>1140 WINCHESTER AVENUE</t>
  </si>
  <si>
    <t>300 LITTLE SANDY RD</t>
  </si>
  <si>
    <t>7-ELEVEN 10673A</t>
  </si>
  <si>
    <t>110 SOUTH MILDRED STREET</t>
  </si>
  <si>
    <t>223 THE CROSSINGS MALL ROAD</t>
  </si>
  <si>
    <t>320 SMOOT AVENUE</t>
  </si>
  <si>
    <t>100 MCGINNIS DRIVE</t>
  </si>
  <si>
    <t>ROCS</t>
  </si>
  <si>
    <t>400 SOUTH FAIRFAX BOULEVARD</t>
  </si>
  <si>
    <t>DOLLAR GENERAL # 17786</t>
  </si>
  <si>
    <t>302 B STREET</t>
  </si>
  <si>
    <t>DOLLAR GENERAL #18888</t>
  </si>
  <si>
    <t>8651 COAL RIVER RD</t>
  </si>
  <si>
    <t>DOLLAR GENERAL # 2322</t>
  </si>
  <si>
    <t>218 ADAMS STREET</t>
  </si>
  <si>
    <t>301 W MAIN ST</t>
  </si>
  <si>
    <t>DOLLAR GENERAL # 7860</t>
  </si>
  <si>
    <t>2510 KANAWHA TERRACE</t>
  </si>
  <si>
    <t>DOLLAR GENERAL # 900</t>
  </si>
  <si>
    <t>9343 MIDDLETOWN MALL</t>
  </si>
  <si>
    <t>CHICK'S BARGAIN CENTER</t>
  </si>
  <si>
    <t>703 MORGANTOWN AVENUE</t>
  </si>
  <si>
    <t>9615 MALL LOOP</t>
  </si>
  <si>
    <t>D &amp; I CARRYOUT</t>
  </si>
  <si>
    <t>9281 COAL RIVER ROAD</t>
  </si>
  <si>
    <t>51 MESSENGER BRANCH RD</t>
  </si>
  <si>
    <t>FISH KREEK COUNTRY STORE</t>
  </si>
  <si>
    <t>10 CAMPGROUND LANE</t>
  </si>
  <si>
    <t>71 RAILROAD STREET</t>
  </si>
  <si>
    <t>23 MACCORKLE AVENUE, SUITE D</t>
  </si>
  <si>
    <t>DURAN'S GROCERY</t>
  </si>
  <si>
    <t>7299 COAL RIVER RD</t>
  </si>
  <si>
    <t>TORNADO</t>
  </si>
  <si>
    <t>FAIRMONT VAPOR LOUNGE</t>
  </si>
  <si>
    <t>101 TYGART MALL LOOP SUITE 102B</t>
  </si>
  <si>
    <t>310 EAST GRAFTON ROAD</t>
  </si>
  <si>
    <t>206 WEST MAIN STREET</t>
  </si>
  <si>
    <t>THE LOADING ZONE</t>
  </si>
  <si>
    <t>5815 WAYNESBURG PIKE</t>
  </si>
  <si>
    <t>459 WEST MACCORKLE AVENUE</t>
  </si>
  <si>
    <t>8064 WAYNESBURG PIKE ROAD</t>
  </si>
  <si>
    <t>32 TYGART MALL LOOP</t>
  </si>
  <si>
    <t>5108 ROBERTS RIDGE ROAD</t>
  </si>
  <si>
    <t>SHEETZ 546</t>
  </si>
  <si>
    <t>4430 WINCHESTER AVENUE</t>
  </si>
  <si>
    <t>184 ROUTE 3 EAST</t>
  </si>
  <si>
    <t>NEW PICKAWAY STORE/CITGO</t>
  </si>
  <si>
    <t>3801 SENECA TRAIL</t>
  </si>
  <si>
    <t>SINKS GROVE</t>
  </si>
  <si>
    <t>CURRY'S CONVENIENCE STORE &amp; PAWN</t>
  </si>
  <si>
    <t>431 BURNSVILLE RD</t>
  </si>
  <si>
    <t>179 GREASY RIDGE RD</t>
  </si>
  <si>
    <t>318 WABASH AVENUE</t>
  </si>
  <si>
    <t>DOLLAR GENERAL 14301</t>
  </si>
  <si>
    <t>5975 ROBERT C BYRD DRIVE</t>
  </si>
  <si>
    <t>MOUNT HOPE</t>
  </si>
  <si>
    <t>202 SOUTH EISENHOWER DRIVE</t>
  </si>
  <si>
    <t>KING CUT RATE TOBACCO</t>
  </si>
  <si>
    <t>KROGER</t>
  </si>
  <si>
    <t>133 BECKLEY CROSSING</t>
  </si>
  <si>
    <t>XPRESS STOP/LIBERTY</t>
  </si>
  <si>
    <t>10901 NORTHWESTERN PIKE</t>
  </si>
  <si>
    <t>AUGUSTA</t>
  </si>
  <si>
    <t>B&amp;T SPEEDWAY</t>
  </si>
  <si>
    <t>5 ROUTE 52</t>
  </si>
  <si>
    <t>CRUM</t>
  </si>
  <si>
    <t>COUNTRY BOY'S MARKET</t>
  </si>
  <si>
    <t>18651 ROUTE 152</t>
  </si>
  <si>
    <t>GENOA</t>
  </si>
  <si>
    <t>COPLEY'S MARKET</t>
  </si>
  <si>
    <t>CRUM ROAD &amp; US ROUTE 52</t>
  </si>
  <si>
    <t>FAST LANE DISCOUNT TOBACCO OUTLET</t>
  </si>
  <si>
    <t>39 MINGO AVENUE</t>
  </si>
  <si>
    <t>16338 ROUTE 152</t>
  </si>
  <si>
    <t>LAKESIDE GENERAL STORE</t>
  </si>
  <si>
    <t>8844 MIDDLE ISLAND ROAD</t>
  </si>
  <si>
    <t>JAMES GROCERY</t>
  </si>
  <si>
    <t>35680 ROUTE 152</t>
  </si>
  <si>
    <t>DUNLOW</t>
  </si>
  <si>
    <t>GUMBY'S</t>
  </si>
  <si>
    <t>436 3RD ST</t>
  </si>
  <si>
    <t>HARRY'S MARKET</t>
  </si>
  <si>
    <t>48770 ROUTE 52</t>
  </si>
  <si>
    <t>PANTHER MART</t>
  </si>
  <si>
    <t>469 US ROUTE 52 (NAUGATUCK)</t>
  </si>
  <si>
    <t>DOLLAR GENERAL # 13287</t>
  </si>
  <si>
    <t>49 COURT STREET</t>
  </si>
  <si>
    <t>17 ELIZABETH DRIVE</t>
  </si>
  <si>
    <t>DOLLAR GENERAL # 6537</t>
  </si>
  <si>
    <t>123 MAIN STREET</t>
  </si>
  <si>
    <t>DOLLAR GENERAL # 921</t>
  </si>
  <si>
    <t>2 SWAMP LANE</t>
  </si>
  <si>
    <t>218 E 3RD ST</t>
  </si>
  <si>
    <t>114 S MAIN ST</t>
  </si>
  <si>
    <t>CHEAP ASH TOBACCO</t>
  </si>
  <si>
    <t>601 WELLS ST</t>
  </si>
  <si>
    <t>SISTERSVILLE</t>
  </si>
  <si>
    <t>320 SOUTH 4TH AVENUE</t>
  </si>
  <si>
    <t>701 CHELSEA ST</t>
  </si>
  <si>
    <t>NESTORVILLE SERVICE CENTER</t>
  </si>
  <si>
    <t>27 MOUNTAINEER DRIVE</t>
  </si>
  <si>
    <t>10 GARTON PLAZA</t>
  </si>
  <si>
    <t>WESTON DAIRY MART</t>
  </si>
  <si>
    <t>523 DIAMOND STREET</t>
  </si>
  <si>
    <t>40 DAYCON DRIVE</t>
  </si>
  <si>
    <t>WESTON SHOP N SAVE EXPRESS</t>
  </si>
  <si>
    <t>402 B MEDICAL DRIVE SUITE 200</t>
  </si>
  <si>
    <t>157 N MAIN ST</t>
  </si>
  <si>
    <t>306 CENTER AVE</t>
  </si>
  <si>
    <t>SISTERSVILLE IGA</t>
  </si>
  <si>
    <t>520 DIAMOND ST</t>
  </si>
  <si>
    <t>J &amp; J'S MOUNTAINEER MART</t>
  </si>
  <si>
    <t>US 250 &amp; 119</t>
  </si>
  <si>
    <t>815 W 2ND ST</t>
  </si>
  <si>
    <t>MAIN STREET QUICK STOP</t>
  </si>
  <si>
    <t>219 MAIN STREET</t>
  </si>
  <si>
    <t>MEADVILLE MALL</t>
  </si>
  <si>
    <t>102 MEADVILLE ROAD</t>
  </si>
  <si>
    <t>FRIENDLY</t>
  </si>
  <si>
    <t>600 NORTH STATE ROUTE 18</t>
  </si>
  <si>
    <t>1525 JOHNSON AVE</t>
  </si>
  <si>
    <t>DOLLAR GENERAL # 16537</t>
  </si>
  <si>
    <t>8348 SENECA TRAIL SOUTH</t>
  </si>
  <si>
    <t>2745 VETERANS BOULEVARD</t>
  </si>
  <si>
    <t>SHEETZ CONVENIENCE STORE #516</t>
  </si>
  <si>
    <t>20 OAKMONT LN</t>
  </si>
  <si>
    <t>BALLARD FEED &amp; MORE</t>
  </si>
  <si>
    <t>5997 BALLARD/RED SULPHER PARKWAY</t>
  </si>
  <si>
    <t>105 CAROLINA AVENUE</t>
  </si>
  <si>
    <t>GUMBY'S CIGARETTE AND BEER WORLD</t>
  </si>
  <si>
    <t>2363 LINCOLN HIGHWAY</t>
  </si>
  <si>
    <t>51 GENESIS BOULEVARD</t>
  </si>
  <si>
    <t>15 SOUTH WEDGE STREET</t>
  </si>
  <si>
    <t>CHANEY'S/SUNOCO</t>
  </si>
  <si>
    <t>800 CAROLINA AVENUE</t>
  </si>
  <si>
    <t>CHESTER'S DRIVE THRU</t>
  </si>
  <si>
    <t>559 CAROLINA AVENUE</t>
  </si>
  <si>
    <t>CHESTER-NEWELL MARATHON</t>
  </si>
  <si>
    <t>200 WASHINGTON ST</t>
  </si>
  <si>
    <t>OLD COUNTRY STORE</t>
  </si>
  <si>
    <t>ROUTE 122</t>
  </si>
  <si>
    <t>GREENVILLE</t>
  </si>
  <si>
    <t>MAPLE VALLEY MEAT MARKET</t>
  </si>
  <si>
    <t>2600 EAST MAIN STREET</t>
  </si>
  <si>
    <t>THE VAPING</t>
  </si>
  <si>
    <t>131 STATE ST</t>
  </si>
  <si>
    <t>DOLLAR GENERAL # 16213</t>
  </si>
  <si>
    <t>4956 YEAGER HIGHWAY</t>
  </si>
  <si>
    <t>YAWKEY</t>
  </si>
  <si>
    <t>DOLLAR GENERAL 6492</t>
  </si>
  <si>
    <t>7350 LYNN AVENUE</t>
  </si>
  <si>
    <t>DOLLAR GENERAL # 932</t>
  </si>
  <si>
    <t>MAIN STREET / RT 16</t>
  </si>
  <si>
    <t>1250 KANAWHA AVE</t>
  </si>
  <si>
    <t>8315 COURT AVE</t>
  </si>
  <si>
    <t>13879 ROCKET BOY DRIVE</t>
  </si>
  <si>
    <t>BANTAM MARKET/EXXON</t>
  </si>
  <si>
    <t>180 ROUTE 103</t>
  </si>
  <si>
    <t>GARY</t>
  </si>
  <si>
    <t>BREWSTER SERVICE STATION</t>
  </si>
  <si>
    <t>RT 16</t>
  </si>
  <si>
    <t>CUCUMBER</t>
  </si>
  <si>
    <t>OL' COUNTRY STORE</t>
  </si>
  <si>
    <t>6424 ROCKET BOY DRIVE</t>
  </si>
  <si>
    <t>NEWHALL</t>
  </si>
  <si>
    <t>8333 COURT AVENUE</t>
  </si>
  <si>
    <t>WHITTEN'S FEED &amp; SEED/EXXON</t>
  </si>
  <si>
    <t>1834 STRAIGHT FORK ROAD</t>
  </si>
  <si>
    <t>WOODVILLE</t>
  </si>
  <si>
    <t>YAWKEY QUIK MART/EXXON</t>
  </si>
  <si>
    <t>RT 214 &amp; RT. 3</t>
  </si>
  <si>
    <t>RODERFIELD</t>
  </si>
  <si>
    <t>RT 219 NORTH ECHOLS ACRES</t>
  </si>
  <si>
    <t>1118 KANAWHA AVENUE</t>
  </si>
  <si>
    <t>11386 MAIN STREET</t>
  </si>
  <si>
    <t>HILLBILLY MARKET</t>
  </si>
  <si>
    <t>11874 MAIN STREET</t>
  </si>
  <si>
    <t>JODY'S IGA</t>
  </si>
  <si>
    <t>10960 STRAIGHT FRK</t>
  </si>
  <si>
    <t>ONE STOP</t>
  </si>
  <si>
    <t>302 SOUTH SEWELL STREET</t>
  </si>
  <si>
    <t>OLD FIELDS COUNTRY STORE/SUNOCO</t>
  </si>
  <si>
    <t>5196 US HIGHWAY 220 NORTH</t>
  </si>
  <si>
    <t>WALGREENS 11977</t>
  </si>
  <si>
    <t>6414 US ROUTE 60 EAST</t>
  </si>
  <si>
    <t>GRAFTON SHOP N SAVE EXPRESS</t>
  </si>
  <si>
    <t>57 MAPLE AVENUE</t>
  </si>
  <si>
    <t>R.C. TAVERN</t>
  </si>
  <si>
    <t>2705 5TH AVENUE</t>
  </si>
  <si>
    <t>DOLLAR GENERAL # 10597</t>
  </si>
  <si>
    <t>1 WILDWOOD</t>
  </si>
  <si>
    <t>SHEETZ CONVENIENCE STORE #144</t>
  </si>
  <si>
    <t>268 JENNY LOOP</t>
  </si>
  <si>
    <t>DOLLAR GENERAL # 16075</t>
  </si>
  <si>
    <t>16912 NORTHWESTERN PIKE</t>
  </si>
  <si>
    <t>3498 US RT 60 E</t>
  </si>
  <si>
    <t>A &amp; A SPIRITS SHOPPE/EXXON</t>
  </si>
  <si>
    <t>1528 ROUTE 220 SOUTH</t>
  </si>
  <si>
    <t>1413 US ROUTE 60</t>
  </si>
  <si>
    <t>6088 WEBSTER ROAD</t>
  </si>
  <si>
    <t>MULLINS GROCERY</t>
  </si>
  <si>
    <t>1552 DIXIE HIGHWAY</t>
  </si>
  <si>
    <t>HAWSE SHOP N SAVE</t>
  </si>
  <si>
    <t>745 NORTH MAIN STREET</t>
  </si>
  <si>
    <t>KING SPIRITS</t>
  </si>
  <si>
    <t>5636 US RT 60 E</t>
  </si>
  <si>
    <t>GO MART 05</t>
  </si>
  <si>
    <t>361 MAIN STREET</t>
  </si>
  <si>
    <t>SHEETZ CONVENIENCE STORE #275</t>
  </si>
  <si>
    <t>1 CHAPLIN RD</t>
  </si>
  <si>
    <t>SHEETZ CONVENIENCE STORE #486</t>
  </si>
  <si>
    <t>3522 MONONGALIA BLVD</t>
  </si>
  <si>
    <t>DOLLAR GENERAL # 906</t>
  </si>
  <si>
    <t>341 MAIN STREET</t>
  </si>
  <si>
    <t>GRANTSVILLE</t>
  </si>
  <si>
    <t>405 FAIRMONT RD</t>
  </si>
  <si>
    <t>CHA-TI'S</t>
  </si>
  <si>
    <t>301 E LITTLE KANAWHA HWY</t>
  </si>
  <si>
    <t>CIRCLE K / MARATHON</t>
  </si>
  <si>
    <t>170 HOLLAND AVE</t>
  </si>
  <si>
    <t>255 SOUTH CALHOUN HIGHWAY</t>
  </si>
  <si>
    <t>4550 UNIVERSITY TOWN CENTRE DR</t>
  </si>
  <si>
    <t>SMOKER'S EMPORIUM</t>
  </si>
  <si>
    <t>4151 UNIVERSITY TOWN CENTER DRIVE</t>
  </si>
  <si>
    <t>208 EAST MAIN STREET</t>
  </si>
  <si>
    <t>250 HOLLAND AVENUE</t>
  </si>
  <si>
    <t>218 MARKET ST</t>
  </si>
  <si>
    <t>DOLLAR GENERAL # 11528</t>
  </si>
  <si>
    <t>13198 EMERSON AVENUE</t>
  </si>
  <si>
    <t>9297 DEERWALK HIGHWAY</t>
  </si>
  <si>
    <t>DOLLAR GENERAL # 9492</t>
  </si>
  <si>
    <t>1395 NORTH PLEASANTS HIGHWAY</t>
  </si>
  <si>
    <t>ST. MARYS</t>
  </si>
  <si>
    <t>1380 N PLEASANTS HWY</t>
  </si>
  <si>
    <t>SAINT MARYS</t>
  </si>
  <si>
    <t>CAVE COUNTRY STORE</t>
  </si>
  <si>
    <t>8695 UPPER SOUTH BRANCH ROAD</t>
  </si>
  <si>
    <t>CERTIFIED OIL/MARATHON</t>
  </si>
  <si>
    <t>1400 2ND ST</t>
  </si>
  <si>
    <t>504 RIVERVIEW RD</t>
  </si>
  <si>
    <t>BELMONT</t>
  </si>
  <si>
    <t>816 NORTH MAIN STREET</t>
  </si>
  <si>
    <t>GREAT VALU FOODS</t>
  </si>
  <si>
    <t>32 PIKE ROAD</t>
  </si>
  <si>
    <t>207 3RD STREET</t>
  </si>
  <si>
    <t>502 ROCK LAKE DRIVE</t>
  </si>
  <si>
    <t>33 WASHINGTON AVENUE</t>
  </si>
  <si>
    <t>702 2ND STREET</t>
  </si>
  <si>
    <t>E AND J CARRY OUT</t>
  </si>
  <si>
    <t>15 TOLER HOLLOW ROAD</t>
  </si>
  <si>
    <t>COAL MOUNTAIN</t>
  </si>
  <si>
    <t>SALYERS FAMILY MARKET</t>
  </si>
  <si>
    <t>INTERSTATE HIGHWAY (RT 52)</t>
  </si>
  <si>
    <t>IKES FORK</t>
  </si>
  <si>
    <t>HATFIELD'S GROCERY</t>
  </si>
  <si>
    <t>7436 COAL MOUNTAIN RD</t>
  </si>
  <si>
    <t>DOLLAR GENERAL # 11623</t>
  </si>
  <si>
    <t>17532 STANFORD ROAD</t>
  </si>
  <si>
    <t>DANESE</t>
  </si>
  <si>
    <t>DOLLAR GENERAL #910</t>
  </si>
  <si>
    <t>5351 COAL HERITAGE ROAD (RT 52)</t>
  </si>
  <si>
    <t>PANTHER CASH AND CARRY/ASHLAND</t>
  </si>
  <si>
    <t>400 GREENBRIER MOUNTAIN ROAD</t>
  </si>
  <si>
    <t>PANTHER</t>
  </si>
  <si>
    <t>STINNETT LANE STORE/ATCO</t>
  </si>
  <si>
    <t>4470 MOYERS GAP ROAD, HC 61 BOX 23B</t>
  </si>
  <si>
    <t>SUGAR GROVE</t>
  </si>
  <si>
    <t>GENERAL DELIVERY</t>
  </si>
  <si>
    <t>BOWERS STORE/PENCO</t>
  </si>
  <si>
    <t>COUNTRY ROUTE 21</t>
  </si>
  <si>
    <t>BRANDYWINE GENERAL STORE/SUNOCO</t>
  </si>
  <si>
    <t>11754 BLUE GREY TRAIL</t>
  </si>
  <si>
    <t>11753 BLUE GREY TRAIL</t>
  </si>
  <si>
    <t>NEWBERRY'S FOOD &amp; FUEL/EXXON</t>
  </si>
  <si>
    <t>3488 COAL HERITAGE ROAD ROUTE 52</t>
  </si>
  <si>
    <t>24076 MIDLAND TRAIL</t>
  </si>
  <si>
    <t>LONG MOUNTAIN GENERAL STORE/SUNOCO</t>
  </si>
  <si>
    <t>5735 BLUE GRAY TRAIL</t>
  </si>
  <si>
    <t>JIMMY'S HARDWARE &amp; SUPPLY</t>
  </si>
  <si>
    <t>23 ROUTE 7 HIGHWAY</t>
  </si>
  <si>
    <t>J.C'S PIT STOP</t>
  </si>
  <si>
    <t>17640 STANAFORD RD</t>
  </si>
  <si>
    <t>LEGATOS SUPER MARKET</t>
  </si>
  <si>
    <t>5442 COAL HERITAGE ROAD</t>
  </si>
  <si>
    <t>28618 MIDLAND TRAIL</t>
  </si>
  <si>
    <t>SUNAMCO MARKET</t>
  </si>
  <si>
    <t>1296 MOUNTAINEER HIGHWAY</t>
  </si>
  <si>
    <t>NEW RIVER PIGGLY WIGGLY</t>
  </si>
  <si>
    <t>24322 MIDLAND TRAIL</t>
  </si>
  <si>
    <t>5450 SMOKEHOUSE RD</t>
  </si>
  <si>
    <t>EXXON 77 #107</t>
  </si>
  <si>
    <t>141 CLAY LICK ROAD</t>
  </si>
  <si>
    <t>RITE AID DISCOUNT PHARMACY #2460</t>
  </si>
  <si>
    <t>901 MAIN STREET</t>
  </si>
  <si>
    <t>DOLLAR GENERAL # 6352</t>
  </si>
  <si>
    <t>3052 CHARLESTON RD</t>
  </si>
  <si>
    <t>635 MAIN ST W</t>
  </si>
  <si>
    <t>BRENTON MINI MART</t>
  </si>
  <si>
    <t>RT 97</t>
  </si>
  <si>
    <t>BRENTON E-Z STOP / SUNOCO</t>
  </si>
  <si>
    <t>7866 R.D. BAILEY ROAD</t>
  </si>
  <si>
    <t>262 SOUTH CHURCH ST</t>
  </si>
  <si>
    <t>HAPPY DAYS</t>
  </si>
  <si>
    <t>403 GEORGE KOSTAS DRIVE</t>
  </si>
  <si>
    <t>75 NORMAN MORGAN BLVD</t>
  </si>
  <si>
    <t>319 GEORGE KOSTAS DR</t>
  </si>
  <si>
    <t>708 MCGRAW</t>
  </si>
  <si>
    <t>LOVE'S</t>
  </si>
  <si>
    <t>3875 CHARLESTON ROAD</t>
  </si>
  <si>
    <t>77 NORMAN MORGAN BOULEVARD</t>
  </si>
  <si>
    <t>527 MAIN ST / PO BOX 4502</t>
  </si>
  <si>
    <t>3451 CHARLESTON ROAD</t>
  </si>
  <si>
    <t>FAMILY DOLLAR 11494</t>
  </si>
  <si>
    <t>Swisher</t>
  </si>
  <si>
    <t>FAMILY DOLLAR #3473</t>
  </si>
  <si>
    <t>RITE AID DISCOUNT PHARMACY #01460</t>
  </si>
  <si>
    <t>1960 EAST 7TH STREET</t>
  </si>
  <si>
    <t>13TH STREET CARRY OUT</t>
  </si>
  <si>
    <t>1000 13TH ST</t>
  </si>
  <si>
    <t>8 CAMARO DRIVE</t>
  </si>
  <si>
    <t>DOLLAR GENERAL # 17019</t>
  </si>
  <si>
    <t>4503 BUCKHANNON PIKE</t>
  </si>
  <si>
    <t>MOUNT CLARE</t>
  </si>
  <si>
    <t>ROUTE 39 STOP</t>
  </si>
  <si>
    <t>5889 HUNTERSVILLE ROAD</t>
  </si>
  <si>
    <t>HUNTERSVILLE</t>
  </si>
  <si>
    <t>DOLLAR GENERAL # 6325</t>
  </si>
  <si>
    <t>835 7TH STREET</t>
  </si>
  <si>
    <t>DOLLAR GENERAL # 6941</t>
  </si>
  <si>
    <t>790 MAIN STREET</t>
  </si>
  <si>
    <t>WEST MILFORD</t>
  </si>
  <si>
    <t>404 E MAIN ST</t>
  </si>
  <si>
    <t>1212 AVERY ST</t>
  </si>
  <si>
    <t>RT 20 QUIET DELL</t>
  </si>
  <si>
    <t>DOLLAR GENERAL # 9972</t>
  </si>
  <si>
    <t>105 CHEUVRONT AVENUE</t>
  </si>
  <si>
    <t>1000 SENECA TRAIL N</t>
  </si>
  <si>
    <t>B &amp; S ONE STOP</t>
  </si>
  <si>
    <t>628 MAIN STREET</t>
  </si>
  <si>
    <t>608 EMILY DRIVE</t>
  </si>
  <si>
    <t>BILLS PLACE/MARATHON</t>
  </si>
  <si>
    <t>ADOLPH RD</t>
  </si>
  <si>
    <t>RT 219/250</t>
  </si>
  <si>
    <t>WOODY'S CORNER CARRY OUT</t>
  </si>
  <si>
    <t>1100 LYNN STREET</t>
  </si>
  <si>
    <t>DC'S GENERAL STORE</t>
  </si>
  <si>
    <t>52 MAIN ST</t>
  </si>
  <si>
    <t>LOST CREEK</t>
  </si>
  <si>
    <t>QUIET DELL EXXON</t>
  </si>
  <si>
    <t>4471 BUCKHANNON PIKE</t>
  </si>
  <si>
    <t>19066 SENECA TRAIL</t>
  </si>
  <si>
    <t>EDRAY KWIK STOP/MARATHON</t>
  </si>
  <si>
    <t>21613 SENECA TRAIL</t>
  </si>
  <si>
    <t>US RT 219 &amp; 250 JUNCTION</t>
  </si>
  <si>
    <t>18251 SENECA TRAIL</t>
  </si>
  <si>
    <t>3001 7TH ST</t>
  </si>
  <si>
    <t>1400 STAUNTON AVENUE</t>
  </si>
  <si>
    <t>GOODHOPE HAWKS NEST</t>
  </si>
  <si>
    <t>9347 GOOD HOPE PIKE</t>
  </si>
  <si>
    <t>18838 SENECA TRAIL</t>
  </si>
  <si>
    <t>MCCOY'S MARKET/MARATHON</t>
  </si>
  <si>
    <t>7783 SENECA TRAIL</t>
  </si>
  <si>
    <t>516 EMILY DRIVE</t>
  </si>
  <si>
    <t>1400 7TH ST</t>
  </si>
  <si>
    <t>DOLLAR GENERAL # 17316</t>
  </si>
  <si>
    <t>13682 SPRUCE RIVER ROAD</t>
  </si>
  <si>
    <t>RITE AID DISCOUNT PHARMACY #2667</t>
  </si>
  <si>
    <t>719 JOHNSTOWN RD</t>
  </si>
  <si>
    <t>406 SMOOT AVENUE</t>
  </si>
  <si>
    <t>4402 PENNSYLVANIA AVE.</t>
  </si>
  <si>
    <t>497 INDIAN CREEK ROAD</t>
  </si>
  <si>
    <t>1085 SOUTH FAYETTE STREET</t>
  </si>
  <si>
    <t>23541 SPRUCE RIVER ROAD</t>
  </si>
  <si>
    <t>CLOTHIER</t>
  </si>
  <si>
    <t>4512 PENNSYLVANIA AVENUE</t>
  </si>
  <si>
    <t>107 CROSSINGS MALL</t>
  </si>
  <si>
    <t>ODELL'S EXXON</t>
  </si>
  <si>
    <t>3442 AMMA RD</t>
  </si>
  <si>
    <t>AMMA</t>
  </si>
  <si>
    <t>ELK SHOPPING PLAZA</t>
  </si>
  <si>
    <t>1448 SMOOT AVENUE</t>
  </si>
  <si>
    <t>2177 FRAME ROAD</t>
  </si>
  <si>
    <t>708 SOUTH EISENHOWER DRIVE</t>
  </si>
  <si>
    <t>JERSEY'S I</t>
  </si>
  <si>
    <t>1199 SMOOT AVENUE</t>
  </si>
  <si>
    <t>150 VALUE CITY CENTER</t>
  </si>
  <si>
    <t>SPRUCE RIVER MARKET</t>
  </si>
  <si>
    <t>20114A SPRUCE RIVER ROAD</t>
  </si>
  <si>
    <t>JEFFREY</t>
  </si>
  <si>
    <t>15 ASHFORD HILL ROAD</t>
  </si>
  <si>
    <t>ASHFORD</t>
  </si>
  <si>
    <t>DOLLAR GENERAL # 13423</t>
  </si>
  <si>
    <t>413 WEST MYLES AVENUE</t>
  </si>
  <si>
    <t>PENNSBORO</t>
  </si>
  <si>
    <t>1601 EAST MAIN STREET</t>
  </si>
  <si>
    <t>AG SERVICES/SOUTHERN STATES AT EGLON</t>
  </si>
  <si>
    <t>EGLON</t>
  </si>
  <si>
    <t>BAILEY BROTHERS</t>
  </si>
  <si>
    <t>22742 STAUNTON TURNPIKE</t>
  </si>
  <si>
    <t>SMITHVILLE</t>
  </si>
  <si>
    <t>BARKER'S MARATHON</t>
  </si>
  <si>
    <t>15771 STAUNTON TURNPIKE ROUTE 47</t>
  </si>
  <si>
    <t>A CORNER MART/BP</t>
  </si>
  <si>
    <t>35 STATE ROUTE 259</t>
  </si>
  <si>
    <t>CIRCLE H GENERAL STORE</t>
  </si>
  <si>
    <t>6 AUBURN RD</t>
  </si>
  <si>
    <t>PULLMAN</t>
  </si>
  <si>
    <t>1107 EAST MAIN STREET</t>
  </si>
  <si>
    <t>MCFARLAND'S QUICK AND EASY MARKET</t>
  </si>
  <si>
    <t>STAUNTON TURNPIKE ROUTE 47</t>
  </si>
  <si>
    <t>MACFARLAN</t>
  </si>
  <si>
    <t>HARRISVILLE SHOP N SAVE EXPRESS</t>
  </si>
  <si>
    <t>1617 E. MAIN STREET</t>
  </si>
  <si>
    <t>GORMANIA GAS AND GO</t>
  </si>
  <si>
    <t>9160 GEORGE WASHINGTON HIGHWAY</t>
  </si>
  <si>
    <t>GORMANIA</t>
  </si>
  <si>
    <t>59 CHEVAUX DE FRIZE RD</t>
  </si>
  <si>
    <t>GETZ MART</t>
  </si>
  <si>
    <t>16922 GEORGE WASHINGTON HIGHWAY</t>
  </si>
  <si>
    <t>MOUNT STORM</t>
  </si>
  <si>
    <t>KERRS TRUE VALUE HARDWARE/SHELL</t>
  </si>
  <si>
    <t>29126 SR 55</t>
  </si>
  <si>
    <t>THE INTERSECTION</t>
  </si>
  <si>
    <t>3377 SENECA TRAIL</t>
  </si>
  <si>
    <t>MT. STORM LIBERTY</t>
  </si>
  <si>
    <t>4241 UNION HWY</t>
  </si>
  <si>
    <t>GRADYS 1 STOP</t>
  </si>
  <si>
    <t>RT 28 SOUTH WASHINGTON ST</t>
  </si>
  <si>
    <t>DOLLAR GENERAL # 10708</t>
  </si>
  <si>
    <t>RR 28</t>
  </si>
  <si>
    <t>CERTIFIED OIL 116 / MARATHON</t>
  </si>
  <si>
    <t>2082 POPLAR STREET</t>
  </si>
  <si>
    <t>DOLLAR GENERAL # 15250</t>
  </si>
  <si>
    <t>4801 FRANKFORT HWY</t>
  </si>
  <si>
    <t>DOLLAR GENERAL # 15292</t>
  </si>
  <si>
    <t>4817 MIDLAND DRIVE</t>
  </si>
  <si>
    <t>DOLLAR GENERAL # 4501</t>
  </si>
  <si>
    <t>15055 MACCORKLE AVENUE</t>
  </si>
  <si>
    <t>SHEETZ CONVENIENCE STORE #561</t>
  </si>
  <si>
    <t>2881 ROBERT C BYRD DRIVE</t>
  </si>
  <si>
    <t>DOLLAR GENERAL # 589</t>
  </si>
  <si>
    <t>2970 ROBERT C BYRD DRIVE</t>
  </si>
  <si>
    <t>TAYA'S &amp; ABRAHAM'S INTERNATIONAL GROCERIES</t>
  </si>
  <si>
    <t>323 NEVILLE ST</t>
  </si>
  <si>
    <t>2100 EAST DUPONT AVENUE</t>
  </si>
  <si>
    <t>404 3RD AVENUE</t>
  </si>
  <si>
    <t>412 EAST DUPONT AVENUE</t>
  </si>
  <si>
    <t>DADDY LOU'S PUB AND PANTRY</t>
  </si>
  <si>
    <t>100 KNOBLEY ROAD</t>
  </si>
  <si>
    <t>IGA PLAZA  LINCOLN STREET</t>
  </si>
  <si>
    <t>PETROLEUM MARKETERS/EXXON</t>
  </si>
  <si>
    <t>WV TURNPIKE MILEPOST 72 NORTHBOUND</t>
  </si>
  <si>
    <t>GALLAGHER</t>
  </si>
  <si>
    <t>LITTLE GENERAL</t>
  </si>
  <si>
    <t>4008 MALDEN DRIVE</t>
  </si>
  <si>
    <t>LITTLE GENERAL/SHELL</t>
  </si>
  <si>
    <t>2700 EAST DUPONT AVENUE</t>
  </si>
  <si>
    <t>15127 MACCORKLE AVENUE</t>
  </si>
  <si>
    <t>2905 ROBERT C BYRD DR</t>
  </si>
  <si>
    <t>RT 2 BOX 121</t>
  </si>
  <si>
    <t>524 CAMPBELLS CREEK DR</t>
  </si>
  <si>
    <t>VATELLA'S STORE</t>
  </si>
  <si>
    <t>10695 CABIN CREEK RD</t>
  </si>
  <si>
    <t>ESKDALE</t>
  </si>
  <si>
    <t>SAVE-A-LOT 23568</t>
  </si>
  <si>
    <t>920 14TH STREET WEST</t>
  </si>
  <si>
    <t>SHEETZ CONVENIENCE STORE #427</t>
  </si>
  <si>
    <t>432 18TH ST W</t>
  </si>
  <si>
    <t>950 9TH AVENUE</t>
  </si>
  <si>
    <t>536 4TH AVENUE</t>
  </si>
  <si>
    <t>DOLLAR GENERAL # 18064</t>
  </si>
  <si>
    <t>6 CHERRY RIVER PLAZA</t>
  </si>
  <si>
    <t>DOLLAR GENERAL # 8515</t>
  </si>
  <si>
    <t>1208 EAST STATE AVENUE</t>
  </si>
  <si>
    <t>DOLLAR GENERAL # 9146</t>
  </si>
  <si>
    <t>165 N ROBERT STONE WAY</t>
  </si>
  <si>
    <t>REEDSVILLE</t>
  </si>
  <si>
    <t>18116 WEBSTER RD</t>
  </si>
  <si>
    <t>TERRA ALTA SHOP 'N SAVE</t>
  </si>
  <si>
    <t>1090 W STATE AVE</t>
  </si>
  <si>
    <t>BROWN'S MILL</t>
  </si>
  <si>
    <t>12029 NORTH MOUNTAINEER HIGHWAY</t>
  </si>
  <si>
    <t>ARTHURDALE</t>
  </si>
  <si>
    <t>240 MAIN STREET</t>
  </si>
  <si>
    <t>CHUCK'S STORE</t>
  </si>
  <si>
    <t>194 WATER ST</t>
  </si>
  <si>
    <t>GAS N MORE/CITGO</t>
  </si>
  <si>
    <t>13210 VETERANS MEMORIAL HIGHWAY</t>
  </si>
  <si>
    <t>TOBACCO DEN</t>
  </si>
  <si>
    <t>103 PLEASANT AVENUE</t>
  </si>
  <si>
    <t>14274 WEBSTER RD</t>
  </si>
  <si>
    <t>CALVIN</t>
  </si>
  <si>
    <t>U-SAVE FOOD STORE</t>
  </si>
  <si>
    <t>198 MIDDLETOWN RD</t>
  </si>
  <si>
    <t>FOODLAND</t>
  </si>
  <si>
    <t>308 CRAIGSVILLE ROAD</t>
  </si>
  <si>
    <t>247 CRAIGSVILLE RD</t>
  </si>
  <si>
    <t>15 POWELLS CREEK ROAD</t>
  </si>
  <si>
    <t>VICKIE'S MARKET</t>
  </si>
  <si>
    <t>567 RICHWOOD ROAD</t>
  </si>
  <si>
    <t>601 WEST STATE AVENUE</t>
  </si>
  <si>
    <t>287 NORTH ROBERT STONE WAY</t>
  </si>
  <si>
    <t>DOLLAR GENERAL # 14395</t>
  </si>
  <si>
    <t>2908 SPRING VALLEY DRIVE</t>
  </si>
  <si>
    <t>SAVE A LOT 249</t>
  </si>
  <si>
    <t>52 ARNOLD ROAD</t>
  </si>
  <si>
    <t>LAVALETTE FOODFAIR 3409</t>
  </si>
  <si>
    <t>4541 5TH STREET ROAD</t>
  </si>
  <si>
    <t>SHEETZ CONVENIENCE STORE #625</t>
  </si>
  <si>
    <t>740 6TH AVENUE</t>
  </si>
  <si>
    <t>DOLLAR GENERAL # 9595</t>
  </si>
  <si>
    <t>4757 STATE ROUTE 152</t>
  </si>
  <si>
    <t>4749 ROUTE 152</t>
  </si>
  <si>
    <t>4550A RT 152</t>
  </si>
  <si>
    <t>125 7TH AVENUE</t>
  </si>
  <si>
    <t>2207 5TH STREET ROAD</t>
  </si>
  <si>
    <t>19 7TH AVE W</t>
  </si>
  <si>
    <t>2500 5TH STREET RD</t>
  </si>
  <si>
    <t>DOLLAR GENERAL # 909</t>
  </si>
  <si>
    <t>237 MAIN STREET</t>
  </si>
  <si>
    <t>202 PLEASANT STREET</t>
  </si>
  <si>
    <t>519 STOKES DRIVE</t>
  </si>
  <si>
    <t>KIRK'S MARKET</t>
  </si>
  <si>
    <t>320 TEMPLE ST</t>
  </si>
  <si>
    <t>206 MAIN ST</t>
  </si>
  <si>
    <t>PINCHIN PENNIES</t>
  </si>
  <si>
    <t>305 TEMPLE ST</t>
  </si>
  <si>
    <t>DOLLAR GENERAL # 902</t>
  </si>
  <si>
    <t>225 NORTH KANAWHA STREET</t>
  </si>
  <si>
    <t>RITE AID PHARMACY # 906</t>
  </si>
  <si>
    <t>71 W MAIN ST</t>
  </si>
  <si>
    <t>103 S KANAWHA ST</t>
  </si>
  <si>
    <t>2000 MEMORIAL CHURCH DRIVE</t>
  </si>
  <si>
    <t>879 FAIRMONT RD</t>
  </si>
  <si>
    <t>BRUCES STORE</t>
  </si>
  <si>
    <t>4910 CLARKSBURG RD</t>
  </si>
  <si>
    <t>PILOT TRAVEL CENTER</t>
  </si>
  <si>
    <t>2309 SMITHTOWN RD</t>
  </si>
  <si>
    <t>GIANT EAGLE GET GO FUEL CENTER</t>
  </si>
  <si>
    <t>3744 UNIVERSITY TOWN CENTER DR</t>
  </si>
  <si>
    <t>DONNIE'S CITGO</t>
  </si>
  <si>
    <t>2 WEST HILLS PLAZA</t>
  </si>
  <si>
    <t>FAST STOP FOOD MART/CITGO</t>
  </si>
  <si>
    <t>622 TALLSMANSVILLE ROAD</t>
  </si>
  <si>
    <t>991 FAIRMONT ROAD</t>
  </si>
  <si>
    <t>ROUTE 20 SOUTH PO BOX 2609</t>
  </si>
  <si>
    <t>5605 UNIVERSITY TOWN CENTRE DR</t>
  </si>
  <si>
    <t>1 GREEN STREET</t>
  </si>
  <si>
    <t>1100 SHEPHERDSTOWN ROAD</t>
  </si>
  <si>
    <t>TOWN MART # 2/CITGO</t>
  </si>
  <si>
    <t>222 N GEORGE ST</t>
  </si>
  <si>
    <t>SHEETZ CONVENIENCE STORE #438</t>
  </si>
  <si>
    <t>1130 MARLOWE RD</t>
  </si>
  <si>
    <t>2418 JACKSON AVE</t>
  </si>
  <si>
    <t>CAMP CONLEY MART/EXXON</t>
  </si>
  <si>
    <t>3442 OHIO RIVER RD</t>
  </si>
  <si>
    <t>PAULS EXXON AND CAR WASH</t>
  </si>
  <si>
    <t>3335 RIPLEY RD</t>
  </si>
  <si>
    <t>VALLEY CAR WASH &amp; SUNOCO FUEL STATION</t>
  </si>
  <si>
    <t>603 N MILDRED ST</t>
  </si>
  <si>
    <t>PINNACLE CREEK TRAILS MART</t>
  </si>
  <si>
    <t>POINT PLEASANT FOOD MART/EXXON</t>
  </si>
  <si>
    <t>2200 JACKSON AVENUE</t>
  </si>
  <si>
    <t>190 FLOWING SPRINGS RD</t>
  </si>
  <si>
    <t>96 SOMERSET BLVD.</t>
  </si>
  <si>
    <t>2501 JACKSON AVE</t>
  </si>
  <si>
    <t>WEIS GAS N' GO</t>
  </si>
  <si>
    <t>217 OAK LEE DRIVE #15</t>
  </si>
  <si>
    <t>257 MAPLE FORK ROAD</t>
  </si>
  <si>
    <t>1300 VIAND ST</t>
  </si>
  <si>
    <t>4107 SANDHILL RD</t>
  </si>
  <si>
    <t>RON'S MINI MART</t>
  </si>
  <si>
    <t>ROUTE 1</t>
  </si>
  <si>
    <t>GLEN FORK</t>
  </si>
  <si>
    <t>96 PATRICK HENRY WAY</t>
  </si>
  <si>
    <t>POINT PLEASANT PIGGLY WIGGLY</t>
  </si>
  <si>
    <t>302 THIRD STREET</t>
  </si>
  <si>
    <t>2725 JACKSON AVENUE</t>
  </si>
  <si>
    <t>DOLLAR GENERAL # 5721</t>
  </si>
  <si>
    <t>WEST ROUTE 50</t>
  </si>
  <si>
    <t>CAPON VALLEY MARKET</t>
  </si>
  <si>
    <t>2673 NORTHWESTERN PIKE</t>
  </si>
  <si>
    <t>CRUISE THRU</t>
  </si>
  <si>
    <t>24792 NORTHWESTERN PIKE</t>
  </si>
  <si>
    <t>92 EAST MAIN STREET</t>
  </si>
  <si>
    <t>236 MEADOWFIELD LANE</t>
  </si>
  <si>
    <t>DOLLAR GENERAL # 11019</t>
  </si>
  <si>
    <t>13431 ELIZABETH PIKE</t>
  </si>
  <si>
    <t>RITE AID DISCOUNT PHARMACY # 3341</t>
  </si>
  <si>
    <t>201 WINCHESTER AVENUE</t>
  </si>
  <si>
    <t>409 PULLMAN DRIVE</t>
  </si>
  <si>
    <t>DOLLAR GENERAL # 929</t>
  </si>
  <si>
    <t>106 PARKING PLAZA</t>
  </si>
  <si>
    <t>AL'S HILLTOP QUIKSTOP</t>
  </si>
  <si>
    <t>1 AMBLER RIDGE</t>
  </si>
  <si>
    <t>120 SOUTH MAIN STREET</t>
  </si>
  <si>
    <t>BECKERIAM</t>
  </si>
  <si>
    <t>15252 WEST VIRGINIA ROUTE 18 SOUTH</t>
  </si>
  <si>
    <t>NEW MILTON</t>
  </si>
  <si>
    <t>502 RIPLEY RD</t>
  </si>
  <si>
    <t>BOGGS' PENNZOIL</t>
  </si>
  <si>
    <t>612 LITTLE KANAWHA PARKWAY</t>
  </si>
  <si>
    <t>830 ATHENS ROAD</t>
  </si>
  <si>
    <t>1000 OAKVALE RD</t>
  </si>
  <si>
    <t>WIRT COUNTY CAFE</t>
  </si>
  <si>
    <t>68 HUDSON DRIVE</t>
  </si>
  <si>
    <t>CAIRO SUPPLY THE</t>
  </si>
  <si>
    <t>1 RAILROAD ST</t>
  </si>
  <si>
    <t>CAIRO</t>
  </si>
  <si>
    <t>NEW COLONY CENTER/EXXON</t>
  </si>
  <si>
    <t>329 INGELSIDE RD</t>
  </si>
  <si>
    <t>CROSSROADS GENERAL STORE/MARATHON</t>
  </si>
  <si>
    <t>15262 STAUNTON TURNPIKE</t>
  </si>
  <si>
    <t>CROWELL'S VILLAGE STORE</t>
  </si>
  <si>
    <t>805 NORTH QUEEN STREET</t>
  </si>
  <si>
    <t>DICK'S MARKET</t>
  </si>
  <si>
    <t>ROUTE 14 COURT STREET</t>
  </si>
  <si>
    <t>475 WEST MYLES AVENUE</t>
  </si>
  <si>
    <t>SHOP N SAVE EXPRESS</t>
  </si>
  <si>
    <t>108 CHEUVRONT AVENUE</t>
  </si>
  <si>
    <t>344 MAIN ST</t>
  </si>
  <si>
    <t>171 COURT STREET</t>
  </si>
  <si>
    <t>191 AMBROSE LN</t>
  </si>
  <si>
    <t>A F FOUGHT STORE</t>
  </si>
  <si>
    <t>4264 NEWARK RD</t>
  </si>
  <si>
    <t>TERRELL'S METAL AND FARM SUPPLY</t>
  </si>
  <si>
    <t>4938 PARKERSBURG ROAD</t>
  </si>
  <si>
    <t>REEDY</t>
  </si>
  <si>
    <t>THE FILLING STATION</t>
  </si>
  <si>
    <t>59 MAIN STREET</t>
  </si>
  <si>
    <t>1281 STAFFORD DRIVE</t>
  </si>
  <si>
    <t>415 MYLES AVENUE</t>
  </si>
  <si>
    <t>113 W WASHINGTON ST</t>
  </si>
  <si>
    <t>1213 STAFFORD DRIVE</t>
  </si>
  <si>
    <t>REEDY GROCERY</t>
  </si>
  <si>
    <t>810 CAPITOL STREET</t>
  </si>
  <si>
    <t>RITCHIE TOBACCO OUTLET</t>
  </si>
  <si>
    <t>116 E MYLES AVE</t>
  </si>
  <si>
    <t>ROUTE 14 NORTH</t>
  </si>
  <si>
    <t>117 EAST MAIN STREET</t>
  </si>
  <si>
    <t>7177 CHARLESTON ROAD</t>
  </si>
  <si>
    <t>323 SOUTH WALKER STREET</t>
  </si>
  <si>
    <t>DOLLAR GENERAL 7936</t>
  </si>
  <si>
    <t>604 WILSONBURG ROAD</t>
  </si>
  <si>
    <t>214 W. MAIN ST.</t>
  </si>
  <si>
    <t>DOLLAR GENERAL # 927</t>
  </si>
  <si>
    <t>119 EAST MAIN STREET</t>
  </si>
  <si>
    <t>BALL'S GROCERY</t>
  </si>
  <si>
    <t>WV-16 OAKRIDGE LANE</t>
  </si>
  <si>
    <t>106 WILSONBURG ROAD</t>
  </si>
  <si>
    <t>113 JACOBS RUN ROAD</t>
  </si>
  <si>
    <t>SALEM IGA</t>
  </si>
  <si>
    <t>158 EAST MAIN STREET</t>
  </si>
  <si>
    <t>1322 E. MAIN ST.</t>
  </si>
  <si>
    <t>DOLLAR GENERAL # 18328</t>
  </si>
  <si>
    <t>926 DANIEL BOONE PKWY</t>
  </si>
  <si>
    <t>3817 MOUNTAINEER HIGHWAY</t>
  </si>
  <si>
    <t>MABEN</t>
  </si>
  <si>
    <t>DOLLAR GENERAL # 8508</t>
  </si>
  <si>
    <t>211 HOWARD AVENUE</t>
  </si>
  <si>
    <t>MULLENS</t>
  </si>
  <si>
    <t>DOLLAR GENERAL # 937</t>
  </si>
  <si>
    <t>12790 COAL RIVER ROAD</t>
  </si>
  <si>
    <t>69 LEWIS ST</t>
  </si>
  <si>
    <t>401 MORAN AVE</t>
  </si>
  <si>
    <t>K &amp; B QUIK STOP</t>
  </si>
  <si>
    <t>4759 POPLAR GAP ROAD</t>
  </si>
  <si>
    <t>US 119 &amp; STATE ROUTE 85</t>
  </si>
  <si>
    <t>414 GUYANDOTTE AVE</t>
  </si>
  <si>
    <t>JASON'S COUNTRY CORNER/EXXON</t>
  </si>
  <si>
    <t>363 SAULSVILLE MOUNTAIN RD</t>
  </si>
  <si>
    <t>SAULSVILLE</t>
  </si>
  <si>
    <t>269 BLACK EAGLE ROAD</t>
  </si>
  <si>
    <t>1084 COAL RIVER ROAD</t>
  </si>
  <si>
    <t>RACINE</t>
  </si>
  <si>
    <t>21193 COAL RIVER ROAD</t>
  </si>
  <si>
    <t>COMFORT</t>
  </si>
  <si>
    <t>WAYNES IGA SUPERMARKET</t>
  </si>
  <si>
    <t>235 BLACK EAGLE RD</t>
  </si>
  <si>
    <t>V-MART/MARATHON</t>
  </si>
  <si>
    <t>6742 COAL RIVER RD</t>
  </si>
  <si>
    <t>43 MIDDLEBROOK DRIVE</t>
  </si>
  <si>
    <t>COMAC #4</t>
  </si>
  <si>
    <t>US 19 LAUREL CREEK RD</t>
  </si>
  <si>
    <t>DOLLAR GENERAL # 903</t>
  </si>
  <si>
    <t>117 MAIN STREET</t>
  </si>
  <si>
    <t>CLAY</t>
  </si>
  <si>
    <t>PAR-MAR #97/MARATHON</t>
  </si>
  <si>
    <t>2110 SHADYSIDE ROAD</t>
  </si>
  <si>
    <t>337 MAIN &amp; FLORENCE ALLEY</t>
  </si>
  <si>
    <t>173 MAIN ST</t>
  </si>
  <si>
    <t>CHLOE AUTO &amp; HARDWARE</t>
  </si>
  <si>
    <t>23350 SOUTH CALHOUN HIGHWAY</t>
  </si>
  <si>
    <t>CHLOE</t>
  </si>
  <si>
    <t>BAKER'S MART</t>
  </si>
  <si>
    <t>678 SOUTH CALHOUN HIGHWAY</t>
  </si>
  <si>
    <t>BEN FRANKLIN</t>
  </si>
  <si>
    <t>115 W MAPLE AVE</t>
  </si>
  <si>
    <t>BULLARDS EXXON &amp; QUICK STOP/EXXON</t>
  </si>
  <si>
    <t>1794 PROCIOUS MAYSEL RD</t>
  </si>
  <si>
    <t>MAYSEL</t>
  </si>
  <si>
    <t>PAR MAR/FAYETTE CONVENIENCE CENTER SHELL</t>
  </si>
  <si>
    <t>77 HINKLE RD</t>
  </si>
  <si>
    <t>CUNNINGHAM MOTORS</t>
  </si>
  <si>
    <t>10560 IYDALE RD</t>
  </si>
  <si>
    <t>IVYDALE</t>
  </si>
  <si>
    <t>274 MAIN ST</t>
  </si>
  <si>
    <t>SMILEY'S FOOD MART/EXXON</t>
  </si>
  <si>
    <t>6556 BIG OTTER HWY</t>
  </si>
  <si>
    <t>FIVE FORKS STORE</t>
  </si>
  <si>
    <t>4872 N CALHOUN HWY</t>
  </si>
  <si>
    <t>BIG BEND</t>
  </si>
  <si>
    <t>GRANTSVILLE FOODLAND</t>
  </si>
  <si>
    <t>201 SOUTH CALHOUN HIGHWAY</t>
  </si>
  <si>
    <t>13546 CLAY HWY</t>
  </si>
  <si>
    <t>LIZEMORES</t>
  </si>
  <si>
    <t>24 PROCIOUS MAYSEL RD</t>
  </si>
  <si>
    <t>6101 BIG OTTER HIGHWAY</t>
  </si>
  <si>
    <t>STINSON GROCERY</t>
  </si>
  <si>
    <t>26364 S CALHOUN HWY</t>
  </si>
  <si>
    <t>HOLBERT'S SELF SERVICE/MARATHON</t>
  </si>
  <si>
    <t>6811 W LITTLE KANAWHA HWY</t>
  </si>
  <si>
    <t>HOUSE'S SUPERMARKET</t>
  </si>
  <si>
    <t>7080 CLAY HWY</t>
  </si>
  <si>
    <t>BICKMORE</t>
  </si>
  <si>
    <t>802 ARNOLDSBURG ROAD</t>
  </si>
  <si>
    <t>100 FAYETTE TOWN CTR</t>
  </si>
  <si>
    <t>MINI MART</t>
  </si>
  <si>
    <t>21581 SOUTH CALHOUN HIGHWAY</t>
  </si>
  <si>
    <t>ORMA</t>
  </si>
  <si>
    <t>4559 BECKWITH ROAD</t>
  </si>
  <si>
    <t>DOLLAR GENERAL # 2270</t>
  </si>
  <si>
    <t>306 BECKLEY PLAZA SUITE 11</t>
  </si>
  <si>
    <t>SHEETZ CONVENIENCE STORE #482</t>
  </si>
  <si>
    <t>1408 N EISENHOWER DR</t>
  </si>
  <si>
    <t>CORNER SHOP</t>
  </si>
  <si>
    <t>745 SOUTH KANAWHA STREET</t>
  </si>
  <si>
    <t>269 N EISENHOWER DR</t>
  </si>
  <si>
    <t>SMOKER FRIENDLY &amp; MORE</t>
  </si>
  <si>
    <t>19 NELL JEAN SQ</t>
  </si>
  <si>
    <t>622 JOHNSTOWN ROAD</t>
  </si>
  <si>
    <t>1330 NORTH EISENHOWER DRIVE</t>
  </si>
  <si>
    <t>DOLLAR GENERAL # 11254</t>
  </si>
  <si>
    <t>1025 INDIANA AVENUE</t>
  </si>
  <si>
    <t>FAMILY DOLLAR #5755</t>
  </si>
  <si>
    <t>1015 N QUEEN ST</t>
  </si>
  <si>
    <t>DOLLAR GENERAL # 9362</t>
  </si>
  <si>
    <t>129 EAGLE SCHOOL ROAD</t>
  </si>
  <si>
    <t>260 HUFF CREEK HWY</t>
  </si>
  <si>
    <t>BFS FOODS/LIQUOR OUTLET TOBACCO OUTLET</t>
  </si>
  <si>
    <t>307 MERCHANT ST</t>
  </si>
  <si>
    <t>EAST PARK MART/BP</t>
  </si>
  <si>
    <t>300 E PARK AVE</t>
  </si>
  <si>
    <t>BUFFALO FOODLAND</t>
  </si>
  <si>
    <t>1997 BUFFALO CREEK ROAD</t>
  </si>
  <si>
    <t>ACCOVILLE</t>
  </si>
  <si>
    <t>C &amp; L SUPER SERVE</t>
  </si>
  <si>
    <t>720 HUFF CREEK HIGHWAY</t>
  </si>
  <si>
    <t>MALLORY</t>
  </si>
  <si>
    <t>CARIBBEAN PRODUCE</t>
  </si>
  <si>
    <t>500 NORTH HIGH STREET</t>
  </si>
  <si>
    <t>1905 MORGANTOWN AVENUE</t>
  </si>
  <si>
    <t>717 MORGANTOWN AVE</t>
  </si>
  <si>
    <t>K&amp;T TRUCK STOP/CLARK</t>
  </si>
  <si>
    <t>73 MEADOWDALE ROAD</t>
  </si>
  <si>
    <t>125 MAIN STREET</t>
  </si>
  <si>
    <t>RT 10 WATERS &amp; DINGESS ST</t>
  </si>
  <si>
    <t>931 EAST GRAFTON ROAD</t>
  </si>
  <si>
    <t>4065 BUFFALO CREEK ROAD</t>
  </si>
  <si>
    <t>AMHERSTDALE</t>
  </si>
  <si>
    <t>267 CO. RD. 33</t>
  </si>
  <si>
    <t>LUPITA'S GROCERY</t>
  </si>
  <si>
    <t>149 NORTH QUEEN STREET</t>
  </si>
  <si>
    <t>KISTLER GROCERY</t>
  </si>
  <si>
    <t>601 BUFFALO CREEK ROAD</t>
  </si>
  <si>
    <t>KISTLER</t>
  </si>
  <si>
    <t>KAREN'S KOUNTRY STORE LLC</t>
  </si>
  <si>
    <t>3088 GRAFTON RD</t>
  </si>
  <si>
    <t>MAN PIC PAC</t>
  </si>
  <si>
    <t>78 RT 10 &amp; RT 80</t>
  </si>
  <si>
    <t>TROGDON'S SUPER SERVICE</t>
  </si>
  <si>
    <t>651 BUFFALO CREEK ROAD</t>
  </si>
  <si>
    <t>1316 EDWIN MILLER BLVD</t>
  </si>
  <si>
    <t>DOLLAR GENERAL # 14152</t>
  </si>
  <si>
    <t>7145 WEBSTER ROAD</t>
  </si>
  <si>
    <t>COWEN</t>
  </si>
  <si>
    <t>DOLLAR GENERAL # 3539</t>
  </si>
  <si>
    <t>200 EAST MAIN STREET</t>
  </si>
  <si>
    <t>DOLLAR GENERAL # 6173</t>
  </si>
  <si>
    <t>1608 MOUNTAINEER HIGHWAY</t>
  </si>
  <si>
    <t>415 E MAIN ST</t>
  </si>
  <si>
    <t>D &amp; D AUTO CARE/LIBERTY</t>
  </si>
  <si>
    <t>389 AVONDALE</t>
  </si>
  <si>
    <t>425 EAST MAIN STREET</t>
  </si>
  <si>
    <t>215 W MAIN ST</t>
  </si>
  <si>
    <t>CAROL'S STORE</t>
  </si>
  <si>
    <t>20 HAMRICK DRIVE</t>
  </si>
  <si>
    <t>203 W MAIN ST</t>
  </si>
  <si>
    <t>COWEN IGA</t>
  </si>
  <si>
    <t>70 RAILROAD AVENUE</t>
  </si>
  <si>
    <t>DIANA KWIK STOP</t>
  </si>
  <si>
    <t>4634 DIANA DR</t>
  </si>
  <si>
    <t>DIANA</t>
  </si>
  <si>
    <t>6946 WEBSTER ROAD</t>
  </si>
  <si>
    <t>HOLLY RIVER GROCERY</t>
  </si>
  <si>
    <t>4524 HACKER VALLEY RD</t>
  </si>
  <si>
    <t>HACKER VALLEY</t>
  </si>
  <si>
    <t>2735 NORTH PRESTON HIGHWAY</t>
  </si>
  <si>
    <t>S &amp; M MARKET/MARATHON</t>
  </si>
  <si>
    <t>RT 635 MARSHALL HWY</t>
  </si>
  <si>
    <t>11636 MARSHALL HIGHWAY</t>
  </si>
  <si>
    <t>100 WALMART DR</t>
  </si>
  <si>
    <t>Y-MART</t>
  </si>
  <si>
    <t>6323 WEBSTER RD / ROUTE 20 GLADEVIEW</t>
  </si>
  <si>
    <t>L&amp;M MARKET/BP</t>
  </si>
  <si>
    <t>RT 50 EAST</t>
  </si>
  <si>
    <t>BP/LITTLE GENERAL STORE</t>
  </si>
  <si>
    <t>3133 ROBERT C BYRD DRIVE</t>
  </si>
  <si>
    <t>HC 63 BOX 50</t>
  </si>
  <si>
    <t>FRYE'S FLAT LIBERTY</t>
  </si>
  <si>
    <t>18615 NORTHWESTERN PIKE</t>
  </si>
  <si>
    <t>2240 NORTHWESTERN PIKE</t>
  </si>
  <si>
    <t>ROMNEY LIBERTY</t>
  </si>
  <si>
    <t>22752 NORTHWESTERN PIKE</t>
  </si>
  <si>
    <t>PAR MAR 28/SHELL</t>
  </si>
  <si>
    <t>1001 OAK STREET</t>
  </si>
  <si>
    <t>DOLLAR GENERAL # 3438</t>
  </si>
  <si>
    <t>1313 OAK STREET</t>
  </si>
  <si>
    <t>4408 PIEDMONT ROAD</t>
  </si>
  <si>
    <t>KENOVA EXXON FOOD MART</t>
  </si>
  <si>
    <t>1101 ROUTE 75</t>
  </si>
  <si>
    <t>CEREDO PLAZA STE 100</t>
  </si>
  <si>
    <t>425 CAMDEN RD</t>
  </si>
  <si>
    <t>4969 WAVERLY RD</t>
  </si>
  <si>
    <t>781 VIRGINIA AVE</t>
  </si>
  <si>
    <t>RT 83</t>
  </si>
  <si>
    <t>ENGLISH</t>
  </si>
  <si>
    <t>FAMILY DOLLAR 8925</t>
  </si>
  <si>
    <t>727 VIRGINIA STREET WEST</t>
  </si>
  <si>
    <t>6484 COAL RIVER RD</t>
  </si>
  <si>
    <t>10 SPRING STREET</t>
  </si>
  <si>
    <t>BP/ROCS</t>
  </si>
  <si>
    <t>1619 WEST KING STREET</t>
  </si>
  <si>
    <t>4000 EMERSON AVENUE SUITE C</t>
  </si>
  <si>
    <t>SHEETZ/MADE-TO-ORDER</t>
  </si>
  <si>
    <t>14686 APPLE HARVEST DR</t>
  </si>
  <si>
    <t>1214 STAFFORD DR</t>
  </si>
  <si>
    <t>STONEWALL RESORT (BAR)</t>
  </si>
  <si>
    <t>940 RESORT DR</t>
  </si>
  <si>
    <t>ROANOKE</t>
  </si>
  <si>
    <t>MARATHON/ONE STOP</t>
  </si>
  <si>
    <t>BULLDOG MARKET &amp; MORE</t>
  </si>
  <si>
    <t>MARDI GRAS CASINO AND RESORT GIFT SHOP</t>
  </si>
  <si>
    <t>1 GREYHOUND DR</t>
  </si>
  <si>
    <t>SHOP 'N SAVE 2568-2881</t>
  </si>
  <si>
    <t>1317 OLD COURTHOUSE SQUARE</t>
  </si>
  <si>
    <t>RT 34/40 CASSITY RD</t>
  </si>
  <si>
    <t>FRATERNAL ORDER OF EAGLES AERIE #2281</t>
  </si>
  <si>
    <t>109 S 4TH AVE</t>
  </si>
  <si>
    <t>2933 ROBERT C BYRD DRIVE</t>
  </si>
  <si>
    <t>4223 ROBERT C BYRD DRIVE</t>
  </si>
  <si>
    <t>BRADLEYS PARLOR</t>
  </si>
  <si>
    <t>CORNER GRILL &amp; BAR</t>
  </si>
  <si>
    <t>4318 NATIONAL ROAD</t>
  </si>
  <si>
    <t>NUMBER TWO RIDGE SALOON/GOLDEN RIDGE SALOON</t>
  </si>
  <si>
    <t>704 BEVERLY PIKE SUITE 1</t>
  </si>
  <si>
    <t>2652 BAKERS RUN ROAD</t>
  </si>
  <si>
    <t>4050 CENTRALIA ROAD</t>
  </si>
  <si>
    <t>PAR MAR OIL COMPANY/SHELL</t>
  </si>
  <si>
    <t>2960 SUTTON LANE</t>
  </si>
  <si>
    <t>R&amp;L GROCERY</t>
  </si>
  <si>
    <t>11423 WILSIE ROAD</t>
  </si>
  <si>
    <t>ROSEDALE</t>
  </si>
  <si>
    <t>NOTTINGHAMS STORE</t>
  </si>
  <si>
    <t>3247 VINEYARD ROAD</t>
  </si>
  <si>
    <t>WOODS GOLF CLUB/PRO SHOP</t>
  </si>
  <si>
    <t>MOUNTAIN LAKE RD PO BOX 5</t>
  </si>
  <si>
    <t>4052 WASHINGTON STREET</t>
  </si>
  <si>
    <t>EXXON /LITTLE GENERAL</t>
  </si>
  <si>
    <t>SUMMIT POINT RACEWAY ASSOCIATES</t>
  </si>
  <si>
    <t>201 MOTOR SPORTS CIRCLE</t>
  </si>
  <si>
    <t>BFS SMOKE SHOP</t>
  </si>
  <si>
    <t>144 RIVER ROAD</t>
  </si>
  <si>
    <t>CFM/CLARKS</t>
  </si>
  <si>
    <t>2200 MARKET ST., STE 13</t>
  </si>
  <si>
    <t>LOCUST HILL GOLF CLUB</t>
  </si>
  <si>
    <t>MAIN STREET DEPOT/CONVENIENT FOOD MART</t>
  </si>
  <si>
    <t>DUGGER'S MARKET</t>
  </si>
  <si>
    <t>2 CHAPEL ROAD</t>
  </si>
  <si>
    <t>RITE AID 00946</t>
  </si>
  <si>
    <t>305 6TH AVE</t>
  </si>
  <si>
    <t>1513 HARRISON AVENUE</t>
  </si>
  <si>
    <t>SPRUCE KNOB ROAD</t>
  </si>
  <si>
    <t>FAST BREAK FOOD MART/SUNOCO</t>
  </si>
  <si>
    <t>RT 219 N</t>
  </si>
  <si>
    <t>CAMDENS CORNER MART</t>
  </si>
  <si>
    <t>RR 32</t>
  </si>
  <si>
    <t>DRY FORK</t>
  </si>
  <si>
    <t>1140.14(a)(1)-Sale to a minor; 1140.14(a)(2)(i)-Failure to verify age; SEC. 903 (21 U.S.C. 387c)-Labeling or advertising which uses the descriptors light mild or low or similar descriptors</t>
  </si>
  <si>
    <t>MOUNTAINEER MART/MARATHON</t>
  </si>
  <si>
    <t>NORTON</t>
  </si>
  <si>
    <t>CARGO OIL COMPANY INC</t>
  </si>
  <si>
    <t>3875 COAL HERITAGE ROAD</t>
  </si>
  <si>
    <t>GARYS MARKET</t>
  </si>
  <si>
    <t>543 WARDEN AVE</t>
  </si>
  <si>
    <t>5485 SIMMONS RIVER ROAD</t>
  </si>
  <si>
    <t>SOUTHVIEW MALL US RT 52</t>
  </si>
  <si>
    <t>BLUEWELL</t>
  </si>
  <si>
    <t>5308 SIMMONS RIVER ROAD</t>
  </si>
  <si>
    <t>SCHMIDT BROTHERS/SUNOCO</t>
  </si>
  <si>
    <t>2833 EOFF ST</t>
  </si>
  <si>
    <t>153 16TH STREET</t>
  </si>
  <si>
    <t>2400 CHAPLINE STREET</t>
  </si>
  <si>
    <t>NEELYS GROCERY</t>
  </si>
  <si>
    <t>2075 NATIONAL ROAD</t>
  </si>
  <si>
    <t>49 HAYWOOD ROAD</t>
  </si>
  <si>
    <t>RR 1 BOX 406 RT 19</t>
  </si>
  <si>
    <t>208 S PIKE ST</t>
  </si>
  <si>
    <t>204 S. PIKE STREET</t>
  </si>
  <si>
    <t>994 WYATT ROAD</t>
  </si>
  <si>
    <t>HAMMERS MARKET</t>
  </si>
  <si>
    <t>60 CLEMEN ST</t>
  </si>
  <si>
    <t>1320 FAYETTE PIKE WEST</t>
  </si>
  <si>
    <t>1101 2ND AVENUE</t>
  </si>
  <si>
    <t>VAPOR MALL</t>
  </si>
  <si>
    <t>502 WEST WASHINGTON STREET</t>
  </si>
  <si>
    <t>QUINCY</t>
  </si>
  <si>
    <t>12224 COAL RIVER RD</t>
  </si>
  <si>
    <t>805 NORTH MILDRED STREET</t>
  </si>
  <si>
    <t>7797 SISSONVILLE DRIVE</t>
  </si>
  <si>
    <t>SISSONVILLE</t>
  </si>
  <si>
    <t>6283 SISSONVILLE DRIVE</t>
  </si>
  <si>
    <t>7 SEAS/CITGO</t>
  </si>
  <si>
    <t>6828 CHARLES TOWN ROAD</t>
  </si>
  <si>
    <t>834 B HIGHWAY 16</t>
  </si>
  <si>
    <t>800 SENECA TRAIL NORTH</t>
  </si>
  <si>
    <t>6083 SISSONVILLE DRIVE</t>
  </si>
  <si>
    <t>7723 SISSONVILLE DRIVE</t>
  </si>
  <si>
    <t>LITTLE GENERAL STORE / BP</t>
  </si>
  <si>
    <t>524 NORTH SENECA TRAIL</t>
  </si>
  <si>
    <t>BUCKEYE COUNTRY MART/LIBERTY</t>
  </si>
  <si>
    <t>298 SENECA CREST DRIVE</t>
  </si>
  <si>
    <t>WHITES COAL CITY SERVICE CENTER</t>
  </si>
  <si>
    <t>521 HC 64</t>
  </si>
  <si>
    <t>DAVE'S EMPORIUM</t>
  </si>
  <si>
    <t>9 NELL JEAN SQ</t>
  </si>
  <si>
    <t>6287 SISSONVILLE DRIVE</t>
  </si>
  <si>
    <t>FARMERS FEED OF RIPLEY</t>
  </si>
  <si>
    <t>620 N CHURCH ST STE 2</t>
  </si>
  <si>
    <t>TRENTS GENERAL STORE</t>
  </si>
  <si>
    <t>6302 SISSONVILLE DR</t>
  </si>
  <si>
    <t>PAR MAR</t>
  </si>
  <si>
    <t>MR. VACUUM/MR. VAPE</t>
  </si>
  <si>
    <t>732 FOXCROFT AVENUE</t>
  </si>
  <si>
    <t>50 COAST GUARD DRIVE</t>
  </si>
  <si>
    <t>4220 STATE ROUTE 34</t>
  </si>
  <si>
    <t>1370 CHARLESTON ROAD</t>
  </si>
  <si>
    <t>MAGIC MART</t>
  </si>
  <si>
    <t>300 LIBERTY SQUARE</t>
  </si>
  <si>
    <t>MID VALLEY MART/MARATHON</t>
  </si>
  <si>
    <t>ODESSEY SHOP</t>
  </si>
  <si>
    <t>119 21ST ST</t>
  </si>
  <si>
    <t>3805 TEAYS VALLEY DR</t>
  </si>
  <si>
    <t>4074 MATOAKA ROAD</t>
  </si>
  <si>
    <t>DOLLAR GENERAL # 16628</t>
  </si>
  <si>
    <t>DOLLAR GENERAL # 2955</t>
  </si>
  <si>
    <t>C &amp; J MARKET/SUNOCO</t>
  </si>
  <si>
    <t>THE LIQUOR STORE</t>
  </si>
  <si>
    <t>801 OAKVALE RD</t>
  </si>
  <si>
    <t>RT 10 PIT STOP</t>
  </si>
  <si>
    <t>3905 16TH ST RD</t>
  </si>
  <si>
    <t>3790 HEDGESVILLE ROAD SUITE T</t>
  </si>
  <si>
    <t>RITE AID PHARMACY 3408</t>
  </si>
  <si>
    <t>101 MORRISON DRIVE</t>
  </si>
  <si>
    <t>1004 WINCHESTER AVENUE</t>
  </si>
  <si>
    <t>MURPHY'S CONVENIENCE STORE/SHELL</t>
  </si>
  <si>
    <t>TRAVERS COUNTRY STORE</t>
  </si>
  <si>
    <t>8885 HEDGESVILLE RD</t>
  </si>
  <si>
    <t>ZIP ZONE EXPRESS/MARATHON</t>
  </si>
  <si>
    <t>3096 16TH STREET ROAD</t>
  </si>
  <si>
    <t>SHANGHAI GROCERY</t>
  </si>
  <si>
    <t>115 TUSCARORA PIKE</t>
  </si>
  <si>
    <t>SMOKE TIME SAMS / SMOKIN' SAMS</t>
  </si>
  <si>
    <t>4231 HUGHES BRANCH ROAD</t>
  </si>
  <si>
    <t>12755 BACK CREEK VALLEY ROAD</t>
  </si>
  <si>
    <t>SHOP AND SAVE</t>
  </si>
  <si>
    <t>147 ROARING LION DRIVE</t>
  </si>
  <si>
    <t>10 MAIN STREET</t>
  </si>
  <si>
    <t>111 MAIN STREET</t>
  </si>
  <si>
    <t>1172 PLEASURE VALLEY ROAD</t>
  </si>
  <si>
    <t>417 DIVISION STREET</t>
  </si>
  <si>
    <t>JARRELLS/BACKWOODS TOWING</t>
  </si>
  <si>
    <t>ROCS/BP</t>
  </si>
  <si>
    <t>DEVIN'S CARRY OUT</t>
  </si>
  <si>
    <t>719 CAMDEN AVENUE</t>
  </si>
  <si>
    <t>609 DIVISION STREET</t>
  </si>
  <si>
    <t>1319 COURTHOUSE DRIVE</t>
  </si>
  <si>
    <t>901 FOXCROFT AVENUE</t>
  </si>
  <si>
    <t>PENN LIQUORS</t>
  </si>
  <si>
    <t>SUNOCO/QUIK MART</t>
  </si>
  <si>
    <t>10 WEST MAIN STREET</t>
  </si>
  <si>
    <t>COMAC INC.</t>
  </si>
  <si>
    <t>1706 HARPER RD</t>
  </si>
  <si>
    <t>DOLLAR GENERAL # 14134</t>
  </si>
  <si>
    <t>4823 SOUTH PINCH ROAD</t>
  </si>
  <si>
    <t>7-ELEVEN 35936H</t>
  </si>
  <si>
    <t>5114 ELK RIVER ROAD NORTH</t>
  </si>
  <si>
    <t>EAGLE MART/SUNOCO</t>
  </si>
  <si>
    <t>3790 HEDGESVILLE ROAD</t>
  </si>
  <si>
    <t>MAMA ROSA'S &amp; MARKET, MEDITERRANEAN &amp; MORE</t>
  </si>
  <si>
    <t>5546 BIG TYLER ROAD, SUITE 205</t>
  </si>
  <si>
    <t>DOLLAR GENERAL # 15409</t>
  </si>
  <si>
    <t>100 N STATE ST</t>
  </si>
  <si>
    <t>6685 HINTON ROAD</t>
  </si>
  <si>
    <t>VALLEY GENERAL STORE</t>
  </si>
  <si>
    <t>9955 BECKLEY RD</t>
  </si>
  <si>
    <t>SPANISHBURG</t>
  </si>
  <si>
    <t>MIDWAY MARKET/LIBERTY</t>
  </si>
  <si>
    <t>6812 HINTON ROAD</t>
  </si>
  <si>
    <t>PIPESTEM ONE STOP/LIBERTY</t>
  </si>
  <si>
    <t>3450 HINTON ROAD</t>
  </si>
  <si>
    <t>1555 WASHINGTON STREET EAST</t>
  </si>
  <si>
    <t>9941 EAST DUPONT AVENUE</t>
  </si>
  <si>
    <t>1630 WASHINGTON STREET EAST</t>
  </si>
  <si>
    <t>1301 WASHINGTON ST EAST</t>
  </si>
  <si>
    <t>333 MACCORKLE AVENUE SOUTHWEST</t>
  </si>
  <si>
    <t>5109 UPPER MUD RIVER ROAD</t>
  </si>
  <si>
    <t>6309 MACCORKLE AVE SE</t>
  </si>
  <si>
    <t>1639 WASHINGTON STREET EAST</t>
  </si>
  <si>
    <t>5090 MACCORKLE AVENUE SOUTHEAST</t>
  </si>
  <si>
    <t>100 NEW RT 60</t>
  </si>
  <si>
    <t>3024 EAST DUPONT AVENUE</t>
  </si>
  <si>
    <t>SHREWSBURY</t>
  </si>
  <si>
    <t>US RT 60  BOX 757</t>
  </si>
  <si>
    <t>1588 WASHINGTON ST E</t>
  </si>
  <si>
    <t>6151 BELLE CREEK ROAD</t>
  </si>
  <si>
    <t>VINTAGE VAPORIUM</t>
  </si>
  <si>
    <t>610 1/2 D STREET</t>
  </si>
  <si>
    <t>BP/PAR MAR</t>
  </si>
  <si>
    <t>SHOP 'N SAVE / MIDDLETOWN MALL</t>
  </si>
  <si>
    <t>9789 MALL LOOP</t>
  </si>
  <si>
    <t>DOLLAR GENERAL # 11275</t>
  </si>
  <si>
    <t>1089 RA WEST HIGHWAY</t>
  </si>
  <si>
    <t>300 E MAIN ST</t>
  </si>
  <si>
    <t>5807 MASON DIXON HIGHWAY</t>
  </si>
  <si>
    <t>203 E MAIN ST</t>
  </si>
  <si>
    <t>433 HENDERSON BRANCH ROAD</t>
  </si>
  <si>
    <t>CORE</t>
  </si>
  <si>
    <t>SMITH'S SUPER DOLLAR</t>
  </si>
  <si>
    <t>195 EAST LYNN ROAD</t>
  </si>
  <si>
    <t>RIDERS OHIO VALLEY FUELS STATION</t>
  </si>
  <si>
    <t>GIOVANNIS PIZZA</t>
  </si>
  <si>
    <t>RT 65</t>
  </si>
  <si>
    <t>TWINS GROCERY</t>
  </si>
  <si>
    <t>7242 MASON DIXON HWY</t>
  </si>
  <si>
    <t>316 DELBARTON</t>
  </si>
  <si>
    <t>RT 19 SUNOCO</t>
  </si>
  <si>
    <t>26 MADDEX SQUARE DRIVE</t>
  </si>
  <si>
    <t>2152 HARPER ROAD</t>
  </si>
  <si>
    <t>5466 ROBERT C BYRD DRIVE</t>
  </si>
  <si>
    <t>GODFATHER SPIRITS/TOBACCO AND LIQUOR</t>
  </si>
  <si>
    <t>LOWA VAPORS</t>
  </si>
  <si>
    <t>11 CROSSROADS MALL</t>
  </si>
  <si>
    <t>20 BY-PASS PLAZA</t>
  </si>
  <si>
    <t>1201 MAIN ST E  REAR</t>
  </si>
  <si>
    <t>THE BARN STORE/LIBERTY</t>
  </si>
  <si>
    <t>529 JONES AVENUE</t>
  </si>
  <si>
    <t>LITTLE GENERAL STORE/SUNOCO</t>
  </si>
  <si>
    <t>POWELLTON MARKET</t>
  </si>
  <si>
    <t>3218 ARMSTRONG CREEK RD</t>
  </si>
  <si>
    <t>POWELLTON</t>
  </si>
  <si>
    <t>100 VICTORY LANE</t>
  </si>
  <si>
    <t>LITTLE GENERAL STORE/EXXON</t>
  </si>
  <si>
    <t>130 POWELLS CREEK RD</t>
  </si>
  <si>
    <t>PAM'S</t>
  </si>
  <si>
    <t>609 WINCHESTER AVE</t>
  </si>
  <si>
    <t>EXXON/LITTLE GENERAL</t>
  </si>
  <si>
    <t>6405 SISSONVILLE DRIVE</t>
  </si>
  <si>
    <t>3096 HORNET HIGHWAY</t>
  </si>
  <si>
    <t>GREEN ACRES GAS &amp; GROCERY/EXXON</t>
  </si>
  <si>
    <t>US RT 250 &amp; RT 7</t>
  </si>
  <si>
    <t>310 POGUE ROAD</t>
  </si>
  <si>
    <t>RURAL ROUTE 250</t>
  </si>
  <si>
    <t>CLARK'S PUMP -N- SHOP</t>
  </si>
  <si>
    <t>9579 HORNET HIGHWAY</t>
  </si>
  <si>
    <t>SMITH'S GROCERY</t>
  </si>
  <si>
    <t>25869 SHORTLINE HWY</t>
  </si>
  <si>
    <t>SMITHFIELD</t>
  </si>
  <si>
    <t>6400 MACCORKLE AVENUE</t>
  </si>
  <si>
    <t>1977 PENNSYLVANIA AVENUE</t>
  </si>
  <si>
    <t>7670 MARTINSBURG PIKE SUITE 1</t>
  </si>
  <si>
    <t>186 SUMMERS STREET</t>
  </si>
  <si>
    <t>322 6TH AVENUE</t>
  </si>
  <si>
    <t>85 MADDEX SQUARE DRIVE</t>
  </si>
  <si>
    <t>310 CAPITOL STREET</t>
  </si>
  <si>
    <t>550 THIRD STREET</t>
  </si>
  <si>
    <t>H MART</t>
  </si>
  <si>
    <t>KANAWHA TERRACE SUPERMARKET/IGA</t>
  </si>
  <si>
    <t>PIGGLY WIGGLY FUEL CENTER</t>
  </si>
  <si>
    <t>2201 FAIRLAWN AVENUE</t>
  </si>
  <si>
    <t>6594 OHIO RIVER ROAD</t>
  </si>
  <si>
    <t>EXXON / GUYANDOTTE FOOD CENTER 169</t>
  </si>
  <si>
    <t>CORNERSTONE IGA 2</t>
  </si>
  <si>
    <t>2122 RITTER DRIVE</t>
  </si>
  <si>
    <t>RITE AID DISCOUNT PHARMACY #3252</t>
  </si>
  <si>
    <t>2198 RITTER DR</t>
  </si>
  <si>
    <t>1470 RITTER DRIVE</t>
  </si>
  <si>
    <t>634 RITTER DRIVE</t>
  </si>
  <si>
    <t>2109 RITTER DR</t>
  </si>
  <si>
    <t>CLARKS PUMP N SHOP/MARATHON</t>
  </si>
  <si>
    <t>6067 OHIO RIVER ROAD</t>
  </si>
  <si>
    <t>6622 OHIO RIVER ROAD</t>
  </si>
  <si>
    <t>15301 ASHTON UPLAND ROAD</t>
  </si>
  <si>
    <t>5701 MACCORKLE AVENUE SW</t>
  </si>
  <si>
    <t>4909 MACCORKLE AVENUE SW</t>
  </si>
  <si>
    <t>500 D STREET</t>
  </si>
  <si>
    <t>MELROSE SQUARE FOOD MART</t>
  </si>
  <si>
    <t>41 RHL BOULEVARD</t>
  </si>
  <si>
    <t>4401 MACCORKLE AVENUE SOUTHWEST</t>
  </si>
  <si>
    <t>WALLACE COUNTRY BOY MARKET</t>
  </si>
  <si>
    <t>COPLEYS MARKET</t>
  </si>
  <si>
    <t>VERNICKS COUNTRY CORNER</t>
  </si>
  <si>
    <t>VAUGHANS MARKET</t>
  </si>
  <si>
    <t>DOLLAR GENERAL # 14150</t>
  </si>
  <si>
    <t>7319 ROUTE 20 SOUTH ROAD</t>
  </si>
  <si>
    <t>15505 ROUTE 20 SOUTH ROAD</t>
  </si>
  <si>
    <t>1450 BRUSHY FORK ROAD</t>
  </si>
  <si>
    <t>PO BOX 189 RT 4</t>
  </si>
  <si>
    <t>VICKSBURG FOOD MART/CITGO</t>
  </si>
  <si>
    <t>COOKS TOBACCO AND MORE</t>
  </si>
  <si>
    <t>ROUTE 4 &amp; ROUTE 20</t>
  </si>
  <si>
    <t>2541 MOUNTAINEER BOULEVARD</t>
  </si>
  <si>
    <t>800 GREENBRIER STREET</t>
  </si>
  <si>
    <t>US 33 WEST &amp; WESTON ROAD</t>
  </si>
  <si>
    <t>KROGER 817</t>
  </si>
  <si>
    <t>85 HOPKINS BRANCH ROAD</t>
  </si>
  <si>
    <t>16488 MOUNTAINEER DRIVE</t>
  </si>
  <si>
    <t>MIDDLEFORK COUNTRY STORE</t>
  </si>
  <si>
    <t>230 CAMPGROUND ROAD</t>
  </si>
  <si>
    <t>LITTLE GENERAL STORE 5340</t>
  </si>
  <si>
    <t>2395 WHITE HALL BOULEVARD</t>
  </si>
  <si>
    <t>G&amp;R IGA</t>
  </si>
  <si>
    <t>4955 LEGENDS HIGHWAY</t>
  </si>
  <si>
    <t>701 BROAD STREET</t>
  </si>
  <si>
    <t>VETTER'S MINI MART &amp; CAR WASH, LLC</t>
  </si>
  <si>
    <t>421 SOUTH MAIN STREET</t>
  </si>
  <si>
    <t>540 S. MAIN STREET</t>
  </si>
  <si>
    <t>EXXON / ONE STOP 8517</t>
  </si>
  <si>
    <t>81 R H L BOULEVARD</t>
  </si>
  <si>
    <t>THE VAPOR BAR</t>
  </si>
  <si>
    <t>419 9TH STREET</t>
  </si>
  <si>
    <t>55 SOUTH YORK STREET</t>
  </si>
  <si>
    <t>512 MACCORKLE AVENUE SOUTHWEST</t>
  </si>
  <si>
    <t>5252 US ROUTE 60</t>
  </si>
  <si>
    <t>129 WEST MAIN STREET</t>
  </si>
  <si>
    <t>4584 FREEDOM HIGHWAY</t>
  </si>
  <si>
    <t>JOES ASHLAND SERVICE</t>
  </si>
  <si>
    <t>80 BEECH BRANCH RD</t>
  </si>
  <si>
    <t>DAVIN</t>
  </si>
  <si>
    <t>BEATTYS MARKET</t>
  </si>
  <si>
    <t>PO BOX 117 RT 19</t>
  </si>
  <si>
    <t>HEPZIBAH</t>
  </si>
  <si>
    <t>HIGH STREET CANTEEN</t>
  </si>
  <si>
    <t>4500 HUSKY HIGHWAY, ROUTE 250</t>
  </si>
  <si>
    <t>SMOKER'S CHOICE</t>
  </si>
  <si>
    <t>8 COMMERCE DRIVE</t>
  </si>
  <si>
    <t>401 MAIN ST</t>
  </si>
  <si>
    <t>666 PIKE STREET</t>
  </si>
  <si>
    <t>10071 US HIGHWAY 33 WEST</t>
  </si>
  <si>
    <t>15441 US HIGHWAY 33W</t>
  </si>
  <si>
    <t>11 WEST MAIN STREET</t>
  </si>
  <si>
    <t>2006B US RT 250</t>
  </si>
  <si>
    <t>HANDI-MART</t>
  </si>
  <si>
    <t>533 HELENS RUN ROAD</t>
  </si>
  <si>
    <t>RT 971 OCEANA SQUARE MALL</t>
  </si>
  <si>
    <t>BANTAM MARKET</t>
  </si>
  <si>
    <t>IN THE CLOUDS VAPE SHOP</t>
  </si>
  <si>
    <t>1954 ROCK CLIFF DRIVE</t>
  </si>
  <si>
    <t>RT. 2 MINI MART / MARATHON</t>
  </si>
  <si>
    <t>114 MILFORD STREET</t>
  </si>
  <si>
    <t>100 RIVERVIEW AVENUE</t>
  </si>
  <si>
    <t>1204 NORTH 20TH STREET</t>
  </si>
  <si>
    <t>CHEDDAR'S CAFE / EXXON / EZ MART 5</t>
  </si>
  <si>
    <t>2623 LAWN ROAD</t>
  </si>
  <si>
    <t>DOLLAR GENERAL STORE 6622</t>
  </si>
  <si>
    <t>48 INDIAN CREEK ROAD</t>
  </si>
  <si>
    <t>9122 HEDGESVILLE ROAD</t>
  </si>
  <si>
    <t>1601 N JEFFERSON ST</t>
  </si>
  <si>
    <t>DOLLAR GENERAL 913</t>
  </si>
  <si>
    <t>80 HUFFCREEK HIGHWAY</t>
  </si>
  <si>
    <t>BFS</t>
  </si>
  <si>
    <t>204 VENTURE DRIVE</t>
  </si>
  <si>
    <t>LONDON'S CARRY-OUT</t>
  </si>
  <si>
    <t>4195 STATE ROUTE 34</t>
  </si>
  <si>
    <t>528 POINT MARION ROAD</t>
  </si>
  <si>
    <t>786 TOWN MART/CITGO</t>
  </si>
  <si>
    <t>6401 US ROUTE 60 EAST</t>
  </si>
  <si>
    <t>CACAPON RIVER STORE</t>
  </si>
  <si>
    <t>7940 CARPERS PIKE</t>
  </si>
  <si>
    <t>YELLOW SPRING</t>
  </si>
  <si>
    <t>KENOVA EXXON</t>
  </si>
  <si>
    <t>COURT STREET &amp; WHEELER HOLLOW</t>
  </si>
  <si>
    <t>MARTINS FOOD MARKET</t>
  </si>
  <si>
    <t>RIO GENERAL STORE/LIBERTY</t>
  </si>
  <si>
    <t>321 WEST WASHINGTON STREET</t>
  </si>
  <si>
    <t>PRICHARD MARATHON</t>
  </si>
  <si>
    <t>KATHY'S A</t>
  </si>
  <si>
    <t>2952 HARPER ROAD</t>
  </si>
  <si>
    <t>RITE AID DISCOUNT PHARMACY #1694</t>
  </si>
  <si>
    <t>1731 HARPER ROAD</t>
  </si>
  <si>
    <t>L &amp; S CORPORATION THE SMOKE HOUSE</t>
  </si>
  <si>
    <t>1603 KANAWHA BOULEVARD WEST</t>
  </si>
  <si>
    <t>468 STANAFORD ROAD</t>
  </si>
  <si>
    <t>2005 HARPER ROAD</t>
  </si>
  <si>
    <t>1937 HARPER ROAD</t>
  </si>
  <si>
    <t>3644 MAIN STREET</t>
  </si>
  <si>
    <t>K &amp; JS SKIP N GO</t>
  </si>
  <si>
    <t>17698 US HIGHWAY 19 SOUTH</t>
  </si>
  <si>
    <t>QUIK-MART &amp; MORE/MARATHON</t>
  </si>
  <si>
    <t>MIDWAY MART/MARATHON</t>
  </si>
  <si>
    <t>6988 US HIGHWAY 19 SOUTH</t>
  </si>
  <si>
    <t>1432 PENNSYLVANIA AVENUE</t>
  </si>
  <si>
    <t>107 3RD STREET</t>
  </si>
  <si>
    <t>RITE AID DISCOUNT PHARMACY #914</t>
  </si>
  <si>
    <t>690 BEVERLY PIKE</t>
  </si>
  <si>
    <t>2060 SKIN CREEK ROAD</t>
  </si>
  <si>
    <t>105 EAST 33</t>
  </si>
  <si>
    <t>77 MIDDLEWAY PIKE, SUITE 3</t>
  </si>
  <si>
    <t>1806 GERRARDSTOWN ROAD</t>
  </si>
  <si>
    <t>9600 WINCHESTER AVENUE</t>
  </si>
  <si>
    <t>110 GIHON VILLAGE</t>
  </si>
  <si>
    <t>1810 CAMDEN AVENUE</t>
  </si>
  <si>
    <t>INWOOD TOBACCO &amp; MINI-MART</t>
  </si>
  <si>
    <t>900 MILFORD STREET</t>
  </si>
  <si>
    <t>No-Tobacco-Sale Order</t>
  </si>
  <si>
    <t>RITE AID PHARMACY</t>
  </si>
  <si>
    <t>101 MORRISON DR</t>
  </si>
  <si>
    <t>ENDS</t>
  </si>
  <si>
    <t>1089 STATE ROUTE 3 &amp; 12</t>
  </si>
  <si>
    <t>RITE AID DISCOUNT PHARMACY # 948</t>
  </si>
  <si>
    <t>1719 W. WASHINGTON STREET</t>
  </si>
  <si>
    <t>10404 MACCORKLE AVENUE</t>
  </si>
  <si>
    <t>ANGELLS PUMP &amp; SAVE</t>
  </si>
  <si>
    <t>ROUTE 3</t>
  </si>
  <si>
    <t>RICHMOND'S STORE/CITGO</t>
  </si>
  <si>
    <t>36 RIVER RD RT 20</t>
  </si>
  <si>
    <t>COUNTRY ROADS STORE/EXXON</t>
  </si>
  <si>
    <t>PO BOX 163</t>
  </si>
  <si>
    <t>HIGHWAY 20 SOUTH</t>
  </si>
  <si>
    <t>LOWELL MARKET &amp; HARDWARE/SUNOCO</t>
  </si>
  <si>
    <t>5056 STATE ROUTE 3</t>
  </si>
  <si>
    <t>12871 NORTH STATE ROUTE 20</t>
  </si>
  <si>
    <t>ATCO</t>
  </si>
  <si>
    <t>SOUTH BRANCH STATION/BP</t>
  </si>
  <si>
    <t>351 SOUTH MAIN STREET</t>
  </si>
  <si>
    <t>741 D NORTH MAIN STREET</t>
  </si>
  <si>
    <t>101 SOUTH FORK ROAD</t>
  </si>
  <si>
    <t>913 NORTH 13TH STREET</t>
  </si>
  <si>
    <t>1522 MAIN STREET</t>
  </si>
  <si>
    <t>1525 WEST PIKE STREET</t>
  </si>
  <si>
    <t>CITIZENS DRUG STORE</t>
  </si>
  <si>
    <t>501 CAROLINA AVENUE</t>
  </si>
  <si>
    <t>CLARKSBURG SHOP N SAVE</t>
  </si>
  <si>
    <t>1724 ADAMS AVENUE</t>
  </si>
  <si>
    <t>1506 MAIN STREET</t>
  </si>
  <si>
    <t>COMAC #2</t>
  </si>
  <si>
    <t>106 JONES AVENUE</t>
  </si>
  <si>
    <t>GO MART 51</t>
  </si>
  <si>
    <t>8 CHERRY RIVER PLAZA</t>
  </si>
  <si>
    <t>532 JONES AVENUE</t>
  </si>
  <si>
    <t>809 MAIN STREET EAST</t>
  </si>
  <si>
    <t>1418 MAIN STREET EAST</t>
  </si>
  <si>
    <t>1156 RICHWOOD ROAD</t>
  </si>
  <si>
    <t>GRANTS SUPERMARKET OF WV</t>
  </si>
  <si>
    <t>7-ELEVEN 36952</t>
  </si>
  <si>
    <t>GO MART 7</t>
  </si>
  <si>
    <t>701 MAIN STREET WEST</t>
  </si>
  <si>
    <t>510 CHURCH ST S</t>
  </si>
  <si>
    <t>STOGIE'S DISCOUNT TOBACCO</t>
  </si>
  <si>
    <t>LITTLE GENERAL TOBACCO &amp; LIQUOR</t>
  </si>
  <si>
    <t>CHUCKS STORE</t>
  </si>
  <si>
    <t>GUMBYS</t>
  </si>
  <si>
    <t>1000 NATIONAL RD  STE 400</t>
  </si>
  <si>
    <t>315 MAIN STREET</t>
  </si>
  <si>
    <t>2 AIRPORT SQUARE</t>
  </si>
  <si>
    <t>ON THE RUN/TSP 815</t>
  </si>
  <si>
    <t>1243 NATIONAL ROAD</t>
  </si>
  <si>
    <t>121 COMMERCE CENTER</t>
  </si>
  <si>
    <t>37 WASHINGTON AVENUE</t>
  </si>
  <si>
    <t>4508 COAL HERITAGE ROAD</t>
  </si>
  <si>
    <t>EXXON /LITTLE GENERAL FOOD STORE</t>
  </si>
  <si>
    <t>7006 HARPER ROAD</t>
  </si>
  <si>
    <t>HORTON'S GROCERY</t>
  </si>
  <si>
    <t>2906 LORTON LICK ROAD</t>
  </si>
  <si>
    <t>713 BOLT ROAD</t>
  </si>
  <si>
    <t>PO BOX 67</t>
  </si>
  <si>
    <t>LARRYS WRECKER SERVICE</t>
  </si>
  <si>
    <t>1843 BOLT ROAD</t>
  </si>
  <si>
    <t>SHEETZ 501</t>
  </si>
  <si>
    <t>101 STONEYBROOK ROAD</t>
  </si>
  <si>
    <t>SARDIS RD &amp; OLD RT 50</t>
  </si>
  <si>
    <t>REYNOLDSVILLE</t>
  </si>
  <si>
    <t>HOTSPOT CAFE</t>
  </si>
  <si>
    <t>804 22ND STREET</t>
  </si>
  <si>
    <t>1201A SOUTH CHESTNUT STREET</t>
  </si>
  <si>
    <t>MARATHON FOOD MART</t>
  </si>
  <si>
    <t>SMOKE TIME SAM'S TOBACCO OUTLET</t>
  </si>
  <si>
    <t>126 MILFORD STREET</t>
  </si>
  <si>
    <t>WAL-MART SUPERCENTER STORE #2823</t>
  </si>
  <si>
    <t>JAMES IGA COUNTRY STORE</t>
  </si>
  <si>
    <t>CURBY'S</t>
  </si>
  <si>
    <t>115 EAST MAIN STREET</t>
  </si>
  <si>
    <t>WINFIELD ROAD &amp; ELM ST</t>
  </si>
  <si>
    <t>17513 WINFIELD ROAD</t>
  </si>
  <si>
    <t>3274 WINFIELD ROAD</t>
  </si>
  <si>
    <t>612 DUPONT AVENUE</t>
  </si>
  <si>
    <t>FRUTH PHARMACY OF WINFIELD</t>
  </si>
  <si>
    <t>12803 WINFIELD RD</t>
  </si>
  <si>
    <t>3502 WINFIELD ROAD #A</t>
  </si>
  <si>
    <t>3399 WINFIELD RD.</t>
  </si>
  <si>
    <t>CALDWELL COUNTY STORE/CITGO</t>
  </si>
  <si>
    <t>35432 MIDLAND TRAIL EAST</t>
  </si>
  <si>
    <t>30918 MIDLAND TRAIL EAST</t>
  </si>
  <si>
    <t>51 SENECA TRAIL</t>
  </si>
  <si>
    <t>RITE AID DISCOUNT PHARMACY #4731</t>
  </si>
  <si>
    <t>3114 TEAYS VALLEY RD.</t>
  </si>
  <si>
    <t>19839 CHARLESTON ROAD</t>
  </si>
  <si>
    <t>D R N UNLIMITED  CORNER MART</t>
  </si>
  <si>
    <t>RT 35  101 PLANTATION RD</t>
  </si>
  <si>
    <t>3554 TEAYS VALLEY ROAD SUITE 110</t>
  </si>
  <si>
    <t>4000 BUFFALO ROAD</t>
  </si>
  <si>
    <t>308 BIG HURRICANE CREEK RD</t>
  </si>
  <si>
    <t>TIGER MART III / EXXON</t>
  </si>
  <si>
    <t>4200 CUSTER RIDGE ROAD</t>
  </si>
  <si>
    <t>3109 TEAYS VALLEY RD.</t>
  </si>
  <si>
    <t>415 HURRICANE CREEK ROAD</t>
  </si>
  <si>
    <t>2705 BUFFALO RD</t>
  </si>
  <si>
    <t>3000 TEAYS VALLEY RD.</t>
  </si>
  <si>
    <t>JOHN &amp; CAROLS CARRYOUT</t>
  </si>
  <si>
    <t>GO MART 54</t>
  </si>
  <si>
    <t>SHEETZ CONVENICE STORE #234</t>
  </si>
  <si>
    <t>MARKS CARRY OUT TOO</t>
  </si>
  <si>
    <t>SMOKERS'' CHOICE LLC</t>
  </si>
  <si>
    <t>CLARKS LOADING ZONE</t>
  </si>
  <si>
    <t>94 HACKERS CREEK</t>
  </si>
  <si>
    <t>15 WOODWARD DR</t>
  </si>
  <si>
    <t>28 COURT STREET</t>
  </si>
  <si>
    <t>BEDINGTON CROSSROADS STORE</t>
  </si>
  <si>
    <t>GRANTS SUPERMARKET OF WEST VIRGINIA</t>
  </si>
  <si>
    <t>1314 MAIN &amp; MERCER ST</t>
  </si>
  <si>
    <t>SPRING MILLS SHELL ROCS</t>
  </si>
  <si>
    <t>CENTER FOOD &amp; FUEL SUNOCO</t>
  </si>
  <si>
    <t>WOLF PEN</t>
  </si>
  <si>
    <t>JASONS COUNTRY CORNER</t>
  </si>
  <si>
    <t>EZ STOP/SUNOCO</t>
  </si>
  <si>
    <t>ROUTE 10</t>
  </si>
  <si>
    <t>7-ELEVEN #28309</t>
  </si>
  <si>
    <t>809 NORTH MILDRED STREET</t>
  </si>
  <si>
    <t>CHARLIE BROWNS STORE</t>
  </si>
  <si>
    <t>VALLEY CAR WASH &amp; GAS STATION</t>
  </si>
  <si>
    <t>CHICKS BARGAIN CENTER</t>
  </si>
  <si>
    <t>RT 26 &amp; I 68</t>
  </si>
  <si>
    <t>139 OKEY L PATTERSON ROAD</t>
  </si>
  <si>
    <t>LITTLE SANDY'S CONVENIENCE STORE</t>
  </si>
  <si>
    <t>2779 PAINT CREEK ROAD</t>
  </si>
  <si>
    <t>DANS KWIK STOP</t>
  </si>
  <si>
    <t>DEERFIELD EXPRESS</t>
  </si>
  <si>
    <t>136 MAIN STREET</t>
  </si>
  <si>
    <t>LITTLE GENERAL /EXXON</t>
  </si>
  <si>
    <t>RT 19 N</t>
  </si>
  <si>
    <t>2201 SCARBRO ROAD</t>
  </si>
  <si>
    <t>PINE RUN SERVICE</t>
  </si>
  <si>
    <t>GO MART 46</t>
  </si>
  <si>
    <t>1006 WASHINGTON AVENUE</t>
  </si>
  <si>
    <t>WAL-MART</t>
  </si>
  <si>
    <t>BFS FOODS 16</t>
  </si>
  <si>
    <t>WHITE HALL</t>
  </si>
  <si>
    <t>WAL-MART SUPERCENTER STORE #1714</t>
  </si>
  <si>
    <t>73 EXPRESS/BP</t>
  </si>
  <si>
    <t>1359 MIDDLETOWN ROAD</t>
  </si>
  <si>
    <t>BUTTS &amp; ASHES TOBACCO OUTLET</t>
  </si>
  <si>
    <t>440 W PIKE ST</t>
  </si>
  <si>
    <t>2988 WHITE HALL BOULEVARD</t>
  </si>
  <si>
    <t>STOP IN FOOD STORE/SHELL</t>
  </si>
  <si>
    <t>RITE AID #01460</t>
  </si>
  <si>
    <t>918 STAFFORD DR</t>
  </si>
  <si>
    <t>PLUM STREET FOODLAND</t>
  </si>
  <si>
    <t>3179 EAST MAIN STREETE MAIN ST &amp; SUMMERLEE RD</t>
  </si>
  <si>
    <t>BFS FOODS 39</t>
  </si>
  <si>
    <t>2201 PLEASANT VALLEY ROAD</t>
  </si>
  <si>
    <t>427 CLARK STREET</t>
  </si>
  <si>
    <t>NORTH POLE ICE CO</t>
  </si>
  <si>
    <t>607 SOUTH MONTICELLO AVENUE</t>
  </si>
  <si>
    <t>PAR MAR OIL COMPANY</t>
  </si>
  <si>
    <t>9 MELROSE STREET</t>
  </si>
  <si>
    <t>EXXON / PAR MAR STORE</t>
  </si>
  <si>
    <t>2204 PLEASANT VALLEY ROAD</t>
  </si>
  <si>
    <t>LITTLE GENERAL STORE/BP</t>
  </si>
  <si>
    <t>700 CENTRAL AVENUE</t>
  </si>
  <si>
    <t>GALAXY FOODS/EXXON</t>
  </si>
  <si>
    <t>5600 STATE ROUTE 10</t>
  </si>
  <si>
    <t>5877 DAVIS CR RD</t>
  </si>
  <si>
    <t>5502 STATE ROUTE 10</t>
  </si>
  <si>
    <t>3663 US ROUTE 60 EAST</t>
  </si>
  <si>
    <t>369 SCOTTS FORK - BONNIE ROAD</t>
  </si>
  <si>
    <t>BP/CLARKS PUMP N SHOP</t>
  </si>
  <si>
    <t>MARATHON/ZIP ZONE EXPRESS</t>
  </si>
  <si>
    <t>NORTH ROUTE 52</t>
  </si>
  <si>
    <t>SHOP ‘N SAVE</t>
  </si>
  <si>
    <t>7-ELEVEN 35915</t>
  </si>
  <si>
    <t>707 WINFIELD ROAD</t>
  </si>
  <si>
    <t>2615 PENNSYLVANIA AVENUE</t>
  </si>
  <si>
    <t>PLANET OF VAPES</t>
  </si>
  <si>
    <t>2777 PENNSYLVANIA AVENUE</t>
  </si>
  <si>
    <t>TERA ALTA SHOP 'N SAVE</t>
  </si>
  <si>
    <t>786 WEST STATE AVENUE</t>
  </si>
  <si>
    <t>Black &amp; Mild</t>
  </si>
  <si>
    <t>COMAC DISCOUNT LIQUOR #3</t>
  </si>
  <si>
    <t>823 MAIN STREET EAST</t>
  </si>
  <si>
    <t>3013 WEBSTER ROAD</t>
  </si>
  <si>
    <t>3011 WEBSTER ROAD</t>
  </si>
  <si>
    <t>826 BROAD STREET</t>
  </si>
  <si>
    <t>2013 EAST MAIN STREET</t>
  </si>
  <si>
    <t>104A JONES AVE</t>
  </si>
  <si>
    <t>ONE GATEWAY CENTER RT 19 STE 1216</t>
  </si>
  <si>
    <t>5372 WEBSTER ROAD</t>
  </si>
  <si>
    <t>2003 E MAIN STREET</t>
  </si>
  <si>
    <t>5870 WEBSTER ROAD</t>
  </si>
  <si>
    <t>DAN'S DRIVE-THRU &amp; CAFE HOT SPOT</t>
  </si>
  <si>
    <t>3020 E. CUMBERLAND ROAD</t>
  </si>
  <si>
    <t>KROGER FOOD &amp; DRUG</t>
  </si>
  <si>
    <t>US 119 AT ROUTE 85</t>
  </si>
  <si>
    <t>5368 VETERANS BLVD</t>
  </si>
  <si>
    <t>LITTLE GENERAL BP</t>
  </si>
  <si>
    <t>745 ATHENS RD</t>
  </si>
  <si>
    <t>FOOD LION 2194</t>
  </si>
  <si>
    <t>78 WORCHESTER DRIVE</t>
  </si>
  <si>
    <t>FALLING WATERS/AC&amp;T EXXON</t>
  </si>
  <si>
    <t>18 DARLA AVENUE</t>
  </si>
  <si>
    <t>MARLOWE BP (ROCS)</t>
  </si>
  <si>
    <t>CIRCLE K 4010</t>
  </si>
  <si>
    <t>FAST STOP FOOD MART #1</t>
  </si>
  <si>
    <t>FAST STOP FOOD MART #2</t>
  </si>
  <si>
    <t>SMOKE TIME SAM'S 2</t>
  </si>
  <si>
    <t>SHEETZ CONVENIENCE STORE 214</t>
  </si>
  <si>
    <t>102 EMILY DR</t>
  </si>
  <si>
    <t>ROUTE 20 SOUTH  PO BOX 2609</t>
  </si>
  <si>
    <t>ROLLINS MARKET</t>
  </si>
  <si>
    <t>1478 EAST PIKE STREET</t>
  </si>
  <si>
    <t>WV VAPOR</t>
  </si>
  <si>
    <t>4 NORTHRIDGE DRIVE, SUITE 120</t>
  </si>
  <si>
    <t>6417 US ROUTE 60 EAST</t>
  </si>
  <si>
    <t>381 PATTESON DR</t>
  </si>
  <si>
    <t>AVAIL VAPOR, LLC</t>
  </si>
  <si>
    <t>412 SUNCREST TOWN CENTER BLDG F</t>
  </si>
  <si>
    <t>GIANT EAGLE FUEL CENTER</t>
  </si>
  <si>
    <t>3744 UNIVERSITY TOWN CENTER DRIVE</t>
  </si>
  <si>
    <t>6360 US ROUTE 60 EAST</t>
  </si>
  <si>
    <t>S AND J MARKET</t>
  </si>
  <si>
    <t>1932 MARTHA ROAD</t>
  </si>
  <si>
    <t>500 MALL ROAD</t>
  </si>
  <si>
    <t>668 RITTER DRIVE</t>
  </si>
  <si>
    <t>653 NORTH RITTER DR</t>
  </si>
  <si>
    <t>SHADY SPRING PLAZA  RT. 19 SOUTH</t>
  </si>
  <si>
    <t>392 MIDWAY RD</t>
  </si>
  <si>
    <t>LITTLE GENERAL STORE 2075</t>
  </si>
  <si>
    <t>3604 ROBERT C BYRD DRIVE</t>
  </si>
  <si>
    <t>MOUNTAINEER MART #11</t>
  </si>
  <si>
    <t>RT 2 &amp; RT 33</t>
  </si>
  <si>
    <t>MOUNT ALTO</t>
  </si>
  <si>
    <t>SILVERTON FOODMART MARATHON STATION</t>
  </si>
  <si>
    <t>PAR MAR/JACKSON TRAVEL STOP</t>
  </si>
  <si>
    <t>101 GOFF MOUNTAIN ROAD</t>
  </si>
  <si>
    <t>932 CROSS LANES DR</t>
  </si>
  <si>
    <t>5450 BIG TYLER ROAD</t>
  </si>
  <si>
    <t>4020 TEAYS VALLEY ROAD</t>
  </si>
  <si>
    <t>909 CROSS LANES DRIVE</t>
  </si>
  <si>
    <t>I-64 &amp; STATE HIGHWAY 34</t>
  </si>
  <si>
    <t>4359 TEAYS VALLEY RD</t>
  </si>
  <si>
    <t>TEAYS VALLEY SAV-A-LOT</t>
  </si>
  <si>
    <t>4344 TEAYS VALLEY ROAD</t>
  </si>
  <si>
    <t>834 CARTER AVENUE</t>
  </si>
  <si>
    <t>MOUNTAINEER BP ROCS</t>
  </si>
  <si>
    <t>E Z MART/SUNOCO</t>
  </si>
  <si>
    <t>HARPERS FERRY KOA</t>
  </si>
  <si>
    <t>343 CAMPGROUND ROAD</t>
  </si>
  <si>
    <t>OLE TOWNE LIQUORS</t>
  </si>
  <si>
    <t>FRANKLIN &amp; WASHINGTON ST</t>
  </si>
  <si>
    <t>WALGREENS #11980</t>
  </si>
  <si>
    <t>FAMILY DOLLAR 3792</t>
  </si>
  <si>
    <t>THE HOT STOP/BLUE FLASH OIL COMPANY</t>
  </si>
  <si>
    <t>3627 MAPLE ACRES ROAD</t>
  </si>
  <si>
    <t>3188 E CUMBERLAND ROAD</t>
  </si>
  <si>
    <t>S &amp; S EXPRESS</t>
  </si>
  <si>
    <t>MERCER MALL RD</t>
  </si>
  <si>
    <t>FAST STOP FOOD MART/SUNOCO</t>
  </si>
  <si>
    <t>3214 E CUMBERLAND RD</t>
  </si>
  <si>
    <t>GOINS GAS &amp; PRODUCE</t>
  </si>
  <si>
    <t>2320 PRINCETON AVE</t>
  </si>
  <si>
    <t>4001 MAPLE ACRES ROAD</t>
  </si>
  <si>
    <t>1125 AIRPORT ROAD</t>
  </si>
  <si>
    <t>CONVENIENT FOOD MART 3875</t>
  </si>
  <si>
    <t>16 SOUTH HURON STREET</t>
  </si>
  <si>
    <t>GUMBY'S CIGARETTE &amp; BEER WORLD/GENO'S CAFE</t>
  </si>
  <si>
    <t>19 SOUTH WABASH STREET</t>
  </si>
  <si>
    <t>1 VIRGINIA STREET</t>
  </si>
  <si>
    <t>GREGS MARKET III</t>
  </si>
  <si>
    <t>225 LAFAYETTE AVE</t>
  </si>
  <si>
    <t>10 WAL-MART DRIVE</t>
  </si>
  <si>
    <t>LITTLE GENERAL STORE/MARKET EXPRESS</t>
  </si>
  <si>
    <t>SMOKER FRIENDLY'S LIQOUR PLUS</t>
  </si>
  <si>
    <t>RUNYANS SUNOCO</t>
  </si>
  <si>
    <t>BERKELEY SPRINGS SHELL (ROCS)</t>
  </si>
  <si>
    <t>CLARK'S PUMP-N-SHOP/MARATHON</t>
  </si>
  <si>
    <t>1005 VALLEY DRIVE</t>
  </si>
  <si>
    <t>2001 ROBERT C BYRD DRIVE</t>
  </si>
  <si>
    <t>LONEWOLF TOBACCO PLUS</t>
  </si>
  <si>
    <t>91 NORTH WASHINGTON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</si>
</sst>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70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25070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26253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24954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33</v>
      </c>
      <c r="B11" t="s">
        <v>34</v>
      </c>
      <c r="C11" t="s">
        <v>32</v>
      </c>
      <c r="D11" t="s">
        <v>21</v>
      </c>
      <c r="E11">
        <v>24954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35</v>
      </c>
      <c r="B12" t="s">
        <v>36</v>
      </c>
      <c r="C12" t="s">
        <v>37</v>
      </c>
      <c r="D12" t="s">
        <v>21</v>
      </c>
      <c r="E12">
        <v>26505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38</v>
      </c>
      <c r="B13" t="s">
        <v>39</v>
      </c>
      <c r="C13" t="s">
        <v>37</v>
      </c>
      <c r="D13" t="s">
        <v>21</v>
      </c>
      <c r="E13">
        <v>26505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40</v>
      </c>
      <c r="B14" t="s">
        <v>41</v>
      </c>
      <c r="C14" t="s">
        <v>42</v>
      </c>
      <c r="D14" t="s">
        <v>21</v>
      </c>
      <c r="E14">
        <v>26273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43</v>
      </c>
      <c r="B15" t="s">
        <v>44</v>
      </c>
      <c r="C15" t="s">
        <v>45</v>
      </c>
      <c r="D15" t="s">
        <v>21</v>
      </c>
      <c r="E15">
        <v>26291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46</v>
      </c>
      <c r="B16" t="s">
        <v>47</v>
      </c>
      <c r="C16" t="s">
        <v>48</v>
      </c>
      <c r="D16" t="s">
        <v>21</v>
      </c>
      <c r="E16">
        <v>25301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49</v>
      </c>
      <c r="B17" t="s">
        <v>50</v>
      </c>
      <c r="C17" t="s">
        <v>45</v>
      </c>
      <c r="D17" t="s">
        <v>21</v>
      </c>
      <c r="E17">
        <v>26291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51</v>
      </c>
      <c r="B18" t="s">
        <v>52</v>
      </c>
      <c r="C18" t="s">
        <v>53</v>
      </c>
      <c r="D18" t="s">
        <v>21</v>
      </c>
      <c r="E18">
        <v>25309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43738</v>
      </c>
      <c r="L18" t="s">
        <v>26</v>
      </c>
      <c r="N18" t="s">
        <v>24</v>
      </c>
    </row>
    <row r="19" spans="1:14" x14ac:dyDescent="0.25">
      <c r="A19" t="s">
        <v>54</v>
      </c>
      <c r="B19" t="s">
        <v>55</v>
      </c>
      <c r="C19" t="s">
        <v>37</v>
      </c>
      <c r="D19" t="s">
        <v>21</v>
      </c>
      <c r="E19">
        <v>26508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43738</v>
      </c>
      <c r="L19" t="s">
        <v>26</v>
      </c>
      <c r="N19" t="s">
        <v>24</v>
      </c>
    </row>
    <row r="20" spans="1:14" x14ac:dyDescent="0.25">
      <c r="A20" t="s">
        <v>56</v>
      </c>
      <c r="B20" t="s">
        <v>57</v>
      </c>
      <c r="C20" t="s">
        <v>58</v>
      </c>
      <c r="D20" t="s">
        <v>21</v>
      </c>
      <c r="E20">
        <v>26280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43738</v>
      </c>
      <c r="L20" t="s">
        <v>26</v>
      </c>
      <c r="N20" t="s">
        <v>24</v>
      </c>
    </row>
    <row r="21" spans="1:14" x14ac:dyDescent="0.25">
      <c r="A21" t="s">
        <v>59</v>
      </c>
      <c r="B21" t="s">
        <v>60</v>
      </c>
      <c r="C21" t="s">
        <v>61</v>
      </c>
      <c r="D21" t="s">
        <v>21</v>
      </c>
      <c r="E21">
        <v>24801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43738</v>
      </c>
      <c r="L21" t="s">
        <v>26</v>
      </c>
      <c r="N21" t="s">
        <v>24</v>
      </c>
    </row>
    <row r="22" spans="1:14" x14ac:dyDescent="0.25">
      <c r="A22" t="s">
        <v>62</v>
      </c>
      <c r="B22" t="s">
        <v>63</v>
      </c>
      <c r="C22" t="s">
        <v>32</v>
      </c>
      <c r="D22" t="s">
        <v>21</v>
      </c>
      <c r="E22">
        <v>24954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43738</v>
      </c>
      <c r="L22" t="s">
        <v>26</v>
      </c>
      <c r="N22" t="s">
        <v>24</v>
      </c>
    </row>
    <row r="23" spans="1:14" x14ac:dyDescent="0.25">
      <c r="A23" t="s">
        <v>64</v>
      </c>
      <c r="B23" t="s">
        <v>65</v>
      </c>
      <c r="C23" t="s">
        <v>37</v>
      </c>
      <c r="D23" t="s">
        <v>21</v>
      </c>
      <c r="E23">
        <v>26505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43738</v>
      </c>
      <c r="L23" t="s">
        <v>26</v>
      </c>
      <c r="N23" t="s">
        <v>24</v>
      </c>
    </row>
    <row r="24" spans="1:14" x14ac:dyDescent="0.25">
      <c r="A24" t="s">
        <v>66</v>
      </c>
      <c r="B24" t="s">
        <v>67</v>
      </c>
      <c r="C24" t="s">
        <v>68</v>
      </c>
      <c r="D24" t="s">
        <v>21</v>
      </c>
      <c r="E24">
        <v>26209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43738</v>
      </c>
      <c r="L24" t="s">
        <v>26</v>
      </c>
      <c r="N24" t="s">
        <v>24</v>
      </c>
    </row>
    <row r="25" spans="1:14" x14ac:dyDescent="0.25">
      <c r="A25" t="s">
        <v>69</v>
      </c>
      <c r="B25" t="s">
        <v>70</v>
      </c>
      <c r="C25" t="s">
        <v>71</v>
      </c>
      <c r="D25" t="s">
        <v>21</v>
      </c>
      <c r="E25">
        <v>26003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43736</v>
      </c>
      <c r="L25" t="s">
        <v>26</v>
      </c>
      <c r="N25" t="s">
        <v>24</v>
      </c>
    </row>
    <row r="26" spans="1:14" x14ac:dyDescent="0.25">
      <c r="A26" t="s">
        <v>72</v>
      </c>
      <c r="B26" t="s">
        <v>73</v>
      </c>
      <c r="C26" t="s">
        <v>74</v>
      </c>
      <c r="D26" t="s">
        <v>21</v>
      </c>
      <c r="E26">
        <v>24901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75</v>
      </c>
      <c r="B27" t="s">
        <v>76</v>
      </c>
      <c r="C27" t="s">
        <v>77</v>
      </c>
      <c r="D27" t="s">
        <v>21</v>
      </c>
      <c r="E27">
        <v>25671</v>
      </c>
      <c r="F27" t="s">
        <v>22</v>
      </c>
      <c r="G27" t="s">
        <v>22</v>
      </c>
      <c r="H27" t="s">
        <v>78</v>
      </c>
      <c r="I27" t="s">
        <v>79</v>
      </c>
      <c r="J27" t="s">
        <v>80</v>
      </c>
      <c r="K27" s="1">
        <v>43735</v>
      </c>
      <c r="L27" t="s">
        <v>81</v>
      </c>
      <c r="M27" t="str">
        <f>HYPERLINK("https://www.regulations.gov/docket?D=FDA-2019-H-4486")</f>
        <v>https://www.regulations.gov/docket?D=FDA-2019-H-4486</v>
      </c>
      <c r="N27" t="s">
        <v>80</v>
      </c>
    </row>
    <row r="28" spans="1:14" x14ac:dyDescent="0.25">
      <c r="A28" t="s">
        <v>82</v>
      </c>
      <c r="B28" t="s">
        <v>83</v>
      </c>
      <c r="C28" t="s">
        <v>84</v>
      </c>
      <c r="D28" t="s">
        <v>21</v>
      </c>
      <c r="E28">
        <v>24986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85</v>
      </c>
      <c r="B29" t="s">
        <v>86</v>
      </c>
      <c r="C29" t="s">
        <v>87</v>
      </c>
      <c r="D29" t="s">
        <v>21</v>
      </c>
      <c r="E29">
        <v>24983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43735</v>
      </c>
      <c r="L29" t="s">
        <v>26</v>
      </c>
      <c r="N29" t="s">
        <v>24</v>
      </c>
    </row>
    <row r="30" spans="1:14" x14ac:dyDescent="0.25">
      <c r="A30" t="s">
        <v>88</v>
      </c>
      <c r="B30" t="s">
        <v>89</v>
      </c>
      <c r="C30" t="s">
        <v>90</v>
      </c>
      <c r="D30" t="s">
        <v>21</v>
      </c>
      <c r="E30">
        <v>24817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91</v>
      </c>
      <c r="B31" t="s">
        <v>92</v>
      </c>
      <c r="C31" t="s">
        <v>90</v>
      </c>
      <c r="D31" t="s">
        <v>21</v>
      </c>
      <c r="E31">
        <v>24817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93</v>
      </c>
      <c r="B32" t="s">
        <v>94</v>
      </c>
      <c r="C32" t="s">
        <v>95</v>
      </c>
      <c r="D32" t="s">
        <v>21</v>
      </c>
      <c r="E32">
        <v>24850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96</v>
      </c>
      <c r="B33" t="s">
        <v>97</v>
      </c>
      <c r="C33" t="s">
        <v>98</v>
      </c>
      <c r="D33" t="s">
        <v>21</v>
      </c>
      <c r="E33">
        <v>25271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99</v>
      </c>
      <c r="B34" t="s">
        <v>100</v>
      </c>
      <c r="C34" t="s">
        <v>98</v>
      </c>
      <c r="D34" t="s">
        <v>21</v>
      </c>
      <c r="E34">
        <v>25271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43734</v>
      </c>
      <c r="L34" t="s">
        <v>26</v>
      </c>
      <c r="N34" t="s">
        <v>24</v>
      </c>
    </row>
    <row r="35" spans="1:14" x14ac:dyDescent="0.25">
      <c r="A35" t="s">
        <v>101</v>
      </c>
      <c r="B35" t="s">
        <v>102</v>
      </c>
      <c r="C35" t="s">
        <v>98</v>
      </c>
      <c r="D35" t="s">
        <v>21</v>
      </c>
      <c r="E35">
        <v>25271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103</v>
      </c>
      <c r="B36" t="s">
        <v>104</v>
      </c>
      <c r="C36" t="s">
        <v>90</v>
      </c>
      <c r="D36" t="s">
        <v>21</v>
      </c>
      <c r="E36">
        <v>24817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105</v>
      </c>
      <c r="B37" t="s">
        <v>106</v>
      </c>
      <c r="C37" t="s">
        <v>107</v>
      </c>
      <c r="D37" t="s">
        <v>21</v>
      </c>
      <c r="E37">
        <v>25062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43734</v>
      </c>
      <c r="L37" t="s">
        <v>26</v>
      </c>
      <c r="N37" t="s">
        <v>24</v>
      </c>
    </row>
    <row r="38" spans="1:14" x14ac:dyDescent="0.25">
      <c r="A38" t="s">
        <v>108</v>
      </c>
      <c r="B38" t="s">
        <v>109</v>
      </c>
      <c r="C38" t="s">
        <v>110</v>
      </c>
      <c r="D38" t="s">
        <v>21</v>
      </c>
      <c r="E38">
        <v>26031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43734</v>
      </c>
      <c r="L38" t="s">
        <v>26</v>
      </c>
      <c r="N38" t="s">
        <v>24</v>
      </c>
    </row>
    <row r="39" spans="1:14" x14ac:dyDescent="0.25">
      <c r="A39" t="s">
        <v>111</v>
      </c>
      <c r="B39" t="s">
        <v>112</v>
      </c>
      <c r="C39" t="s">
        <v>113</v>
      </c>
      <c r="D39" t="s">
        <v>21</v>
      </c>
      <c r="E39">
        <v>25801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43734</v>
      </c>
      <c r="L39" t="s">
        <v>26</v>
      </c>
      <c r="N39" t="s">
        <v>24</v>
      </c>
    </row>
    <row r="40" spans="1:14" x14ac:dyDescent="0.25">
      <c r="A40" t="s">
        <v>114</v>
      </c>
      <c r="B40" t="s">
        <v>115</v>
      </c>
      <c r="C40" t="s">
        <v>98</v>
      </c>
      <c r="D40" t="s">
        <v>21</v>
      </c>
      <c r="E40">
        <v>25271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43734</v>
      </c>
      <c r="L40" t="s">
        <v>26</v>
      </c>
      <c r="N40" t="s">
        <v>24</v>
      </c>
    </row>
    <row r="41" spans="1:14" x14ac:dyDescent="0.25">
      <c r="A41" t="s">
        <v>116</v>
      </c>
      <c r="B41" t="s">
        <v>117</v>
      </c>
      <c r="C41" t="s">
        <v>118</v>
      </c>
      <c r="D41" t="s">
        <v>21</v>
      </c>
      <c r="E41">
        <v>26169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43734</v>
      </c>
      <c r="L41" t="s">
        <v>26</v>
      </c>
      <c r="N41" t="s">
        <v>24</v>
      </c>
    </row>
    <row r="42" spans="1:14" x14ac:dyDescent="0.25">
      <c r="A42" t="s">
        <v>119</v>
      </c>
      <c r="B42" t="s">
        <v>120</v>
      </c>
      <c r="C42" t="s">
        <v>95</v>
      </c>
      <c r="D42" t="s">
        <v>21</v>
      </c>
      <c r="E42">
        <v>24850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43734</v>
      </c>
      <c r="L42" t="s">
        <v>26</v>
      </c>
      <c r="N42" t="s">
        <v>24</v>
      </c>
    </row>
    <row r="43" spans="1:14" x14ac:dyDescent="0.25">
      <c r="A43" t="s">
        <v>121</v>
      </c>
      <c r="B43" t="s">
        <v>122</v>
      </c>
      <c r="C43" t="s">
        <v>98</v>
      </c>
      <c r="D43" t="s">
        <v>21</v>
      </c>
      <c r="E43">
        <v>25271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43734</v>
      </c>
      <c r="L43" t="s">
        <v>26</v>
      </c>
      <c r="N43" t="s">
        <v>24</v>
      </c>
    </row>
    <row r="44" spans="1:14" x14ac:dyDescent="0.25">
      <c r="A44" t="s">
        <v>123</v>
      </c>
      <c r="B44" t="s">
        <v>124</v>
      </c>
      <c r="C44" t="s">
        <v>125</v>
      </c>
      <c r="D44" t="s">
        <v>21</v>
      </c>
      <c r="E44">
        <v>26753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126</v>
      </c>
      <c r="B45" t="s">
        <v>127</v>
      </c>
      <c r="C45" t="s">
        <v>128</v>
      </c>
      <c r="D45" t="s">
        <v>21</v>
      </c>
      <c r="E45">
        <v>26346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129</v>
      </c>
      <c r="B46" t="s">
        <v>130</v>
      </c>
      <c r="C46" t="s">
        <v>110</v>
      </c>
      <c r="D46" t="s">
        <v>21</v>
      </c>
      <c r="E46">
        <v>26031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131</v>
      </c>
      <c r="B47" t="s">
        <v>132</v>
      </c>
      <c r="C47" t="s">
        <v>110</v>
      </c>
      <c r="D47" t="s">
        <v>21</v>
      </c>
      <c r="E47">
        <v>26031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133</v>
      </c>
      <c r="B48" t="s">
        <v>134</v>
      </c>
      <c r="C48" t="s">
        <v>135</v>
      </c>
      <c r="D48" t="s">
        <v>21</v>
      </c>
      <c r="E48">
        <v>26033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136</v>
      </c>
      <c r="B49" t="s">
        <v>137</v>
      </c>
      <c r="C49" t="s">
        <v>138</v>
      </c>
      <c r="D49" t="s">
        <v>21</v>
      </c>
      <c r="E49">
        <v>25547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139</v>
      </c>
      <c r="B50" t="s">
        <v>140</v>
      </c>
      <c r="C50" t="s">
        <v>48</v>
      </c>
      <c r="D50" t="s">
        <v>21</v>
      </c>
      <c r="E50">
        <v>25387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141</v>
      </c>
      <c r="B51" t="s">
        <v>142</v>
      </c>
      <c r="C51" t="s">
        <v>143</v>
      </c>
      <c r="D51" t="s">
        <v>21</v>
      </c>
      <c r="E51">
        <v>25637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144</v>
      </c>
      <c r="B52" t="s">
        <v>145</v>
      </c>
      <c r="C52" t="s">
        <v>146</v>
      </c>
      <c r="D52" t="s">
        <v>21</v>
      </c>
      <c r="E52">
        <v>26362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147</v>
      </c>
      <c r="B53" t="s">
        <v>148</v>
      </c>
      <c r="C53" t="s">
        <v>149</v>
      </c>
      <c r="D53" t="s">
        <v>21</v>
      </c>
      <c r="E53">
        <v>25276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150</v>
      </c>
      <c r="B54" t="s">
        <v>151</v>
      </c>
      <c r="C54" t="s">
        <v>146</v>
      </c>
      <c r="D54" t="s">
        <v>21</v>
      </c>
      <c r="E54">
        <v>26362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152</v>
      </c>
      <c r="B55" t="s">
        <v>153</v>
      </c>
      <c r="C55" t="s">
        <v>154</v>
      </c>
      <c r="D55" t="s">
        <v>21</v>
      </c>
      <c r="E55">
        <v>25508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155</v>
      </c>
      <c r="B56" t="s">
        <v>156</v>
      </c>
      <c r="C56" t="s">
        <v>48</v>
      </c>
      <c r="D56" t="s">
        <v>21</v>
      </c>
      <c r="E56">
        <v>25312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43733</v>
      </c>
      <c r="L56" t="s">
        <v>26</v>
      </c>
      <c r="N56" t="s">
        <v>24</v>
      </c>
    </row>
    <row r="57" spans="1:14" x14ac:dyDescent="0.25">
      <c r="A57" t="s">
        <v>157</v>
      </c>
      <c r="B57" t="s">
        <v>158</v>
      </c>
      <c r="C57" t="s">
        <v>146</v>
      </c>
      <c r="D57" t="s">
        <v>21</v>
      </c>
      <c r="E57">
        <v>26362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43733</v>
      </c>
      <c r="L57" t="s">
        <v>26</v>
      </c>
      <c r="N57" t="s">
        <v>24</v>
      </c>
    </row>
    <row r="58" spans="1:14" x14ac:dyDescent="0.25">
      <c r="A58" t="s">
        <v>159</v>
      </c>
      <c r="B58" t="s">
        <v>160</v>
      </c>
      <c r="C58" t="s">
        <v>161</v>
      </c>
      <c r="D58" t="s">
        <v>21</v>
      </c>
      <c r="E58">
        <v>25637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43733</v>
      </c>
      <c r="L58" t="s">
        <v>26</v>
      </c>
      <c r="N58" t="s">
        <v>24</v>
      </c>
    </row>
    <row r="59" spans="1:14" x14ac:dyDescent="0.25">
      <c r="A59" t="s">
        <v>162</v>
      </c>
      <c r="B59" t="s">
        <v>163</v>
      </c>
      <c r="C59" t="s">
        <v>146</v>
      </c>
      <c r="D59" t="s">
        <v>21</v>
      </c>
      <c r="E59">
        <v>26362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43733</v>
      </c>
      <c r="L59" t="s">
        <v>26</v>
      </c>
      <c r="N59" t="s">
        <v>24</v>
      </c>
    </row>
    <row r="60" spans="1:14" x14ac:dyDescent="0.25">
      <c r="A60" t="s">
        <v>164</v>
      </c>
      <c r="B60" t="s">
        <v>165</v>
      </c>
      <c r="C60" t="s">
        <v>166</v>
      </c>
      <c r="D60" t="s">
        <v>21</v>
      </c>
      <c r="E60">
        <v>25653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43733</v>
      </c>
      <c r="L60" t="s">
        <v>26</v>
      </c>
      <c r="N60" t="s">
        <v>24</v>
      </c>
    </row>
    <row r="61" spans="1:14" x14ac:dyDescent="0.25">
      <c r="A61" t="s">
        <v>167</v>
      </c>
      <c r="B61" t="s">
        <v>168</v>
      </c>
      <c r="C61" t="s">
        <v>154</v>
      </c>
      <c r="D61" t="s">
        <v>21</v>
      </c>
      <c r="E61">
        <v>25508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43733</v>
      </c>
      <c r="L61" t="s">
        <v>26</v>
      </c>
      <c r="N61" t="s">
        <v>24</v>
      </c>
    </row>
    <row r="62" spans="1:14" x14ac:dyDescent="0.25">
      <c r="A62" t="s">
        <v>169</v>
      </c>
      <c r="B62" t="s">
        <v>170</v>
      </c>
      <c r="C62" t="s">
        <v>125</v>
      </c>
      <c r="D62" t="s">
        <v>21</v>
      </c>
      <c r="E62">
        <v>26753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43733</v>
      </c>
      <c r="L62" t="s">
        <v>26</v>
      </c>
      <c r="N62" t="s">
        <v>24</v>
      </c>
    </row>
    <row r="63" spans="1:14" x14ac:dyDescent="0.25">
      <c r="A63" t="s">
        <v>171</v>
      </c>
      <c r="B63" t="s">
        <v>172</v>
      </c>
      <c r="C63" t="s">
        <v>135</v>
      </c>
      <c r="D63" t="s">
        <v>21</v>
      </c>
      <c r="E63">
        <v>26033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43733</v>
      </c>
      <c r="L63" t="s">
        <v>26</v>
      </c>
      <c r="N63" t="s">
        <v>24</v>
      </c>
    </row>
    <row r="64" spans="1:14" x14ac:dyDescent="0.25">
      <c r="A64" t="s">
        <v>173</v>
      </c>
      <c r="B64" t="s">
        <v>174</v>
      </c>
      <c r="C64" t="s">
        <v>135</v>
      </c>
      <c r="D64" t="s">
        <v>21</v>
      </c>
      <c r="E64">
        <v>26033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43733</v>
      </c>
      <c r="L64" t="s">
        <v>26</v>
      </c>
      <c r="N64" t="s">
        <v>24</v>
      </c>
    </row>
    <row r="65" spans="1:14" x14ac:dyDescent="0.25">
      <c r="A65" t="s">
        <v>175</v>
      </c>
      <c r="B65" t="s">
        <v>176</v>
      </c>
      <c r="C65" t="s">
        <v>146</v>
      </c>
      <c r="D65" t="s">
        <v>21</v>
      </c>
      <c r="E65">
        <v>26362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43733</v>
      </c>
      <c r="L65" t="s">
        <v>26</v>
      </c>
      <c r="N65" t="s">
        <v>24</v>
      </c>
    </row>
    <row r="66" spans="1:14" x14ac:dyDescent="0.25">
      <c r="A66" t="s">
        <v>177</v>
      </c>
      <c r="B66" t="s">
        <v>178</v>
      </c>
      <c r="C66" t="s">
        <v>110</v>
      </c>
      <c r="D66" t="s">
        <v>21</v>
      </c>
      <c r="E66">
        <v>26031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43733</v>
      </c>
      <c r="L66" t="s">
        <v>26</v>
      </c>
      <c r="N66" t="s">
        <v>24</v>
      </c>
    </row>
    <row r="67" spans="1:14" x14ac:dyDescent="0.25">
      <c r="A67" t="s">
        <v>179</v>
      </c>
      <c r="B67" t="s">
        <v>180</v>
      </c>
      <c r="C67" t="s">
        <v>149</v>
      </c>
      <c r="D67" t="s">
        <v>21</v>
      </c>
      <c r="E67">
        <v>25276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43733</v>
      </c>
      <c r="L67" t="s">
        <v>26</v>
      </c>
      <c r="N67" t="s">
        <v>24</v>
      </c>
    </row>
    <row r="68" spans="1:14" x14ac:dyDescent="0.25">
      <c r="A68" t="s">
        <v>181</v>
      </c>
      <c r="B68" t="s">
        <v>182</v>
      </c>
      <c r="C68" t="s">
        <v>146</v>
      </c>
      <c r="D68" t="s">
        <v>21</v>
      </c>
      <c r="E68">
        <v>26362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43733</v>
      </c>
      <c r="L68" t="s">
        <v>26</v>
      </c>
      <c r="N68" t="s">
        <v>24</v>
      </c>
    </row>
    <row r="69" spans="1:14" x14ac:dyDescent="0.25">
      <c r="A69" t="s">
        <v>183</v>
      </c>
      <c r="B69" t="s">
        <v>184</v>
      </c>
      <c r="C69" t="s">
        <v>125</v>
      </c>
      <c r="D69" t="s">
        <v>21</v>
      </c>
      <c r="E69">
        <v>26753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43733</v>
      </c>
      <c r="L69" t="s">
        <v>26</v>
      </c>
      <c r="N69" t="s">
        <v>24</v>
      </c>
    </row>
    <row r="70" spans="1:14" x14ac:dyDescent="0.25">
      <c r="A70" t="s">
        <v>185</v>
      </c>
      <c r="B70" t="s">
        <v>186</v>
      </c>
      <c r="C70" t="s">
        <v>149</v>
      </c>
      <c r="D70" t="s">
        <v>21</v>
      </c>
      <c r="E70">
        <v>25276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43733</v>
      </c>
      <c r="L70" t="s">
        <v>26</v>
      </c>
      <c r="N70" t="s">
        <v>24</v>
      </c>
    </row>
    <row r="71" spans="1:14" x14ac:dyDescent="0.25">
      <c r="A71" t="s">
        <v>187</v>
      </c>
      <c r="B71" t="s">
        <v>188</v>
      </c>
      <c r="C71" t="s">
        <v>125</v>
      </c>
      <c r="D71" t="s">
        <v>21</v>
      </c>
      <c r="E71">
        <v>26753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43733</v>
      </c>
      <c r="L71" t="s">
        <v>26</v>
      </c>
      <c r="N71" t="s">
        <v>24</v>
      </c>
    </row>
    <row r="72" spans="1:14" x14ac:dyDescent="0.25">
      <c r="A72" t="s">
        <v>189</v>
      </c>
      <c r="B72" t="s">
        <v>190</v>
      </c>
      <c r="C72" t="s">
        <v>191</v>
      </c>
      <c r="D72" t="s">
        <v>21</v>
      </c>
      <c r="E72">
        <v>25234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43733</v>
      </c>
      <c r="L72" t="s">
        <v>26</v>
      </c>
      <c r="N72" t="s">
        <v>24</v>
      </c>
    </row>
    <row r="73" spans="1:14" x14ac:dyDescent="0.25">
      <c r="A73" t="s">
        <v>192</v>
      </c>
      <c r="B73" t="s">
        <v>193</v>
      </c>
      <c r="C73" t="s">
        <v>135</v>
      </c>
      <c r="D73" t="s">
        <v>21</v>
      </c>
      <c r="E73">
        <v>26033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43733</v>
      </c>
      <c r="L73" t="s">
        <v>26</v>
      </c>
      <c r="N73" t="s">
        <v>24</v>
      </c>
    </row>
    <row r="74" spans="1:14" x14ac:dyDescent="0.25">
      <c r="A74" t="s">
        <v>194</v>
      </c>
      <c r="B74" t="s">
        <v>195</v>
      </c>
      <c r="C74" t="s">
        <v>146</v>
      </c>
      <c r="D74" t="s">
        <v>21</v>
      </c>
      <c r="E74">
        <v>26362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43733</v>
      </c>
      <c r="L74" t="s">
        <v>26</v>
      </c>
      <c r="N74" t="s">
        <v>24</v>
      </c>
    </row>
    <row r="75" spans="1:14" x14ac:dyDescent="0.25">
      <c r="A75" t="s">
        <v>196</v>
      </c>
      <c r="B75" t="s">
        <v>197</v>
      </c>
      <c r="C75" t="s">
        <v>198</v>
      </c>
      <c r="D75" t="s">
        <v>21</v>
      </c>
      <c r="E75">
        <v>25286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43733</v>
      </c>
      <c r="L75" t="s">
        <v>26</v>
      </c>
      <c r="N75" t="s">
        <v>24</v>
      </c>
    </row>
    <row r="76" spans="1:14" x14ac:dyDescent="0.25">
      <c r="A76" t="s">
        <v>199</v>
      </c>
      <c r="B76" t="s">
        <v>200</v>
      </c>
      <c r="C76" t="s">
        <v>201</v>
      </c>
      <c r="D76" t="s">
        <v>21</v>
      </c>
      <c r="E76">
        <v>26836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43732</v>
      </c>
      <c r="L76" t="s">
        <v>26</v>
      </c>
      <c r="N76" t="s">
        <v>24</v>
      </c>
    </row>
    <row r="77" spans="1:14" x14ac:dyDescent="0.25">
      <c r="A77" t="s">
        <v>202</v>
      </c>
      <c r="B77" t="s">
        <v>203</v>
      </c>
      <c r="C77" t="s">
        <v>201</v>
      </c>
      <c r="D77" t="s">
        <v>21</v>
      </c>
      <c r="E77">
        <v>26836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43732</v>
      </c>
      <c r="L77" t="s">
        <v>26</v>
      </c>
      <c r="N77" t="s">
        <v>24</v>
      </c>
    </row>
    <row r="78" spans="1:14" x14ac:dyDescent="0.25">
      <c r="A78" t="s">
        <v>204</v>
      </c>
      <c r="B78" t="s">
        <v>205</v>
      </c>
      <c r="C78" t="s">
        <v>206</v>
      </c>
      <c r="D78" t="s">
        <v>21</v>
      </c>
      <c r="E78">
        <v>25637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43732</v>
      </c>
      <c r="L78" t="s">
        <v>26</v>
      </c>
      <c r="N78" t="s">
        <v>24</v>
      </c>
    </row>
    <row r="79" spans="1:14" x14ac:dyDescent="0.25">
      <c r="A79" t="s">
        <v>207</v>
      </c>
      <c r="B79" t="s">
        <v>208</v>
      </c>
      <c r="C79" t="s">
        <v>154</v>
      </c>
      <c r="D79" t="s">
        <v>21</v>
      </c>
      <c r="E79">
        <v>25508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43732</v>
      </c>
      <c r="L79" t="s">
        <v>26</v>
      </c>
      <c r="N79" t="s">
        <v>24</v>
      </c>
    </row>
    <row r="80" spans="1:14" x14ac:dyDescent="0.25">
      <c r="A80" t="s">
        <v>209</v>
      </c>
      <c r="B80" t="s">
        <v>210</v>
      </c>
      <c r="C80" t="s">
        <v>211</v>
      </c>
      <c r="D80" t="s">
        <v>21</v>
      </c>
      <c r="E80">
        <v>25649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43732</v>
      </c>
      <c r="L80" t="s">
        <v>26</v>
      </c>
      <c r="N80" t="s">
        <v>24</v>
      </c>
    </row>
    <row r="81" spans="1:14" x14ac:dyDescent="0.25">
      <c r="A81" t="s">
        <v>212</v>
      </c>
      <c r="B81" t="s">
        <v>213</v>
      </c>
      <c r="C81" t="s">
        <v>214</v>
      </c>
      <c r="D81" t="s">
        <v>21</v>
      </c>
      <c r="E81">
        <v>26151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43732</v>
      </c>
      <c r="L81" t="s">
        <v>26</v>
      </c>
      <c r="N81" t="s">
        <v>24</v>
      </c>
    </row>
    <row r="82" spans="1:14" x14ac:dyDescent="0.25">
      <c r="A82" t="s">
        <v>215</v>
      </c>
      <c r="B82" t="s">
        <v>216</v>
      </c>
      <c r="C82" t="s">
        <v>217</v>
      </c>
      <c r="D82" t="s">
        <v>21</v>
      </c>
      <c r="E82">
        <v>25523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43730</v>
      </c>
      <c r="L82" t="s">
        <v>26</v>
      </c>
      <c r="N82" t="s">
        <v>24</v>
      </c>
    </row>
    <row r="83" spans="1:14" x14ac:dyDescent="0.25">
      <c r="A83" t="s">
        <v>218</v>
      </c>
      <c r="B83" t="s">
        <v>219</v>
      </c>
      <c r="C83" t="s">
        <v>220</v>
      </c>
      <c r="D83" t="s">
        <v>21</v>
      </c>
      <c r="E83">
        <v>25506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43730</v>
      </c>
      <c r="L83" t="s">
        <v>26</v>
      </c>
      <c r="N83" t="s">
        <v>24</v>
      </c>
    </row>
    <row r="84" spans="1:14" x14ac:dyDescent="0.25">
      <c r="A84" t="s">
        <v>221</v>
      </c>
      <c r="B84" t="s">
        <v>222</v>
      </c>
      <c r="C84" t="s">
        <v>220</v>
      </c>
      <c r="D84" t="s">
        <v>21</v>
      </c>
      <c r="E84">
        <v>25506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43730</v>
      </c>
      <c r="L84" t="s">
        <v>26</v>
      </c>
      <c r="N84" t="s">
        <v>24</v>
      </c>
    </row>
    <row r="85" spans="1:14" x14ac:dyDescent="0.25">
      <c r="A85" t="s">
        <v>223</v>
      </c>
      <c r="B85" t="s">
        <v>224</v>
      </c>
      <c r="C85" t="s">
        <v>217</v>
      </c>
      <c r="D85" t="s">
        <v>21</v>
      </c>
      <c r="E85">
        <v>25523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43730</v>
      </c>
      <c r="L85" t="s">
        <v>26</v>
      </c>
      <c r="N85" t="s">
        <v>24</v>
      </c>
    </row>
    <row r="86" spans="1:14" x14ac:dyDescent="0.25">
      <c r="A86" t="s">
        <v>225</v>
      </c>
      <c r="B86" t="s">
        <v>226</v>
      </c>
      <c r="C86" t="s">
        <v>217</v>
      </c>
      <c r="D86" t="s">
        <v>21</v>
      </c>
      <c r="E86">
        <v>25523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43730</v>
      </c>
      <c r="L86" t="s">
        <v>26</v>
      </c>
      <c r="N86" t="s">
        <v>24</v>
      </c>
    </row>
    <row r="87" spans="1:14" x14ac:dyDescent="0.25">
      <c r="A87" t="s">
        <v>227</v>
      </c>
      <c r="B87" t="s">
        <v>228</v>
      </c>
      <c r="C87" t="s">
        <v>220</v>
      </c>
      <c r="D87" t="s">
        <v>21</v>
      </c>
      <c r="E87">
        <v>25506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43730</v>
      </c>
      <c r="L87" t="s">
        <v>26</v>
      </c>
      <c r="N87" t="s">
        <v>24</v>
      </c>
    </row>
    <row r="88" spans="1:14" x14ac:dyDescent="0.25">
      <c r="A88" t="s">
        <v>229</v>
      </c>
      <c r="B88" t="s">
        <v>230</v>
      </c>
      <c r="C88" t="s">
        <v>220</v>
      </c>
      <c r="D88" t="s">
        <v>21</v>
      </c>
      <c r="E88">
        <v>25506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43730</v>
      </c>
      <c r="L88" t="s">
        <v>26</v>
      </c>
      <c r="N88" t="s">
        <v>24</v>
      </c>
    </row>
    <row r="89" spans="1:14" x14ac:dyDescent="0.25">
      <c r="A89" t="s">
        <v>231</v>
      </c>
      <c r="B89" t="s">
        <v>232</v>
      </c>
      <c r="C89" t="s">
        <v>220</v>
      </c>
      <c r="D89" t="s">
        <v>21</v>
      </c>
      <c r="E89">
        <v>25506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43730</v>
      </c>
      <c r="L89" t="s">
        <v>26</v>
      </c>
      <c r="N89" t="s">
        <v>24</v>
      </c>
    </row>
    <row r="90" spans="1:14" x14ac:dyDescent="0.25">
      <c r="A90" t="s">
        <v>233</v>
      </c>
      <c r="B90" t="s">
        <v>234</v>
      </c>
      <c r="C90" t="s">
        <v>235</v>
      </c>
      <c r="D90" t="s">
        <v>21</v>
      </c>
      <c r="E90">
        <v>25174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236</v>
      </c>
      <c r="B91" t="s">
        <v>237</v>
      </c>
      <c r="C91" t="s">
        <v>235</v>
      </c>
      <c r="D91" t="s">
        <v>21</v>
      </c>
      <c r="E91">
        <v>25174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43728</v>
      </c>
      <c r="L91" t="s">
        <v>26</v>
      </c>
      <c r="N91" t="s">
        <v>24</v>
      </c>
    </row>
    <row r="92" spans="1:14" x14ac:dyDescent="0.25">
      <c r="A92" t="s">
        <v>238</v>
      </c>
      <c r="B92" t="s">
        <v>239</v>
      </c>
      <c r="C92" t="s">
        <v>240</v>
      </c>
      <c r="D92" t="s">
        <v>21</v>
      </c>
      <c r="E92">
        <v>25140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43728</v>
      </c>
      <c r="L92" t="s">
        <v>26</v>
      </c>
      <c r="N92" t="s">
        <v>24</v>
      </c>
    </row>
    <row r="93" spans="1:14" x14ac:dyDescent="0.25">
      <c r="A93" t="s">
        <v>241</v>
      </c>
      <c r="B93" t="s">
        <v>242</v>
      </c>
      <c r="C93" t="s">
        <v>243</v>
      </c>
      <c r="D93" t="s">
        <v>21</v>
      </c>
      <c r="E93">
        <v>25044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43728</v>
      </c>
      <c r="L93" t="s">
        <v>26</v>
      </c>
      <c r="N93" t="s">
        <v>24</v>
      </c>
    </row>
    <row r="94" spans="1:14" x14ac:dyDescent="0.25">
      <c r="A94" t="s">
        <v>244</v>
      </c>
      <c r="B94" t="s">
        <v>245</v>
      </c>
      <c r="C94" t="s">
        <v>246</v>
      </c>
      <c r="D94" t="s">
        <v>21</v>
      </c>
      <c r="E94">
        <v>26812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43728</v>
      </c>
      <c r="L94" t="s">
        <v>26</v>
      </c>
      <c r="N94" t="s">
        <v>24</v>
      </c>
    </row>
    <row r="95" spans="1:14" x14ac:dyDescent="0.25">
      <c r="A95" t="s">
        <v>247</v>
      </c>
      <c r="B95" t="s">
        <v>248</v>
      </c>
      <c r="C95" t="s">
        <v>249</v>
      </c>
      <c r="D95" t="s">
        <v>21</v>
      </c>
      <c r="E95">
        <v>26817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43728</v>
      </c>
      <c r="L95" t="s">
        <v>26</v>
      </c>
      <c r="N95" t="s">
        <v>24</v>
      </c>
    </row>
    <row r="96" spans="1:14" x14ac:dyDescent="0.25">
      <c r="A96" t="s">
        <v>250</v>
      </c>
      <c r="B96" t="s">
        <v>251</v>
      </c>
      <c r="C96" t="s">
        <v>252</v>
      </c>
      <c r="D96" t="s">
        <v>21</v>
      </c>
      <c r="E96">
        <v>25048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43728</v>
      </c>
      <c r="L96" t="s">
        <v>26</v>
      </c>
      <c r="N96" t="s">
        <v>24</v>
      </c>
    </row>
    <row r="97" spans="1:14" x14ac:dyDescent="0.25">
      <c r="A97" t="s">
        <v>253</v>
      </c>
      <c r="B97" t="s">
        <v>254</v>
      </c>
      <c r="C97" t="s">
        <v>255</v>
      </c>
      <c r="D97" t="s">
        <v>21</v>
      </c>
      <c r="E97">
        <v>26884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43728</v>
      </c>
      <c r="L97" t="s">
        <v>26</v>
      </c>
      <c r="N97" t="s">
        <v>24</v>
      </c>
    </row>
    <row r="98" spans="1:14" x14ac:dyDescent="0.25">
      <c r="A98" t="s">
        <v>256</v>
      </c>
      <c r="B98" t="s">
        <v>257</v>
      </c>
      <c r="C98" t="s">
        <v>258</v>
      </c>
      <c r="D98" t="s">
        <v>21</v>
      </c>
      <c r="E98">
        <v>26047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43727</v>
      </c>
      <c r="L98" t="s">
        <v>26</v>
      </c>
      <c r="N98" t="s">
        <v>24</v>
      </c>
    </row>
    <row r="99" spans="1:14" x14ac:dyDescent="0.25">
      <c r="A99" t="s">
        <v>259</v>
      </c>
      <c r="B99" t="s">
        <v>260</v>
      </c>
      <c r="C99" t="s">
        <v>201</v>
      </c>
      <c r="D99" t="s">
        <v>21</v>
      </c>
      <c r="E99">
        <v>26836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261</v>
      </c>
      <c r="B100" t="s">
        <v>262</v>
      </c>
      <c r="C100" t="s">
        <v>263</v>
      </c>
      <c r="D100" t="s">
        <v>21</v>
      </c>
      <c r="E100">
        <v>26801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264</v>
      </c>
      <c r="B101" t="s">
        <v>265</v>
      </c>
      <c r="C101" t="s">
        <v>266</v>
      </c>
      <c r="D101" t="s">
        <v>21</v>
      </c>
      <c r="E101">
        <v>24970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267</v>
      </c>
      <c r="B102" t="s">
        <v>268</v>
      </c>
      <c r="C102" t="s">
        <v>87</v>
      </c>
      <c r="D102" t="s">
        <v>21</v>
      </c>
      <c r="E102">
        <v>24983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269</v>
      </c>
      <c r="B103" t="s">
        <v>270</v>
      </c>
      <c r="C103" t="s">
        <v>271</v>
      </c>
      <c r="D103" t="s">
        <v>21</v>
      </c>
      <c r="E103">
        <v>25401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272</v>
      </c>
      <c r="B104" t="s">
        <v>273</v>
      </c>
      <c r="C104" t="s">
        <v>263</v>
      </c>
      <c r="D104" t="s">
        <v>21</v>
      </c>
      <c r="E104">
        <v>26801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43726</v>
      </c>
      <c r="L104" t="s">
        <v>26</v>
      </c>
      <c r="N104" t="s">
        <v>24</v>
      </c>
    </row>
    <row r="105" spans="1:14" x14ac:dyDescent="0.25">
      <c r="A105" t="s">
        <v>274</v>
      </c>
      <c r="B105" t="s">
        <v>275</v>
      </c>
      <c r="C105" t="s">
        <v>276</v>
      </c>
      <c r="D105" t="s">
        <v>21</v>
      </c>
      <c r="E105">
        <v>26845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277</v>
      </c>
      <c r="B106" t="s">
        <v>278</v>
      </c>
      <c r="C106" t="s">
        <v>201</v>
      </c>
      <c r="D106" t="s">
        <v>21</v>
      </c>
      <c r="E106">
        <v>26836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279</v>
      </c>
      <c r="B107" t="s">
        <v>280</v>
      </c>
      <c r="C107" t="s">
        <v>87</v>
      </c>
      <c r="D107" t="s">
        <v>21</v>
      </c>
      <c r="E107">
        <v>24983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281</v>
      </c>
      <c r="B108" t="s">
        <v>282</v>
      </c>
      <c r="C108" t="s">
        <v>283</v>
      </c>
      <c r="D108" t="s">
        <v>21</v>
      </c>
      <c r="E108">
        <v>26851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284</v>
      </c>
      <c r="B109" t="s">
        <v>285</v>
      </c>
      <c r="C109" t="s">
        <v>201</v>
      </c>
      <c r="D109" t="s">
        <v>21</v>
      </c>
      <c r="E109">
        <v>26836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286</v>
      </c>
      <c r="B110" t="s">
        <v>287</v>
      </c>
      <c r="C110" t="s">
        <v>87</v>
      </c>
      <c r="D110" t="s">
        <v>21</v>
      </c>
      <c r="E110">
        <v>24983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288</v>
      </c>
      <c r="B111" t="s">
        <v>289</v>
      </c>
      <c r="C111" t="s">
        <v>290</v>
      </c>
      <c r="D111" t="s">
        <v>21</v>
      </c>
      <c r="E111">
        <v>26180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291</v>
      </c>
      <c r="B112" t="s">
        <v>292</v>
      </c>
      <c r="C112" t="s">
        <v>293</v>
      </c>
      <c r="D112" t="s">
        <v>21</v>
      </c>
      <c r="E112">
        <v>26056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43724</v>
      </c>
      <c r="L112" t="s">
        <v>26</v>
      </c>
      <c r="N112" t="s">
        <v>24</v>
      </c>
    </row>
    <row r="113" spans="1:14" x14ac:dyDescent="0.25">
      <c r="A113" t="s">
        <v>294</v>
      </c>
      <c r="B113" t="s">
        <v>295</v>
      </c>
      <c r="C113" t="s">
        <v>290</v>
      </c>
      <c r="D113" t="s">
        <v>21</v>
      </c>
      <c r="E113">
        <v>26180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43724</v>
      </c>
      <c r="L113" t="s">
        <v>26</v>
      </c>
      <c r="N113" t="s">
        <v>24</v>
      </c>
    </row>
    <row r="114" spans="1:14" x14ac:dyDescent="0.25">
      <c r="A114" t="s">
        <v>296</v>
      </c>
      <c r="B114" t="s">
        <v>297</v>
      </c>
      <c r="C114" t="s">
        <v>298</v>
      </c>
      <c r="D114" t="s">
        <v>21</v>
      </c>
      <c r="E114">
        <v>26150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43724</v>
      </c>
      <c r="L114" t="s">
        <v>26</v>
      </c>
      <c r="N114" t="s">
        <v>24</v>
      </c>
    </row>
    <row r="115" spans="1:14" x14ac:dyDescent="0.25">
      <c r="A115" t="s">
        <v>299</v>
      </c>
      <c r="B115" t="s">
        <v>300</v>
      </c>
      <c r="C115" t="s">
        <v>301</v>
      </c>
      <c r="D115" t="s">
        <v>21</v>
      </c>
      <c r="E115">
        <v>26034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43724</v>
      </c>
      <c r="L115" t="s">
        <v>26</v>
      </c>
      <c r="N115" t="s">
        <v>24</v>
      </c>
    </row>
    <row r="116" spans="1:14" x14ac:dyDescent="0.25">
      <c r="A116" t="s">
        <v>302</v>
      </c>
      <c r="B116" t="s">
        <v>303</v>
      </c>
      <c r="C116" t="s">
        <v>304</v>
      </c>
      <c r="D116" t="s">
        <v>21</v>
      </c>
      <c r="E116">
        <v>24739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43724</v>
      </c>
      <c r="L116" t="s">
        <v>26</v>
      </c>
      <c r="N116" t="s">
        <v>24</v>
      </c>
    </row>
    <row r="117" spans="1:14" x14ac:dyDescent="0.25">
      <c r="A117" t="s">
        <v>305</v>
      </c>
      <c r="B117" t="s">
        <v>306</v>
      </c>
      <c r="C117" t="s">
        <v>298</v>
      </c>
      <c r="D117" t="s">
        <v>21</v>
      </c>
      <c r="E117">
        <v>26150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43724</v>
      </c>
      <c r="L117" t="s">
        <v>26</v>
      </c>
      <c r="N117" t="s">
        <v>24</v>
      </c>
    </row>
    <row r="118" spans="1:14" x14ac:dyDescent="0.25">
      <c r="A118" t="s">
        <v>307</v>
      </c>
      <c r="B118" t="s">
        <v>308</v>
      </c>
      <c r="C118" t="s">
        <v>298</v>
      </c>
      <c r="D118" t="s">
        <v>21</v>
      </c>
      <c r="E118">
        <v>26150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43724</v>
      </c>
      <c r="L118" t="s">
        <v>26</v>
      </c>
      <c r="N118" t="s">
        <v>24</v>
      </c>
    </row>
    <row r="119" spans="1:14" x14ac:dyDescent="0.25">
      <c r="A119" t="s">
        <v>309</v>
      </c>
      <c r="B119" t="s">
        <v>310</v>
      </c>
      <c r="C119" t="s">
        <v>311</v>
      </c>
      <c r="D119" t="s">
        <v>21</v>
      </c>
      <c r="E119">
        <v>24941</v>
      </c>
      <c r="F119" t="s">
        <v>22</v>
      </c>
      <c r="G119" t="s">
        <v>22</v>
      </c>
      <c r="H119" t="s">
        <v>312</v>
      </c>
      <c r="I119" t="s">
        <v>313</v>
      </c>
      <c r="J119" t="s">
        <v>80</v>
      </c>
      <c r="K119" s="1">
        <v>43724</v>
      </c>
      <c r="L119" t="s">
        <v>81</v>
      </c>
      <c r="M119" t="str">
        <f>HYPERLINK("https://www.regulations.gov/docket?D=FDA-2019-H-4276")</f>
        <v>https://www.regulations.gov/docket?D=FDA-2019-H-4276</v>
      </c>
      <c r="N119" t="s">
        <v>80</v>
      </c>
    </row>
    <row r="120" spans="1:14" x14ac:dyDescent="0.25">
      <c r="A120" t="s">
        <v>314</v>
      </c>
      <c r="B120" t="s">
        <v>315</v>
      </c>
      <c r="C120" t="s">
        <v>301</v>
      </c>
      <c r="D120" t="s">
        <v>21</v>
      </c>
      <c r="E120">
        <v>26034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43724</v>
      </c>
      <c r="L120" t="s">
        <v>26</v>
      </c>
      <c r="N120" t="s">
        <v>24</v>
      </c>
    </row>
    <row r="121" spans="1:14" x14ac:dyDescent="0.25">
      <c r="A121" t="s">
        <v>316</v>
      </c>
      <c r="B121" t="s">
        <v>317</v>
      </c>
      <c r="C121" t="s">
        <v>301</v>
      </c>
      <c r="D121" t="s">
        <v>21</v>
      </c>
      <c r="E121">
        <v>26034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43724</v>
      </c>
      <c r="L121" t="s">
        <v>26</v>
      </c>
      <c r="N121" t="s">
        <v>24</v>
      </c>
    </row>
    <row r="122" spans="1:14" x14ac:dyDescent="0.25">
      <c r="A122" t="s">
        <v>318</v>
      </c>
      <c r="B122" t="s">
        <v>319</v>
      </c>
      <c r="C122" t="s">
        <v>320</v>
      </c>
      <c r="D122" t="s">
        <v>21</v>
      </c>
      <c r="E122">
        <v>26452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43724</v>
      </c>
      <c r="L122" t="s">
        <v>26</v>
      </c>
      <c r="N122" t="s">
        <v>24</v>
      </c>
    </row>
    <row r="123" spans="1:14" x14ac:dyDescent="0.25">
      <c r="A123" t="s">
        <v>114</v>
      </c>
      <c r="B123" t="s">
        <v>321</v>
      </c>
      <c r="C123" t="s">
        <v>298</v>
      </c>
      <c r="D123" t="s">
        <v>21</v>
      </c>
      <c r="E123">
        <v>26150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43724</v>
      </c>
      <c r="L123" t="s">
        <v>26</v>
      </c>
      <c r="N123" t="s">
        <v>24</v>
      </c>
    </row>
    <row r="124" spans="1:14" x14ac:dyDescent="0.25">
      <c r="A124" t="s">
        <v>322</v>
      </c>
      <c r="B124" t="s">
        <v>323</v>
      </c>
      <c r="C124" t="s">
        <v>298</v>
      </c>
      <c r="D124" t="s">
        <v>21</v>
      </c>
      <c r="E124">
        <v>26150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43724</v>
      </c>
      <c r="L124" t="s">
        <v>26</v>
      </c>
      <c r="N124" t="s">
        <v>24</v>
      </c>
    </row>
    <row r="125" spans="1:14" x14ac:dyDescent="0.25">
      <c r="A125" t="s">
        <v>324</v>
      </c>
      <c r="B125" t="s">
        <v>325</v>
      </c>
      <c r="C125" t="s">
        <v>326</v>
      </c>
      <c r="D125" t="s">
        <v>21</v>
      </c>
      <c r="E125">
        <v>25702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43720</v>
      </c>
      <c r="L125" t="s">
        <v>26</v>
      </c>
      <c r="N125" t="s">
        <v>24</v>
      </c>
    </row>
    <row r="126" spans="1:14" x14ac:dyDescent="0.25">
      <c r="A126" t="s">
        <v>327</v>
      </c>
      <c r="B126" t="s">
        <v>328</v>
      </c>
      <c r="C126" t="s">
        <v>48</v>
      </c>
      <c r="D126" t="s">
        <v>21</v>
      </c>
      <c r="E126">
        <v>25302</v>
      </c>
      <c r="F126" t="s">
        <v>22</v>
      </c>
      <c r="G126" t="s">
        <v>22</v>
      </c>
      <c r="H126" t="s">
        <v>329</v>
      </c>
      <c r="I126" t="s">
        <v>330</v>
      </c>
      <c r="J126" s="1">
        <v>43691</v>
      </c>
      <c r="K126" s="1">
        <v>43720</v>
      </c>
      <c r="L126" t="s">
        <v>331</v>
      </c>
      <c r="N126" t="s">
        <v>332</v>
      </c>
    </row>
    <row r="127" spans="1:14" x14ac:dyDescent="0.25">
      <c r="A127" t="s">
        <v>333</v>
      </c>
      <c r="B127" t="s">
        <v>334</v>
      </c>
      <c r="C127" t="s">
        <v>335</v>
      </c>
      <c r="D127" t="s">
        <v>21</v>
      </c>
      <c r="E127">
        <v>25560</v>
      </c>
      <c r="F127" t="s">
        <v>22</v>
      </c>
      <c r="G127" t="s">
        <v>22</v>
      </c>
      <c r="H127" t="s">
        <v>312</v>
      </c>
      <c r="I127" t="s">
        <v>313</v>
      </c>
      <c r="J127" s="1">
        <v>43703</v>
      </c>
      <c r="K127" s="1">
        <v>43720</v>
      </c>
      <c r="L127" t="s">
        <v>331</v>
      </c>
      <c r="N127" t="s">
        <v>332</v>
      </c>
    </row>
    <row r="128" spans="1:14" x14ac:dyDescent="0.25">
      <c r="A128" t="s">
        <v>336</v>
      </c>
      <c r="B128" t="s">
        <v>337</v>
      </c>
      <c r="C128" t="s">
        <v>53</v>
      </c>
      <c r="D128" t="s">
        <v>21</v>
      </c>
      <c r="E128">
        <v>25309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43720</v>
      </c>
      <c r="L128" t="s">
        <v>26</v>
      </c>
      <c r="N128" t="s">
        <v>24</v>
      </c>
    </row>
    <row r="129" spans="1:14" x14ac:dyDescent="0.25">
      <c r="A129" t="s">
        <v>338</v>
      </c>
      <c r="B129" t="s">
        <v>339</v>
      </c>
      <c r="C129" t="s">
        <v>340</v>
      </c>
      <c r="D129" t="s">
        <v>21</v>
      </c>
      <c r="E129">
        <v>24712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43720</v>
      </c>
      <c r="L129" t="s">
        <v>26</v>
      </c>
      <c r="N129" t="s">
        <v>24</v>
      </c>
    </row>
    <row r="130" spans="1:14" x14ac:dyDescent="0.25">
      <c r="A130" t="s">
        <v>341</v>
      </c>
      <c r="B130" t="s">
        <v>342</v>
      </c>
      <c r="C130" t="s">
        <v>304</v>
      </c>
      <c r="D130" t="s">
        <v>21</v>
      </c>
      <c r="E130">
        <v>24739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43720</v>
      </c>
      <c r="L130" t="s">
        <v>26</v>
      </c>
      <c r="N130" t="s">
        <v>24</v>
      </c>
    </row>
    <row r="131" spans="1:14" x14ac:dyDescent="0.25">
      <c r="A131" t="s">
        <v>343</v>
      </c>
      <c r="B131" t="s">
        <v>344</v>
      </c>
      <c r="C131" t="s">
        <v>48</v>
      </c>
      <c r="D131" t="s">
        <v>21</v>
      </c>
      <c r="E131">
        <v>25302</v>
      </c>
      <c r="F131" t="s">
        <v>22</v>
      </c>
      <c r="G131" t="s">
        <v>22</v>
      </c>
      <c r="H131" t="s">
        <v>312</v>
      </c>
      <c r="I131" t="s">
        <v>313</v>
      </c>
      <c r="J131" s="1">
        <v>43691</v>
      </c>
      <c r="K131" s="1">
        <v>43720</v>
      </c>
      <c r="L131" t="s">
        <v>331</v>
      </c>
      <c r="N131" t="s">
        <v>332</v>
      </c>
    </row>
    <row r="132" spans="1:14" x14ac:dyDescent="0.25">
      <c r="A132" t="s">
        <v>345</v>
      </c>
      <c r="B132" t="s">
        <v>346</v>
      </c>
      <c r="C132" t="s">
        <v>53</v>
      </c>
      <c r="D132" t="s">
        <v>21</v>
      </c>
      <c r="E132">
        <v>25309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43720</v>
      </c>
      <c r="L132" t="s">
        <v>26</v>
      </c>
      <c r="N132" t="s">
        <v>24</v>
      </c>
    </row>
    <row r="133" spans="1:14" x14ac:dyDescent="0.25">
      <c r="A133" t="s">
        <v>347</v>
      </c>
      <c r="B133" t="s">
        <v>348</v>
      </c>
      <c r="C133" t="s">
        <v>304</v>
      </c>
      <c r="D133" t="s">
        <v>21</v>
      </c>
      <c r="E133">
        <v>24740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43720</v>
      </c>
      <c r="L133" t="s">
        <v>26</v>
      </c>
      <c r="N133" t="s">
        <v>24</v>
      </c>
    </row>
    <row r="134" spans="1:14" x14ac:dyDescent="0.25">
      <c r="A134" t="s">
        <v>349</v>
      </c>
      <c r="B134" t="s">
        <v>350</v>
      </c>
      <c r="C134" t="s">
        <v>326</v>
      </c>
      <c r="D134" t="s">
        <v>21</v>
      </c>
      <c r="E134">
        <v>25705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43720</v>
      </c>
      <c r="L134" t="s">
        <v>26</v>
      </c>
      <c r="N134" t="s">
        <v>24</v>
      </c>
    </row>
    <row r="135" spans="1:14" x14ac:dyDescent="0.25">
      <c r="A135" t="s">
        <v>351</v>
      </c>
      <c r="B135" t="s">
        <v>352</v>
      </c>
      <c r="C135" t="s">
        <v>113</v>
      </c>
      <c r="D135" t="s">
        <v>21</v>
      </c>
      <c r="E135">
        <v>25801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43719</v>
      </c>
      <c r="L135" t="s">
        <v>26</v>
      </c>
      <c r="N135" t="s">
        <v>24</v>
      </c>
    </row>
    <row r="136" spans="1:14" x14ac:dyDescent="0.25">
      <c r="A136" t="s">
        <v>353</v>
      </c>
      <c r="B136" t="s">
        <v>354</v>
      </c>
      <c r="C136" t="s">
        <v>326</v>
      </c>
      <c r="D136" t="s">
        <v>21</v>
      </c>
      <c r="E136">
        <v>25705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43719</v>
      </c>
      <c r="L136" t="s">
        <v>26</v>
      </c>
      <c r="N136" t="s">
        <v>24</v>
      </c>
    </row>
    <row r="137" spans="1:14" x14ac:dyDescent="0.25">
      <c r="A137" t="s">
        <v>355</v>
      </c>
      <c r="B137" t="s">
        <v>356</v>
      </c>
      <c r="C137" t="s">
        <v>326</v>
      </c>
      <c r="D137" t="s">
        <v>21</v>
      </c>
      <c r="E137">
        <v>25705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43719</v>
      </c>
      <c r="L137" t="s">
        <v>26</v>
      </c>
      <c r="N137" t="s">
        <v>24</v>
      </c>
    </row>
    <row r="138" spans="1:14" x14ac:dyDescent="0.25">
      <c r="A138" t="s">
        <v>357</v>
      </c>
      <c r="B138" t="s">
        <v>358</v>
      </c>
      <c r="C138" t="s">
        <v>71</v>
      </c>
      <c r="D138" t="s">
        <v>21</v>
      </c>
      <c r="E138">
        <v>26003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43719</v>
      </c>
      <c r="L138" t="s">
        <v>26</v>
      </c>
      <c r="N138" t="s">
        <v>24</v>
      </c>
    </row>
    <row r="139" spans="1:14" x14ac:dyDescent="0.25">
      <c r="A139" t="s">
        <v>359</v>
      </c>
      <c r="B139" t="s">
        <v>360</v>
      </c>
      <c r="C139" t="s">
        <v>71</v>
      </c>
      <c r="D139" t="s">
        <v>21</v>
      </c>
      <c r="E139">
        <v>26003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43719</v>
      </c>
      <c r="L139" t="s">
        <v>26</v>
      </c>
      <c r="N139" t="s">
        <v>24</v>
      </c>
    </row>
    <row r="140" spans="1:14" x14ac:dyDescent="0.25">
      <c r="A140" t="s">
        <v>361</v>
      </c>
      <c r="B140" t="s">
        <v>362</v>
      </c>
      <c r="C140" t="s">
        <v>113</v>
      </c>
      <c r="D140" t="s">
        <v>21</v>
      </c>
      <c r="E140">
        <v>25801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43719</v>
      </c>
      <c r="L140" t="s">
        <v>26</v>
      </c>
      <c r="N140" t="s">
        <v>24</v>
      </c>
    </row>
    <row r="141" spans="1:14" x14ac:dyDescent="0.25">
      <c r="A141" t="s">
        <v>363</v>
      </c>
      <c r="B141" t="s">
        <v>364</v>
      </c>
      <c r="C141" t="s">
        <v>326</v>
      </c>
      <c r="D141" t="s">
        <v>21</v>
      </c>
      <c r="E141">
        <v>25705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43719</v>
      </c>
      <c r="L141" t="s">
        <v>26</v>
      </c>
      <c r="N141" t="s">
        <v>24</v>
      </c>
    </row>
    <row r="142" spans="1:14" x14ac:dyDescent="0.25">
      <c r="A142" t="s">
        <v>341</v>
      </c>
      <c r="B142" t="s">
        <v>365</v>
      </c>
      <c r="C142" t="s">
        <v>326</v>
      </c>
      <c r="D142" t="s">
        <v>21</v>
      </c>
      <c r="E142">
        <v>25705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43719</v>
      </c>
      <c r="L142" t="s">
        <v>26</v>
      </c>
      <c r="N142" t="s">
        <v>24</v>
      </c>
    </row>
    <row r="143" spans="1:14" x14ac:dyDescent="0.25">
      <c r="A143" t="s">
        <v>366</v>
      </c>
      <c r="B143" t="s">
        <v>367</v>
      </c>
      <c r="C143" t="s">
        <v>113</v>
      </c>
      <c r="D143" t="s">
        <v>21</v>
      </c>
      <c r="E143">
        <v>25801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43719</v>
      </c>
      <c r="L143" t="s">
        <v>26</v>
      </c>
      <c r="N143" t="s">
        <v>24</v>
      </c>
    </row>
    <row r="144" spans="1:14" x14ac:dyDescent="0.25">
      <c r="A144" t="s">
        <v>368</v>
      </c>
      <c r="B144" t="s">
        <v>369</v>
      </c>
      <c r="C144" t="s">
        <v>326</v>
      </c>
      <c r="D144" t="s">
        <v>21</v>
      </c>
      <c r="E144">
        <v>25705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43719</v>
      </c>
      <c r="L144" t="s">
        <v>26</v>
      </c>
      <c r="N144" t="s">
        <v>24</v>
      </c>
    </row>
    <row r="145" spans="1:14" x14ac:dyDescent="0.25">
      <c r="A145" t="s">
        <v>370</v>
      </c>
      <c r="B145" t="s">
        <v>371</v>
      </c>
      <c r="C145" t="s">
        <v>71</v>
      </c>
      <c r="D145" t="s">
        <v>21</v>
      </c>
      <c r="E145">
        <v>26003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43719</v>
      </c>
      <c r="L145" t="s">
        <v>26</v>
      </c>
      <c r="N145" t="s">
        <v>24</v>
      </c>
    </row>
    <row r="146" spans="1:14" x14ac:dyDescent="0.25">
      <c r="A146" t="s">
        <v>114</v>
      </c>
      <c r="B146" t="s">
        <v>372</v>
      </c>
      <c r="C146" t="s">
        <v>326</v>
      </c>
      <c r="D146" t="s">
        <v>21</v>
      </c>
      <c r="E146">
        <v>25705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43719</v>
      </c>
      <c r="L146" t="s">
        <v>26</v>
      </c>
      <c r="N146" t="s">
        <v>24</v>
      </c>
    </row>
    <row r="147" spans="1:14" x14ac:dyDescent="0.25">
      <c r="A147" t="s">
        <v>373</v>
      </c>
      <c r="B147" t="s">
        <v>374</v>
      </c>
      <c r="C147" t="s">
        <v>375</v>
      </c>
      <c r="D147" t="s">
        <v>21</v>
      </c>
      <c r="E147">
        <v>26059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43718</v>
      </c>
      <c r="L147" t="s">
        <v>26</v>
      </c>
      <c r="N147" t="s">
        <v>24</v>
      </c>
    </row>
    <row r="148" spans="1:14" x14ac:dyDescent="0.25">
      <c r="A148" t="s">
        <v>376</v>
      </c>
      <c r="B148" t="s">
        <v>377</v>
      </c>
      <c r="C148" t="s">
        <v>375</v>
      </c>
      <c r="D148" t="s">
        <v>21</v>
      </c>
      <c r="E148">
        <v>26059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43718</v>
      </c>
      <c r="L148" t="s">
        <v>26</v>
      </c>
      <c r="N148" t="s">
        <v>24</v>
      </c>
    </row>
    <row r="149" spans="1:14" x14ac:dyDescent="0.25">
      <c r="A149" t="s">
        <v>378</v>
      </c>
      <c r="B149" t="s">
        <v>379</v>
      </c>
      <c r="C149" t="s">
        <v>375</v>
      </c>
      <c r="D149" t="s">
        <v>21</v>
      </c>
      <c r="E149">
        <v>26059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43718</v>
      </c>
      <c r="L149" t="s">
        <v>26</v>
      </c>
      <c r="N149" t="s">
        <v>24</v>
      </c>
    </row>
    <row r="150" spans="1:14" x14ac:dyDescent="0.25">
      <c r="A150" t="s">
        <v>380</v>
      </c>
      <c r="B150" t="s">
        <v>381</v>
      </c>
      <c r="C150" t="s">
        <v>375</v>
      </c>
      <c r="D150" t="s">
        <v>21</v>
      </c>
      <c r="E150">
        <v>26059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43718</v>
      </c>
      <c r="L150" t="s">
        <v>26</v>
      </c>
      <c r="N150" t="s">
        <v>24</v>
      </c>
    </row>
    <row r="151" spans="1:14" x14ac:dyDescent="0.25">
      <c r="A151" t="s">
        <v>382</v>
      </c>
      <c r="B151" t="s">
        <v>383</v>
      </c>
      <c r="C151" t="s">
        <v>384</v>
      </c>
      <c r="D151" t="s">
        <v>21</v>
      </c>
      <c r="E151">
        <v>26542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43717</v>
      </c>
      <c r="L151" t="s">
        <v>26</v>
      </c>
      <c r="N151" t="s">
        <v>24</v>
      </c>
    </row>
    <row r="152" spans="1:14" x14ac:dyDescent="0.25">
      <c r="A152" t="s">
        <v>385</v>
      </c>
      <c r="B152" t="s">
        <v>386</v>
      </c>
      <c r="C152" t="s">
        <v>387</v>
      </c>
      <c r="D152" t="s">
        <v>21</v>
      </c>
      <c r="E152">
        <v>26802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43717</v>
      </c>
      <c r="L152" t="s">
        <v>26</v>
      </c>
      <c r="N152" t="s">
        <v>24</v>
      </c>
    </row>
    <row r="153" spans="1:14" x14ac:dyDescent="0.25">
      <c r="A153" t="s">
        <v>388</v>
      </c>
      <c r="B153" t="s">
        <v>389</v>
      </c>
      <c r="C153" t="s">
        <v>390</v>
      </c>
      <c r="D153" t="s">
        <v>21</v>
      </c>
      <c r="E153">
        <v>26537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43717</v>
      </c>
      <c r="L153" t="s">
        <v>26</v>
      </c>
      <c r="N153" t="s">
        <v>24</v>
      </c>
    </row>
    <row r="154" spans="1:14" x14ac:dyDescent="0.25">
      <c r="A154" t="s">
        <v>391</v>
      </c>
      <c r="B154" t="s">
        <v>392</v>
      </c>
      <c r="C154" t="s">
        <v>393</v>
      </c>
      <c r="D154" t="s">
        <v>21</v>
      </c>
      <c r="E154">
        <v>26764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43717</v>
      </c>
      <c r="L154" t="s">
        <v>26</v>
      </c>
      <c r="N154" t="s">
        <v>24</v>
      </c>
    </row>
    <row r="155" spans="1:14" x14ac:dyDescent="0.25">
      <c r="A155" t="s">
        <v>394</v>
      </c>
      <c r="B155" t="s">
        <v>395</v>
      </c>
      <c r="C155" t="s">
        <v>384</v>
      </c>
      <c r="D155" t="s">
        <v>21</v>
      </c>
      <c r="E155">
        <v>26542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43717</v>
      </c>
      <c r="L155" t="s">
        <v>26</v>
      </c>
      <c r="N155" t="s">
        <v>24</v>
      </c>
    </row>
    <row r="156" spans="1:14" x14ac:dyDescent="0.25">
      <c r="A156" t="s">
        <v>396</v>
      </c>
      <c r="B156" t="s">
        <v>397</v>
      </c>
      <c r="C156" t="s">
        <v>384</v>
      </c>
      <c r="D156" t="s">
        <v>21</v>
      </c>
      <c r="E156">
        <v>26542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43717</v>
      </c>
      <c r="L156" t="s">
        <v>26</v>
      </c>
      <c r="N156" t="s">
        <v>24</v>
      </c>
    </row>
    <row r="157" spans="1:14" x14ac:dyDescent="0.25">
      <c r="A157" t="s">
        <v>398</v>
      </c>
      <c r="B157" t="s">
        <v>399</v>
      </c>
      <c r="C157" t="s">
        <v>400</v>
      </c>
      <c r="D157" t="s">
        <v>21</v>
      </c>
      <c r="E157">
        <v>26866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43717</v>
      </c>
      <c r="L157" t="s">
        <v>26</v>
      </c>
      <c r="N157" t="s">
        <v>24</v>
      </c>
    </row>
    <row r="158" spans="1:14" x14ac:dyDescent="0.25">
      <c r="A158" t="s">
        <v>401</v>
      </c>
      <c r="B158" t="s">
        <v>402</v>
      </c>
      <c r="C158" t="s">
        <v>387</v>
      </c>
      <c r="D158" t="s">
        <v>21</v>
      </c>
      <c r="E158">
        <v>26802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43717</v>
      </c>
      <c r="L158" t="s">
        <v>26</v>
      </c>
      <c r="N158" t="s">
        <v>24</v>
      </c>
    </row>
    <row r="159" spans="1:14" x14ac:dyDescent="0.25">
      <c r="A159" t="s">
        <v>403</v>
      </c>
      <c r="B159" t="s">
        <v>404</v>
      </c>
      <c r="C159" t="s">
        <v>393</v>
      </c>
      <c r="D159" t="s">
        <v>21</v>
      </c>
      <c r="E159">
        <v>26764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43717</v>
      </c>
      <c r="L159" t="s">
        <v>26</v>
      </c>
      <c r="N159" t="s">
        <v>24</v>
      </c>
    </row>
    <row r="160" spans="1:14" x14ac:dyDescent="0.25">
      <c r="A160" t="s">
        <v>405</v>
      </c>
      <c r="B160" t="s">
        <v>406</v>
      </c>
      <c r="C160" t="s">
        <v>400</v>
      </c>
      <c r="D160" t="s">
        <v>21</v>
      </c>
      <c r="E160">
        <v>26866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43717</v>
      </c>
      <c r="L160" t="s">
        <v>26</v>
      </c>
      <c r="N160" t="s">
        <v>24</v>
      </c>
    </row>
    <row r="161" spans="1:14" x14ac:dyDescent="0.25">
      <c r="A161" t="s">
        <v>407</v>
      </c>
      <c r="B161" t="s">
        <v>408</v>
      </c>
      <c r="C161" t="s">
        <v>409</v>
      </c>
      <c r="D161" t="s">
        <v>21</v>
      </c>
      <c r="E161">
        <v>26807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43717</v>
      </c>
      <c r="L161" t="s">
        <v>26</v>
      </c>
      <c r="N161" t="s">
        <v>24</v>
      </c>
    </row>
    <row r="162" spans="1:14" x14ac:dyDescent="0.25">
      <c r="A162" t="s">
        <v>410</v>
      </c>
      <c r="B162" t="s">
        <v>411</v>
      </c>
      <c r="C162" t="s">
        <v>412</v>
      </c>
      <c r="D162" t="s">
        <v>21</v>
      </c>
      <c r="E162">
        <v>26519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43717</v>
      </c>
      <c r="L162" t="s">
        <v>26</v>
      </c>
      <c r="N162" t="s">
        <v>24</v>
      </c>
    </row>
    <row r="163" spans="1:14" x14ac:dyDescent="0.25">
      <c r="A163" t="s">
        <v>413</v>
      </c>
      <c r="B163" t="s">
        <v>414</v>
      </c>
      <c r="C163" t="s">
        <v>412</v>
      </c>
      <c r="D163" t="s">
        <v>21</v>
      </c>
      <c r="E163">
        <v>26519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43717</v>
      </c>
      <c r="L163" t="s">
        <v>26</v>
      </c>
      <c r="N163" t="s">
        <v>24</v>
      </c>
    </row>
    <row r="164" spans="1:14" x14ac:dyDescent="0.25">
      <c r="A164" t="s">
        <v>413</v>
      </c>
      <c r="B164" t="s">
        <v>415</v>
      </c>
      <c r="C164" t="s">
        <v>412</v>
      </c>
      <c r="D164" t="s">
        <v>21</v>
      </c>
      <c r="E164">
        <v>26519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43717</v>
      </c>
      <c r="L164" t="s">
        <v>26</v>
      </c>
      <c r="N164" t="s">
        <v>24</v>
      </c>
    </row>
    <row r="165" spans="1:14" x14ac:dyDescent="0.25">
      <c r="A165" t="s">
        <v>416</v>
      </c>
      <c r="B165" t="s">
        <v>417</v>
      </c>
      <c r="C165" t="s">
        <v>400</v>
      </c>
      <c r="D165" t="s">
        <v>21</v>
      </c>
      <c r="E165">
        <v>26866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43717</v>
      </c>
      <c r="L165" t="s">
        <v>26</v>
      </c>
      <c r="N165" t="s">
        <v>24</v>
      </c>
    </row>
    <row r="166" spans="1:14" x14ac:dyDescent="0.25">
      <c r="A166" t="s">
        <v>418</v>
      </c>
      <c r="B166" t="s">
        <v>419</v>
      </c>
      <c r="C166" t="s">
        <v>393</v>
      </c>
      <c r="D166" t="s">
        <v>21</v>
      </c>
      <c r="E166">
        <v>26764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43717</v>
      </c>
      <c r="L166" t="s">
        <v>26</v>
      </c>
      <c r="N166" t="s">
        <v>24</v>
      </c>
    </row>
    <row r="167" spans="1:14" x14ac:dyDescent="0.25">
      <c r="A167" t="s">
        <v>420</v>
      </c>
      <c r="B167" t="s">
        <v>421</v>
      </c>
      <c r="C167" t="s">
        <v>320</v>
      </c>
      <c r="D167" t="s">
        <v>21</v>
      </c>
      <c r="E167">
        <v>26452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43713</v>
      </c>
      <c r="L167" t="s">
        <v>26</v>
      </c>
      <c r="N167" t="s">
        <v>24</v>
      </c>
    </row>
    <row r="168" spans="1:14" x14ac:dyDescent="0.25">
      <c r="A168" t="s">
        <v>422</v>
      </c>
      <c r="B168" t="s">
        <v>423</v>
      </c>
      <c r="C168" t="s">
        <v>320</v>
      </c>
      <c r="D168" t="s">
        <v>21</v>
      </c>
      <c r="E168">
        <v>26452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43713</v>
      </c>
      <c r="L168" t="s">
        <v>26</v>
      </c>
      <c r="N168" t="s">
        <v>24</v>
      </c>
    </row>
    <row r="169" spans="1:14" x14ac:dyDescent="0.25">
      <c r="A169" t="s">
        <v>424</v>
      </c>
      <c r="B169" t="s">
        <v>425</v>
      </c>
      <c r="C169" t="s">
        <v>320</v>
      </c>
      <c r="D169" t="s">
        <v>21</v>
      </c>
      <c r="E169">
        <v>26452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43713</v>
      </c>
      <c r="L169" t="s">
        <v>26</v>
      </c>
      <c r="N169" t="s">
        <v>24</v>
      </c>
    </row>
    <row r="170" spans="1:14" x14ac:dyDescent="0.25">
      <c r="A170" t="s">
        <v>426</v>
      </c>
      <c r="B170" t="s">
        <v>427</v>
      </c>
      <c r="C170" t="s">
        <v>320</v>
      </c>
      <c r="D170" t="s">
        <v>21</v>
      </c>
      <c r="E170">
        <v>26452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43713</v>
      </c>
      <c r="L170" t="s">
        <v>26</v>
      </c>
      <c r="N170" t="s">
        <v>24</v>
      </c>
    </row>
    <row r="171" spans="1:14" x14ac:dyDescent="0.25">
      <c r="A171" t="s">
        <v>428</v>
      </c>
      <c r="B171" t="s">
        <v>429</v>
      </c>
      <c r="C171" t="s">
        <v>320</v>
      </c>
      <c r="D171" t="s">
        <v>21</v>
      </c>
      <c r="E171">
        <v>26452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43713</v>
      </c>
      <c r="L171" t="s">
        <v>26</v>
      </c>
      <c r="N171" t="s">
        <v>24</v>
      </c>
    </row>
    <row r="172" spans="1:14" x14ac:dyDescent="0.25">
      <c r="A172" t="s">
        <v>430</v>
      </c>
      <c r="B172" t="s">
        <v>431</v>
      </c>
      <c r="C172" t="s">
        <v>320</v>
      </c>
      <c r="D172" t="s">
        <v>21</v>
      </c>
      <c r="E172">
        <v>26452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43713</v>
      </c>
      <c r="L172" t="s">
        <v>26</v>
      </c>
      <c r="N172" t="s">
        <v>24</v>
      </c>
    </row>
    <row r="173" spans="1:14" x14ac:dyDescent="0.25">
      <c r="A173" t="s">
        <v>432</v>
      </c>
      <c r="B173" t="s">
        <v>433</v>
      </c>
      <c r="C173" t="s">
        <v>434</v>
      </c>
      <c r="D173" t="s">
        <v>21</v>
      </c>
      <c r="E173">
        <v>25143</v>
      </c>
      <c r="F173" t="s">
        <v>22</v>
      </c>
      <c r="G173" t="s">
        <v>22</v>
      </c>
      <c r="H173" t="s">
        <v>329</v>
      </c>
      <c r="I173" t="s">
        <v>330</v>
      </c>
      <c r="J173" s="1">
        <v>43682</v>
      </c>
      <c r="K173" s="1">
        <v>43706</v>
      </c>
      <c r="L173" t="s">
        <v>331</v>
      </c>
      <c r="N173" t="s">
        <v>332</v>
      </c>
    </row>
    <row r="174" spans="1:14" x14ac:dyDescent="0.25">
      <c r="A174" t="s">
        <v>435</v>
      </c>
      <c r="B174" t="s">
        <v>436</v>
      </c>
      <c r="C174" t="s">
        <v>434</v>
      </c>
      <c r="D174" t="s">
        <v>21</v>
      </c>
      <c r="E174">
        <v>25143</v>
      </c>
      <c r="F174" t="s">
        <v>22</v>
      </c>
      <c r="G174" t="s">
        <v>22</v>
      </c>
      <c r="H174" t="s">
        <v>312</v>
      </c>
      <c r="I174" t="s">
        <v>313</v>
      </c>
      <c r="J174" s="1">
        <v>43682</v>
      </c>
      <c r="K174" s="1">
        <v>43706</v>
      </c>
      <c r="L174" t="s">
        <v>331</v>
      </c>
      <c r="N174" t="s">
        <v>332</v>
      </c>
    </row>
    <row r="175" spans="1:14" x14ac:dyDescent="0.25">
      <c r="A175" t="s">
        <v>437</v>
      </c>
      <c r="B175" t="s">
        <v>438</v>
      </c>
      <c r="C175" t="s">
        <v>434</v>
      </c>
      <c r="D175" t="s">
        <v>21</v>
      </c>
      <c r="E175">
        <v>25143</v>
      </c>
      <c r="F175" t="s">
        <v>22</v>
      </c>
      <c r="G175" t="s">
        <v>22</v>
      </c>
      <c r="H175" t="s">
        <v>329</v>
      </c>
      <c r="I175" t="s">
        <v>330</v>
      </c>
      <c r="J175" s="1">
        <v>43682</v>
      </c>
      <c r="K175" s="1">
        <v>43706</v>
      </c>
      <c r="L175" t="s">
        <v>331</v>
      </c>
      <c r="N175" t="s">
        <v>332</v>
      </c>
    </row>
    <row r="176" spans="1:14" x14ac:dyDescent="0.25">
      <c r="A176" t="s">
        <v>439</v>
      </c>
      <c r="B176" t="s">
        <v>440</v>
      </c>
      <c r="C176" t="s">
        <v>441</v>
      </c>
      <c r="D176" t="s">
        <v>21</v>
      </c>
      <c r="E176">
        <v>26554</v>
      </c>
      <c r="F176" t="s">
        <v>22</v>
      </c>
      <c r="G176" t="s">
        <v>22</v>
      </c>
      <c r="H176" t="s">
        <v>329</v>
      </c>
      <c r="I176" t="s">
        <v>330</v>
      </c>
      <c r="J176" s="1">
        <v>43684</v>
      </c>
      <c r="K176" s="1">
        <v>43706</v>
      </c>
      <c r="L176" t="s">
        <v>331</v>
      </c>
      <c r="N176" t="s">
        <v>332</v>
      </c>
    </row>
    <row r="177" spans="1:14" x14ac:dyDescent="0.25">
      <c r="A177" t="s">
        <v>442</v>
      </c>
      <c r="B177" t="s">
        <v>443</v>
      </c>
      <c r="C177" t="s">
        <v>444</v>
      </c>
      <c r="D177" t="s">
        <v>21</v>
      </c>
      <c r="E177">
        <v>26288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43706</v>
      </c>
      <c r="L177" t="s">
        <v>26</v>
      </c>
      <c r="N177" t="s">
        <v>24</v>
      </c>
    </row>
    <row r="178" spans="1:14" x14ac:dyDescent="0.25">
      <c r="A178" t="s">
        <v>445</v>
      </c>
      <c r="B178" t="s">
        <v>446</v>
      </c>
      <c r="C178" t="s">
        <v>48</v>
      </c>
      <c r="D178" t="s">
        <v>21</v>
      </c>
      <c r="E178">
        <v>25313</v>
      </c>
      <c r="F178" t="s">
        <v>22</v>
      </c>
      <c r="G178" t="s">
        <v>22</v>
      </c>
      <c r="H178" t="s">
        <v>312</v>
      </c>
      <c r="I178" t="s">
        <v>313</v>
      </c>
      <c r="J178" s="1">
        <v>43682</v>
      </c>
      <c r="K178" s="1">
        <v>43706</v>
      </c>
      <c r="L178" t="s">
        <v>331</v>
      </c>
      <c r="N178" t="s">
        <v>332</v>
      </c>
    </row>
    <row r="179" spans="1:14" x14ac:dyDescent="0.25">
      <c r="A179" t="s">
        <v>447</v>
      </c>
      <c r="B179" t="s">
        <v>448</v>
      </c>
      <c r="C179" t="s">
        <v>271</v>
      </c>
      <c r="D179" t="s">
        <v>21</v>
      </c>
      <c r="E179">
        <v>25401</v>
      </c>
      <c r="F179" t="s">
        <v>22</v>
      </c>
      <c r="G179" t="s">
        <v>22</v>
      </c>
      <c r="H179" t="s">
        <v>329</v>
      </c>
      <c r="I179" t="s">
        <v>449</v>
      </c>
      <c r="J179" t="s">
        <v>80</v>
      </c>
      <c r="K179" s="1">
        <v>43706</v>
      </c>
      <c r="L179" t="s">
        <v>81</v>
      </c>
      <c r="M179" t="str">
        <f>HYPERLINK("https://www.regulations.gov/docket?D=FDA-2019-H-4045")</f>
        <v>https://www.regulations.gov/docket?D=FDA-2019-H-4045</v>
      </c>
      <c r="N179" t="s">
        <v>80</v>
      </c>
    </row>
    <row r="180" spans="1:14" x14ac:dyDescent="0.25">
      <c r="A180" t="s">
        <v>450</v>
      </c>
      <c r="B180" t="s">
        <v>451</v>
      </c>
      <c r="C180" t="s">
        <v>191</v>
      </c>
      <c r="D180" t="s">
        <v>21</v>
      </c>
      <c r="E180">
        <v>25234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43705</v>
      </c>
      <c r="L180" t="s">
        <v>26</v>
      </c>
      <c r="N180" t="s">
        <v>24</v>
      </c>
    </row>
    <row r="181" spans="1:14" x14ac:dyDescent="0.25">
      <c r="A181" t="s">
        <v>452</v>
      </c>
      <c r="B181" t="s">
        <v>453</v>
      </c>
      <c r="C181" t="s">
        <v>48</v>
      </c>
      <c r="D181" t="s">
        <v>21</v>
      </c>
      <c r="E181">
        <v>25311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43705</v>
      </c>
      <c r="L181" t="s">
        <v>26</v>
      </c>
      <c r="N181" t="s">
        <v>24</v>
      </c>
    </row>
    <row r="182" spans="1:14" x14ac:dyDescent="0.25">
      <c r="A182" t="s">
        <v>454</v>
      </c>
      <c r="B182" t="s">
        <v>455</v>
      </c>
      <c r="C182" t="s">
        <v>53</v>
      </c>
      <c r="D182" t="s">
        <v>21</v>
      </c>
      <c r="E182">
        <v>25303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43705</v>
      </c>
      <c r="L182" t="s">
        <v>26</v>
      </c>
      <c r="N182" t="s">
        <v>24</v>
      </c>
    </row>
    <row r="183" spans="1:14" x14ac:dyDescent="0.25">
      <c r="A183" t="s">
        <v>456</v>
      </c>
      <c r="B183" t="s">
        <v>457</v>
      </c>
      <c r="C183" t="s">
        <v>458</v>
      </c>
      <c r="D183" t="s">
        <v>21</v>
      </c>
      <c r="E183">
        <v>25266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43705</v>
      </c>
      <c r="L183" t="s">
        <v>26</v>
      </c>
      <c r="N183" t="s">
        <v>24</v>
      </c>
    </row>
    <row r="184" spans="1:14" x14ac:dyDescent="0.25">
      <c r="A184" t="s">
        <v>459</v>
      </c>
      <c r="B184" t="s">
        <v>460</v>
      </c>
      <c r="C184" t="s">
        <v>48</v>
      </c>
      <c r="D184" t="s">
        <v>21</v>
      </c>
      <c r="E184">
        <v>25312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43705</v>
      </c>
      <c r="L184" t="s">
        <v>26</v>
      </c>
      <c r="N184" t="s">
        <v>24</v>
      </c>
    </row>
    <row r="185" spans="1:14" x14ac:dyDescent="0.25">
      <c r="A185" t="s">
        <v>461</v>
      </c>
      <c r="B185" t="s">
        <v>462</v>
      </c>
      <c r="C185" t="s">
        <v>463</v>
      </c>
      <c r="D185" t="s">
        <v>21</v>
      </c>
      <c r="E185">
        <v>25550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43704</v>
      </c>
      <c r="L185" t="s">
        <v>26</v>
      </c>
      <c r="N185" t="s">
        <v>24</v>
      </c>
    </row>
    <row r="186" spans="1:14" x14ac:dyDescent="0.25">
      <c r="A186" t="s">
        <v>464</v>
      </c>
      <c r="B186" t="s">
        <v>465</v>
      </c>
      <c r="C186" t="s">
        <v>466</v>
      </c>
      <c r="D186" t="s">
        <v>21</v>
      </c>
      <c r="E186">
        <v>25177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43704</v>
      </c>
      <c r="L186" t="s">
        <v>26</v>
      </c>
      <c r="N186" t="s">
        <v>24</v>
      </c>
    </row>
    <row r="187" spans="1:14" x14ac:dyDescent="0.25">
      <c r="A187" t="s">
        <v>467</v>
      </c>
      <c r="B187" t="s">
        <v>468</v>
      </c>
      <c r="C187" t="s">
        <v>335</v>
      </c>
      <c r="D187" t="s">
        <v>21</v>
      </c>
      <c r="E187">
        <v>25560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43704</v>
      </c>
      <c r="L187" t="s">
        <v>26</v>
      </c>
      <c r="N187" t="s">
        <v>24</v>
      </c>
    </row>
    <row r="188" spans="1:14" x14ac:dyDescent="0.25">
      <c r="A188" t="s">
        <v>469</v>
      </c>
      <c r="B188" t="s">
        <v>470</v>
      </c>
      <c r="C188" t="s">
        <v>335</v>
      </c>
      <c r="D188" t="s">
        <v>21</v>
      </c>
      <c r="E188">
        <v>25560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43704</v>
      </c>
      <c r="L188" t="s">
        <v>26</v>
      </c>
      <c r="N188" t="s">
        <v>24</v>
      </c>
    </row>
    <row r="189" spans="1:14" x14ac:dyDescent="0.25">
      <c r="A189" t="s">
        <v>471</v>
      </c>
      <c r="B189" t="s">
        <v>472</v>
      </c>
      <c r="C189" t="s">
        <v>301</v>
      </c>
      <c r="D189" t="s">
        <v>21</v>
      </c>
      <c r="E189">
        <v>26034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43704</v>
      </c>
      <c r="L189" t="s">
        <v>26</v>
      </c>
      <c r="N189" t="s">
        <v>24</v>
      </c>
    </row>
    <row r="190" spans="1:14" x14ac:dyDescent="0.25">
      <c r="A190" t="s">
        <v>473</v>
      </c>
      <c r="B190" t="s">
        <v>474</v>
      </c>
      <c r="C190" t="s">
        <v>475</v>
      </c>
      <c r="D190" t="s">
        <v>21</v>
      </c>
      <c r="E190">
        <v>24822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43704</v>
      </c>
      <c r="L190" t="s">
        <v>26</v>
      </c>
      <c r="N190" t="s">
        <v>24</v>
      </c>
    </row>
    <row r="191" spans="1:14" x14ac:dyDescent="0.25">
      <c r="A191" t="s">
        <v>476</v>
      </c>
      <c r="B191" t="s">
        <v>477</v>
      </c>
      <c r="C191" t="s">
        <v>301</v>
      </c>
      <c r="D191" t="s">
        <v>21</v>
      </c>
      <c r="E191">
        <v>26034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43704</v>
      </c>
      <c r="L191" t="s">
        <v>26</v>
      </c>
      <c r="N191" t="s">
        <v>24</v>
      </c>
    </row>
    <row r="192" spans="1:14" x14ac:dyDescent="0.25">
      <c r="A192" t="s">
        <v>478</v>
      </c>
      <c r="B192" t="s">
        <v>479</v>
      </c>
      <c r="C192" t="s">
        <v>480</v>
      </c>
      <c r="D192" t="s">
        <v>21</v>
      </c>
      <c r="E192">
        <v>25901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43703</v>
      </c>
      <c r="L192" t="s">
        <v>26</v>
      </c>
      <c r="N192" t="s">
        <v>24</v>
      </c>
    </row>
    <row r="193" spans="1:14" x14ac:dyDescent="0.25">
      <c r="A193" t="s">
        <v>481</v>
      </c>
      <c r="B193" t="s">
        <v>482</v>
      </c>
      <c r="C193" t="s">
        <v>480</v>
      </c>
      <c r="D193" t="s">
        <v>21</v>
      </c>
      <c r="E193">
        <v>25901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43703</v>
      </c>
      <c r="L193" t="s">
        <v>26</v>
      </c>
      <c r="N193" t="s">
        <v>24</v>
      </c>
    </row>
    <row r="194" spans="1:14" x14ac:dyDescent="0.25">
      <c r="A194" t="s">
        <v>483</v>
      </c>
      <c r="B194" t="s">
        <v>484</v>
      </c>
      <c r="C194" t="s">
        <v>480</v>
      </c>
      <c r="D194" t="s">
        <v>21</v>
      </c>
      <c r="E194">
        <v>25901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43703</v>
      </c>
      <c r="L194" t="s">
        <v>26</v>
      </c>
      <c r="N194" t="s">
        <v>24</v>
      </c>
    </row>
    <row r="195" spans="1:14" x14ac:dyDescent="0.25">
      <c r="A195" t="s">
        <v>485</v>
      </c>
      <c r="B195" t="s">
        <v>486</v>
      </c>
      <c r="C195" t="s">
        <v>487</v>
      </c>
      <c r="D195" t="s">
        <v>21</v>
      </c>
      <c r="E195">
        <v>25840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43703</v>
      </c>
      <c r="L195" t="s">
        <v>26</v>
      </c>
      <c r="N195" t="s">
        <v>24</v>
      </c>
    </row>
    <row r="196" spans="1:14" x14ac:dyDescent="0.25">
      <c r="A196" t="s">
        <v>488</v>
      </c>
      <c r="B196" t="s">
        <v>489</v>
      </c>
      <c r="C196" t="s">
        <v>463</v>
      </c>
      <c r="D196" t="s">
        <v>21</v>
      </c>
      <c r="E196">
        <v>25550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43703</v>
      </c>
      <c r="L196" t="s">
        <v>26</v>
      </c>
      <c r="N196" t="s">
        <v>24</v>
      </c>
    </row>
    <row r="197" spans="1:14" x14ac:dyDescent="0.25">
      <c r="A197" t="s">
        <v>490</v>
      </c>
      <c r="B197" t="s">
        <v>491</v>
      </c>
      <c r="C197" t="s">
        <v>480</v>
      </c>
      <c r="D197" t="s">
        <v>21</v>
      </c>
      <c r="E197">
        <v>25901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43703</v>
      </c>
      <c r="L197" t="s">
        <v>26</v>
      </c>
      <c r="N197" t="s">
        <v>24</v>
      </c>
    </row>
    <row r="198" spans="1:14" x14ac:dyDescent="0.25">
      <c r="A198" t="s">
        <v>492</v>
      </c>
      <c r="B198" t="s">
        <v>493</v>
      </c>
      <c r="C198" t="s">
        <v>480</v>
      </c>
      <c r="D198" t="s">
        <v>21</v>
      </c>
      <c r="E198">
        <v>25901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43703</v>
      </c>
      <c r="L198" t="s">
        <v>26</v>
      </c>
      <c r="N198" t="s">
        <v>24</v>
      </c>
    </row>
    <row r="199" spans="1:14" x14ac:dyDescent="0.25">
      <c r="A199" t="s">
        <v>494</v>
      </c>
      <c r="B199" t="s">
        <v>495</v>
      </c>
      <c r="C199" t="s">
        <v>480</v>
      </c>
      <c r="D199" t="s">
        <v>21</v>
      </c>
      <c r="E199">
        <v>25901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43703</v>
      </c>
      <c r="L199" t="s">
        <v>26</v>
      </c>
      <c r="N199" t="s">
        <v>24</v>
      </c>
    </row>
    <row r="200" spans="1:14" x14ac:dyDescent="0.25">
      <c r="A200" t="s">
        <v>496</v>
      </c>
      <c r="B200" t="s">
        <v>497</v>
      </c>
      <c r="C200" t="s">
        <v>480</v>
      </c>
      <c r="D200" t="s">
        <v>21</v>
      </c>
      <c r="E200">
        <v>25901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43703</v>
      </c>
      <c r="L200" t="s">
        <v>26</v>
      </c>
      <c r="N200" t="s">
        <v>24</v>
      </c>
    </row>
    <row r="201" spans="1:14" x14ac:dyDescent="0.25">
      <c r="A201" t="s">
        <v>498</v>
      </c>
      <c r="B201" t="s">
        <v>499</v>
      </c>
      <c r="C201" t="s">
        <v>487</v>
      </c>
      <c r="D201" t="s">
        <v>21</v>
      </c>
      <c r="E201">
        <v>25840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43703</v>
      </c>
      <c r="L201" t="s">
        <v>26</v>
      </c>
      <c r="N201" t="s">
        <v>24</v>
      </c>
    </row>
    <row r="202" spans="1:14" x14ac:dyDescent="0.25">
      <c r="A202" t="s">
        <v>439</v>
      </c>
      <c r="B202" t="s">
        <v>500</v>
      </c>
      <c r="C202" t="s">
        <v>501</v>
      </c>
      <c r="D202" t="s">
        <v>21</v>
      </c>
      <c r="E202">
        <v>25854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43703</v>
      </c>
      <c r="L202" t="s">
        <v>26</v>
      </c>
      <c r="N202" t="s">
        <v>24</v>
      </c>
    </row>
    <row r="203" spans="1:14" x14ac:dyDescent="0.25">
      <c r="A203" t="s">
        <v>502</v>
      </c>
      <c r="B203" t="s">
        <v>503</v>
      </c>
      <c r="C203" t="s">
        <v>504</v>
      </c>
      <c r="D203" t="s">
        <v>21</v>
      </c>
      <c r="E203">
        <v>25119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43703</v>
      </c>
      <c r="L203" t="s">
        <v>26</v>
      </c>
      <c r="N203" t="s">
        <v>24</v>
      </c>
    </row>
    <row r="204" spans="1:14" x14ac:dyDescent="0.25">
      <c r="A204" t="s">
        <v>505</v>
      </c>
      <c r="B204" t="s">
        <v>506</v>
      </c>
      <c r="C204" t="s">
        <v>480</v>
      </c>
      <c r="D204" t="s">
        <v>21</v>
      </c>
      <c r="E204">
        <v>25901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43703</v>
      </c>
      <c r="L204" t="s">
        <v>26</v>
      </c>
      <c r="N204" t="s">
        <v>24</v>
      </c>
    </row>
    <row r="205" spans="1:14" x14ac:dyDescent="0.25">
      <c r="A205" t="s">
        <v>507</v>
      </c>
      <c r="B205" t="s">
        <v>508</v>
      </c>
      <c r="C205" t="s">
        <v>509</v>
      </c>
      <c r="D205" t="s">
        <v>21</v>
      </c>
      <c r="E205">
        <v>26679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43703</v>
      </c>
      <c r="L205" t="s">
        <v>26</v>
      </c>
      <c r="N205" t="s">
        <v>24</v>
      </c>
    </row>
    <row r="206" spans="1:14" x14ac:dyDescent="0.25">
      <c r="A206" t="s">
        <v>510</v>
      </c>
      <c r="B206" t="s">
        <v>511</v>
      </c>
      <c r="C206" t="s">
        <v>512</v>
      </c>
      <c r="D206" t="s">
        <v>21</v>
      </c>
      <c r="E206">
        <v>26201</v>
      </c>
      <c r="F206" t="s">
        <v>22</v>
      </c>
      <c r="G206" t="s">
        <v>22</v>
      </c>
      <c r="H206" t="s">
        <v>329</v>
      </c>
      <c r="I206" t="s">
        <v>449</v>
      </c>
      <c r="J206" t="s">
        <v>80</v>
      </c>
      <c r="K206" s="1">
        <v>43703</v>
      </c>
      <c r="L206" t="s">
        <v>81</v>
      </c>
      <c r="M206" t="str">
        <f>HYPERLINK("https://www.regulations.gov/docket?D=FDA-2019-H-3991")</f>
        <v>https://www.regulations.gov/docket?D=FDA-2019-H-3991</v>
      </c>
      <c r="N206" t="s">
        <v>80</v>
      </c>
    </row>
    <row r="207" spans="1:14" x14ac:dyDescent="0.25">
      <c r="A207" t="s">
        <v>513</v>
      </c>
      <c r="B207" t="s">
        <v>514</v>
      </c>
      <c r="C207" t="s">
        <v>515</v>
      </c>
      <c r="D207" t="s">
        <v>21</v>
      </c>
      <c r="E207">
        <v>26570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43702</v>
      </c>
      <c r="L207" t="s">
        <v>26</v>
      </c>
      <c r="N207" t="s">
        <v>24</v>
      </c>
    </row>
    <row r="208" spans="1:14" x14ac:dyDescent="0.25">
      <c r="A208" t="s">
        <v>359</v>
      </c>
      <c r="B208" t="s">
        <v>516</v>
      </c>
      <c r="C208" t="s">
        <v>517</v>
      </c>
      <c r="D208" t="s">
        <v>21</v>
      </c>
      <c r="E208">
        <v>26431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43702</v>
      </c>
      <c r="L208" t="s">
        <v>26</v>
      </c>
      <c r="N208" t="s">
        <v>24</v>
      </c>
    </row>
    <row r="209" spans="1:14" x14ac:dyDescent="0.25">
      <c r="A209" t="s">
        <v>518</v>
      </c>
      <c r="B209" t="s">
        <v>519</v>
      </c>
      <c r="C209" t="s">
        <v>520</v>
      </c>
      <c r="D209" t="s">
        <v>21</v>
      </c>
      <c r="E209">
        <v>26582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43702</v>
      </c>
      <c r="L209" t="s">
        <v>26</v>
      </c>
      <c r="N209" t="s">
        <v>24</v>
      </c>
    </row>
    <row r="210" spans="1:14" x14ac:dyDescent="0.25">
      <c r="A210" t="s">
        <v>521</v>
      </c>
      <c r="B210" t="s">
        <v>522</v>
      </c>
      <c r="C210" t="s">
        <v>393</v>
      </c>
      <c r="D210" t="s">
        <v>21</v>
      </c>
      <c r="E210">
        <v>26764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43702</v>
      </c>
      <c r="L210" t="s">
        <v>26</v>
      </c>
      <c r="N210" t="s">
        <v>24</v>
      </c>
    </row>
    <row r="211" spans="1:14" x14ac:dyDescent="0.25">
      <c r="A211" t="s">
        <v>523</v>
      </c>
      <c r="B211" t="s">
        <v>524</v>
      </c>
      <c r="C211" t="s">
        <v>271</v>
      </c>
      <c r="D211" t="s">
        <v>21</v>
      </c>
      <c r="E211">
        <v>25404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43700</v>
      </c>
      <c r="L211" t="s">
        <v>26</v>
      </c>
      <c r="N211" t="s">
        <v>24</v>
      </c>
    </row>
    <row r="212" spans="1:14" x14ac:dyDescent="0.25">
      <c r="A212" t="s">
        <v>525</v>
      </c>
      <c r="B212" t="s">
        <v>526</v>
      </c>
      <c r="C212" t="s">
        <v>527</v>
      </c>
      <c r="D212" t="s">
        <v>21</v>
      </c>
      <c r="E212">
        <v>24818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43699</v>
      </c>
      <c r="L212" t="s">
        <v>26</v>
      </c>
      <c r="N212" t="s">
        <v>24</v>
      </c>
    </row>
    <row r="213" spans="1:14" x14ac:dyDescent="0.25">
      <c r="A213" t="s">
        <v>528</v>
      </c>
      <c r="B213" t="s">
        <v>529</v>
      </c>
      <c r="C213" t="s">
        <v>71</v>
      </c>
      <c r="D213" t="s">
        <v>21</v>
      </c>
      <c r="E213">
        <v>26003</v>
      </c>
      <c r="F213" t="s">
        <v>22</v>
      </c>
      <c r="G213" t="s">
        <v>22</v>
      </c>
      <c r="H213" t="s">
        <v>329</v>
      </c>
      <c r="I213" t="s">
        <v>330</v>
      </c>
      <c r="J213" s="1">
        <v>43670</v>
      </c>
      <c r="K213" s="1">
        <v>43699</v>
      </c>
      <c r="L213" t="s">
        <v>331</v>
      </c>
      <c r="N213" t="s">
        <v>332</v>
      </c>
    </row>
    <row r="214" spans="1:14" x14ac:dyDescent="0.25">
      <c r="A214" t="s">
        <v>530</v>
      </c>
      <c r="B214" t="s">
        <v>531</v>
      </c>
      <c r="C214" t="s">
        <v>532</v>
      </c>
      <c r="D214" t="s">
        <v>21</v>
      </c>
      <c r="E214">
        <v>24870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43699</v>
      </c>
      <c r="L214" t="s">
        <v>26</v>
      </c>
      <c r="N214" t="s">
        <v>24</v>
      </c>
    </row>
    <row r="215" spans="1:14" x14ac:dyDescent="0.25">
      <c r="A215" t="s">
        <v>533</v>
      </c>
      <c r="B215" t="s">
        <v>534</v>
      </c>
      <c r="C215" t="s">
        <v>71</v>
      </c>
      <c r="D215" t="s">
        <v>21</v>
      </c>
      <c r="E215">
        <v>26003</v>
      </c>
      <c r="F215" t="s">
        <v>22</v>
      </c>
      <c r="G215" t="s">
        <v>22</v>
      </c>
      <c r="H215" t="s">
        <v>329</v>
      </c>
      <c r="I215" t="s">
        <v>330</v>
      </c>
      <c r="J215" s="1">
        <v>43670</v>
      </c>
      <c r="K215" s="1">
        <v>43699</v>
      </c>
      <c r="L215" t="s">
        <v>331</v>
      </c>
      <c r="N215" t="s">
        <v>332</v>
      </c>
    </row>
    <row r="216" spans="1:14" x14ac:dyDescent="0.25">
      <c r="A216" t="s">
        <v>535</v>
      </c>
      <c r="B216" t="s">
        <v>536</v>
      </c>
      <c r="C216" t="s">
        <v>537</v>
      </c>
      <c r="D216" t="s">
        <v>21</v>
      </c>
      <c r="E216">
        <v>25053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43698</v>
      </c>
      <c r="L216" t="s">
        <v>26</v>
      </c>
      <c r="N216" t="s">
        <v>24</v>
      </c>
    </row>
    <row r="217" spans="1:14" x14ac:dyDescent="0.25">
      <c r="A217" t="s">
        <v>538</v>
      </c>
      <c r="B217" t="s">
        <v>539</v>
      </c>
      <c r="C217" t="s">
        <v>540</v>
      </c>
      <c r="D217" t="s">
        <v>21</v>
      </c>
      <c r="E217">
        <v>25130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43698</v>
      </c>
      <c r="L217" t="s">
        <v>26</v>
      </c>
      <c r="N217" t="s">
        <v>24</v>
      </c>
    </row>
    <row r="218" spans="1:14" x14ac:dyDescent="0.25">
      <c r="A218" t="s">
        <v>541</v>
      </c>
      <c r="B218" t="s">
        <v>542</v>
      </c>
      <c r="C218" t="s">
        <v>543</v>
      </c>
      <c r="D218" t="s">
        <v>21</v>
      </c>
      <c r="E218">
        <v>25142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43698</v>
      </c>
      <c r="L218" t="s">
        <v>26</v>
      </c>
      <c r="N218" t="s">
        <v>24</v>
      </c>
    </row>
    <row r="219" spans="1:14" x14ac:dyDescent="0.25">
      <c r="A219" t="s">
        <v>544</v>
      </c>
      <c r="B219" t="s">
        <v>545</v>
      </c>
      <c r="C219" t="s">
        <v>546</v>
      </c>
      <c r="D219" t="s">
        <v>21</v>
      </c>
      <c r="E219">
        <v>25529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43698</v>
      </c>
      <c r="L219" t="s">
        <v>26</v>
      </c>
      <c r="N219" t="s">
        <v>24</v>
      </c>
    </row>
    <row r="220" spans="1:14" x14ac:dyDescent="0.25">
      <c r="A220" t="s">
        <v>547</v>
      </c>
      <c r="B220" t="s">
        <v>548</v>
      </c>
      <c r="C220" t="s">
        <v>37</v>
      </c>
      <c r="D220" t="s">
        <v>21</v>
      </c>
      <c r="E220">
        <v>26505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43697</v>
      </c>
      <c r="L220" t="s">
        <v>26</v>
      </c>
      <c r="N220" t="s">
        <v>24</v>
      </c>
    </row>
    <row r="221" spans="1:14" x14ac:dyDescent="0.25">
      <c r="A221" t="s">
        <v>549</v>
      </c>
      <c r="B221" t="s">
        <v>550</v>
      </c>
      <c r="C221" t="s">
        <v>551</v>
      </c>
      <c r="D221" t="s">
        <v>21</v>
      </c>
      <c r="E221">
        <v>25315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43697</v>
      </c>
      <c r="L221" t="s">
        <v>26</v>
      </c>
      <c r="N221" t="s">
        <v>24</v>
      </c>
    </row>
    <row r="222" spans="1:14" x14ac:dyDescent="0.25">
      <c r="A222" t="s">
        <v>552</v>
      </c>
      <c r="B222" t="s">
        <v>553</v>
      </c>
      <c r="C222" t="s">
        <v>37</v>
      </c>
      <c r="D222" t="s">
        <v>21</v>
      </c>
      <c r="E222">
        <v>26505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43697</v>
      </c>
      <c r="L222" t="s">
        <v>26</v>
      </c>
      <c r="N222" t="s">
        <v>24</v>
      </c>
    </row>
    <row r="223" spans="1:14" x14ac:dyDescent="0.25">
      <c r="A223" t="s">
        <v>554</v>
      </c>
      <c r="B223" t="s">
        <v>555</v>
      </c>
      <c r="C223" t="s">
        <v>556</v>
      </c>
      <c r="D223" t="s">
        <v>21</v>
      </c>
      <c r="E223">
        <v>26525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43697</v>
      </c>
      <c r="L223" t="s">
        <v>26</v>
      </c>
      <c r="N223" t="s">
        <v>24</v>
      </c>
    </row>
    <row r="224" spans="1:14" x14ac:dyDescent="0.25">
      <c r="A224" t="s">
        <v>557</v>
      </c>
      <c r="B224" t="s">
        <v>558</v>
      </c>
      <c r="C224" t="s">
        <v>559</v>
      </c>
      <c r="D224" t="s">
        <v>21</v>
      </c>
      <c r="E224">
        <v>26710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43696</v>
      </c>
      <c r="L224" t="s">
        <v>26</v>
      </c>
      <c r="N224" t="s">
        <v>24</v>
      </c>
    </row>
    <row r="225" spans="1:14" x14ac:dyDescent="0.25">
      <c r="A225" t="s">
        <v>560</v>
      </c>
      <c r="B225" t="s">
        <v>561</v>
      </c>
      <c r="C225" t="s">
        <v>562</v>
      </c>
      <c r="D225" t="s">
        <v>21</v>
      </c>
      <c r="E225">
        <v>26763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43696</v>
      </c>
      <c r="L225" t="s">
        <v>26</v>
      </c>
      <c r="N225" t="s">
        <v>24</v>
      </c>
    </row>
    <row r="226" spans="1:14" x14ac:dyDescent="0.25">
      <c r="A226" t="s">
        <v>563</v>
      </c>
      <c r="B226" t="s">
        <v>564</v>
      </c>
      <c r="C226" t="s">
        <v>565</v>
      </c>
      <c r="D226" t="s">
        <v>21</v>
      </c>
      <c r="E226">
        <v>26726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43696</v>
      </c>
      <c r="L226" t="s">
        <v>26</v>
      </c>
      <c r="N226" t="s">
        <v>24</v>
      </c>
    </row>
    <row r="227" spans="1:14" x14ac:dyDescent="0.25">
      <c r="A227" t="s">
        <v>566</v>
      </c>
      <c r="B227" t="s">
        <v>567</v>
      </c>
      <c r="C227" t="s">
        <v>61</v>
      </c>
      <c r="D227" t="s">
        <v>21</v>
      </c>
      <c r="E227">
        <v>24801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43693</v>
      </c>
      <c r="L227" t="s">
        <v>26</v>
      </c>
      <c r="N227" t="s">
        <v>24</v>
      </c>
    </row>
    <row r="228" spans="1:14" x14ac:dyDescent="0.25">
      <c r="A228" t="s">
        <v>568</v>
      </c>
      <c r="B228" t="s">
        <v>569</v>
      </c>
      <c r="C228" t="s">
        <v>570</v>
      </c>
      <c r="D228" t="s">
        <v>21</v>
      </c>
      <c r="E228">
        <v>24844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43693</v>
      </c>
      <c r="L228" t="s">
        <v>26</v>
      </c>
      <c r="N228" t="s">
        <v>24</v>
      </c>
    </row>
    <row r="229" spans="1:14" x14ac:dyDescent="0.25">
      <c r="A229" t="s">
        <v>571</v>
      </c>
      <c r="B229" t="s">
        <v>572</v>
      </c>
      <c r="C229" t="s">
        <v>573</v>
      </c>
      <c r="D229" t="s">
        <v>21</v>
      </c>
      <c r="E229">
        <v>25427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43692</v>
      </c>
      <c r="L229" t="s">
        <v>26</v>
      </c>
      <c r="N229" t="s">
        <v>24</v>
      </c>
    </row>
    <row r="230" spans="1:14" x14ac:dyDescent="0.25">
      <c r="A230" t="s">
        <v>574</v>
      </c>
      <c r="B230" t="s">
        <v>575</v>
      </c>
      <c r="C230" t="s">
        <v>480</v>
      </c>
      <c r="D230" t="s">
        <v>21</v>
      </c>
      <c r="E230">
        <v>25901</v>
      </c>
      <c r="F230" t="s">
        <v>22</v>
      </c>
      <c r="G230" t="s">
        <v>22</v>
      </c>
      <c r="H230" t="s">
        <v>312</v>
      </c>
      <c r="I230" t="s">
        <v>313</v>
      </c>
      <c r="J230" s="1">
        <v>43666</v>
      </c>
      <c r="K230" s="1">
        <v>43692</v>
      </c>
      <c r="L230" t="s">
        <v>331</v>
      </c>
      <c r="N230" t="s">
        <v>332</v>
      </c>
    </row>
    <row r="231" spans="1:14" x14ac:dyDescent="0.25">
      <c r="A231" t="s">
        <v>576</v>
      </c>
      <c r="B231" t="s">
        <v>577</v>
      </c>
      <c r="C231" t="s">
        <v>578</v>
      </c>
      <c r="D231" t="s">
        <v>21</v>
      </c>
      <c r="E231">
        <v>25832</v>
      </c>
      <c r="F231" t="s">
        <v>22</v>
      </c>
      <c r="G231" t="s">
        <v>22</v>
      </c>
      <c r="H231" t="s">
        <v>329</v>
      </c>
      <c r="I231" t="s">
        <v>330</v>
      </c>
      <c r="J231" s="1">
        <v>43669</v>
      </c>
      <c r="K231" s="1">
        <v>43692</v>
      </c>
      <c r="L231" t="s">
        <v>331</v>
      </c>
      <c r="N231" t="s">
        <v>332</v>
      </c>
    </row>
    <row r="232" spans="1:14" x14ac:dyDescent="0.25">
      <c r="A232" t="s">
        <v>579</v>
      </c>
      <c r="B232" t="s">
        <v>580</v>
      </c>
      <c r="C232" t="s">
        <v>573</v>
      </c>
      <c r="D232" t="s">
        <v>21</v>
      </c>
      <c r="E232">
        <v>25427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43692</v>
      </c>
      <c r="L232" t="s">
        <v>26</v>
      </c>
      <c r="N232" t="s">
        <v>24</v>
      </c>
    </row>
    <row r="233" spans="1:14" x14ac:dyDescent="0.25">
      <c r="A233" t="s">
        <v>581</v>
      </c>
      <c r="B233" t="s">
        <v>582</v>
      </c>
      <c r="C233" t="s">
        <v>583</v>
      </c>
      <c r="D233" t="s">
        <v>21</v>
      </c>
      <c r="E233">
        <v>25918</v>
      </c>
      <c r="F233" t="s">
        <v>22</v>
      </c>
      <c r="G233" t="s">
        <v>22</v>
      </c>
      <c r="H233" t="s">
        <v>329</v>
      </c>
      <c r="I233" t="s">
        <v>330</v>
      </c>
      <c r="J233" s="1">
        <v>43669</v>
      </c>
      <c r="K233" s="1">
        <v>43692</v>
      </c>
      <c r="L233" t="s">
        <v>331</v>
      </c>
      <c r="N233" t="s">
        <v>332</v>
      </c>
    </row>
    <row r="234" spans="1:14" x14ac:dyDescent="0.25">
      <c r="A234" t="s">
        <v>359</v>
      </c>
      <c r="B234" t="s">
        <v>584</v>
      </c>
      <c r="C234" t="s">
        <v>573</v>
      </c>
      <c r="D234" t="s">
        <v>21</v>
      </c>
      <c r="E234">
        <v>25427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43692</v>
      </c>
      <c r="L234" t="s">
        <v>26</v>
      </c>
      <c r="N234" t="s">
        <v>24</v>
      </c>
    </row>
    <row r="235" spans="1:14" x14ac:dyDescent="0.25">
      <c r="A235" t="s">
        <v>585</v>
      </c>
      <c r="B235" t="s">
        <v>586</v>
      </c>
      <c r="C235" t="s">
        <v>587</v>
      </c>
      <c r="D235" t="s">
        <v>21</v>
      </c>
      <c r="E235">
        <v>25951</v>
      </c>
      <c r="F235" t="s">
        <v>22</v>
      </c>
      <c r="G235" t="s">
        <v>22</v>
      </c>
      <c r="H235" t="s">
        <v>588</v>
      </c>
      <c r="I235" t="s">
        <v>449</v>
      </c>
      <c r="J235" s="1">
        <v>43662</v>
      </c>
      <c r="K235" s="1">
        <v>43692</v>
      </c>
      <c r="L235" t="s">
        <v>331</v>
      </c>
      <c r="N235" t="s">
        <v>332</v>
      </c>
    </row>
    <row r="236" spans="1:14" x14ac:dyDescent="0.25">
      <c r="A236" t="s">
        <v>589</v>
      </c>
      <c r="B236" t="s">
        <v>590</v>
      </c>
      <c r="C236" t="s">
        <v>591</v>
      </c>
      <c r="D236" t="s">
        <v>21</v>
      </c>
      <c r="E236">
        <v>25813</v>
      </c>
      <c r="F236" t="s">
        <v>22</v>
      </c>
      <c r="G236" t="s">
        <v>22</v>
      </c>
      <c r="H236" t="s">
        <v>329</v>
      </c>
      <c r="I236" t="s">
        <v>330</v>
      </c>
      <c r="J236" s="1">
        <v>43669</v>
      </c>
      <c r="K236" s="1">
        <v>43692</v>
      </c>
      <c r="L236" t="s">
        <v>331</v>
      </c>
      <c r="N236" t="s">
        <v>332</v>
      </c>
    </row>
    <row r="237" spans="1:14" x14ac:dyDescent="0.25">
      <c r="A237" t="s">
        <v>592</v>
      </c>
      <c r="B237" t="s">
        <v>593</v>
      </c>
      <c r="C237" t="s">
        <v>556</v>
      </c>
      <c r="D237" t="s">
        <v>21</v>
      </c>
      <c r="E237">
        <v>26525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43692</v>
      </c>
      <c r="L237" t="s">
        <v>26</v>
      </c>
      <c r="N237" t="s">
        <v>24</v>
      </c>
    </row>
    <row r="238" spans="1:14" x14ac:dyDescent="0.25">
      <c r="A238" t="s">
        <v>69</v>
      </c>
      <c r="B238" t="s">
        <v>70</v>
      </c>
      <c r="C238" t="s">
        <v>71</v>
      </c>
      <c r="D238" t="s">
        <v>21</v>
      </c>
      <c r="E238">
        <v>26003</v>
      </c>
      <c r="F238" t="s">
        <v>22</v>
      </c>
      <c r="G238" t="s">
        <v>22</v>
      </c>
      <c r="H238" t="s">
        <v>312</v>
      </c>
      <c r="I238" t="s">
        <v>313</v>
      </c>
      <c r="J238" s="1">
        <v>43667</v>
      </c>
      <c r="K238" s="1">
        <v>43692</v>
      </c>
      <c r="L238" t="s">
        <v>331</v>
      </c>
      <c r="N238" t="s">
        <v>332</v>
      </c>
    </row>
    <row r="239" spans="1:14" x14ac:dyDescent="0.25">
      <c r="A239" t="s">
        <v>594</v>
      </c>
      <c r="B239" t="s">
        <v>595</v>
      </c>
      <c r="C239" t="s">
        <v>573</v>
      </c>
      <c r="D239" t="s">
        <v>21</v>
      </c>
      <c r="E239">
        <v>25427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43692</v>
      </c>
      <c r="L239" t="s">
        <v>26</v>
      </c>
      <c r="N239" t="s">
        <v>24</v>
      </c>
    </row>
    <row r="240" spans="1:14" x14ac:dyDescent="0.25">
      <c r="A240" t="s">
        <v>596</v>
      </c>
      <c r="B240" t="s">
        <v>597</v>
      </c>
      <c r="C240" t="s">
        <v>113</v>
      </c>
      <c r="D240" t="s">
        <v>21</v>
      </c>
      <c r="E240">
        <v>25801</v>
      </c>
      <c r="F240" t="s">
        <v>22</v>
      </c>
      <c r="G240" t="s">
        <v>22</v>
      </c>
      <c r="H240" t="s">
        <v>312</v>
      </c>
      <c r="I240" t="s">
        <v>598</v>
      </c>
      <c r="J240" s="1">
        <v>43669</v>
      </c>
      <c r="K240" s="1">
        <v>43692</v>
      </c>
      <c r="L240" t="s">
        <v>331</v>
      </c>
      <c r="N240" t="s">
        <v>332</v>
      </c>
    </row>
    <row r="241" spans="1:14" x14ac:dyDescent="0.25">
      <c r="A241" t="s">
        <v>599</v>
      </c>
      <c r="B241" t="s">
        <v>600</v>
      </c>
      <c r="C241" t="s">
        <v>601</v>
      </c>
      <c r="D241" t="s">
        <v>21</v>
      </c>
      <c r="E241">
        <v>24862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43692</v>
      </c>
      <c r="L241" t="s">
        <v>26</v>
      </c>
      <c r="N241" t="s">
        <v>24</v>
      </c>
    </row>
    <row r="242" spans="1:14" x14ac:dyDescent="0.25">
      <c r="A242" t="s">
        <v>602</v>
      </c>
      <c r="B242" t="s">
        <v>580</v>
      </c>
      <c r="C242" t="s">
        <v>573</v>
      </c>
      <c r="D242" t="s">
        <v>21</v>
      </c>
      <c r="E242">
        <v>25427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43692</v>
      </c>
      <c r="L242" t="s">
        <v>26</v>
      </c>
      <c r="N242" t="s">
        <v>24</v>
      </c>
    </row>
    <row r="243" spans="1:14" x14ac:dyDescent="0.25">
      <c r="A243" t="s">
        <v>603</v>
      </c>
      <c r="B243" t="s">
        <v>604</v>
      </c>
      <c r="C243" t="s">
        <v>591</v>
      </c>
      <c r="D243" t="s">
        <v>21</v>
      </c>
      <c r="E243">
        <v>25813</v>
      </c>
      <c r="F243" t="s">
        <v>22</v>
      </c>
      <c r="G243" t="s">
        <v>22</v>
      </c>
      <c r="H243" t="s">
        <v>329</v>
      </c>
      <c r="I243" t="s">
        <v>330</v>
      </c>
      <c r="J243" s="1">
        <v>43669</v>
      </c>
      <c r="K243" s="1">
        <v>43692</v>
      </c>
      <c r="L243" t="s">
        <v>331</v>
      </c>
      <c r="N243" t="s">
        <v>332</v>
      </c>
    </row>
    <row r="244" spans="1:14" x14ac:dyDescent="0.25">
      <c r="A244" t="s">
        <v>605</v>
      </c>
      <c r="B244" t="s">
        <v>606</v>
      </c>
      <c r="C244" t="s">
        <v>573</v>
      </c>
      <c r="D244" t="s">
        <v>21</v>
      </c>
      <c r="E244">
        <v>25427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43692</v>
      </c>
      <c r="L244" t="s">
        <v>26</v>
      </c>
      <c r="N244" t="s">
        <v>24</v>
      </c>
    </row>
    <row r="245" spans="1:14" x14ac:dyDescent="0.25">
      <c r="A245" t="s">
        <v>607</v>
      </c>
      <c r="B245" t="s">
        <v>608</v>
      </c>
      <c r="C245" t="s">
        <v>48</v>
      </c>
      <c r="D245" t="s">
        <v>21</v>
      </c>
      <c r="E245">
        <v>25301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43691</v>
      </c>
      <c r="L245" t="s">
        <v>26</v>
      </c>
      <c r="N245" t="s">
        <v>24</v>
      </c>
    </row>
    <row r="246" spans="1:14" x14ac:dyDescent="0.25">
      <c r="A246" t="s">
        <v>609</v>
      </c>
      <c r="B246" t="s">
        <v>610</v>
      </c>
      <c r="C246" t="s">
        <v>611</v>
      </c>
      <c r="D246" t="s">
        <v>21</v>
      </c>
      <c r="E246">
        <v>25315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43691</v>
      </c>
      <c r="L246" t="s">
        <v>26</v>
      </c>
      <c r="N246" t="s">
        <v>24</v>
      </c>
    </row>
    <row r="247" spans="1:14" x14ac:dyDescent="0.25">
      <c r="A247" t="s">
        <v>612</v>
      </c>
      <c r="B247" t="s">
        <v>613</v>
      </c>
      <c r="C247" t="s">
        <v>48</v>
      </c>
      <c r="D247" t="s">
        <v>21</v>
      </c>
      <c r="E247">
        <v>25311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43691</v>
      </c>
      <c r="L247" t="s">
        <v>26</v>
      </c>
      <c r="N247" t="s">
        <v>24</v>
      </c>
    </row>
    <row r="248" spans="1:14" x14ac:dyDescent="0.25">
      <c r="A248" t="s">
        <v>614</v>
      </c>
      <c r="B248" t="s">
        <v>615</v>
      </c>
      <c r="C248" t="s">
        <v>48</v>
      </c>
      <c r="D248" t="s">
        <v>21</v>
      </c>
      <c r="E248">
        <v>25302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43691</v>
      </c>
      <c r="L248" t="s">
        <v>26</v>
      </c>
      <c r="N248" t="s">
        <v>24</v>
      </c>
    </row>
    <row r="249" spans="1:14" x14ac:dyDescent="0.25">
      <c r="A249" t="s">
        <v>616</v>
      </c>
      <c r="B249" t="s">
        <v>617</v>
      </c>
      <c r="C249" t="s">
        <v>48</v>
      </c>
      <c r="D249" t="s">
        <v>21</v>
      </c>
      <c r="E249">
        <v>25302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43691</v>
      </c>
      <c r="L249" t="s">
        <v>26</v>
      </c>
      <c r="N249" t="s">
        <v>24</v>
      </c>
    </row>
    <row r="250" spans="1:14" x14ac:dyDescent="0.25">
      <c r="A250" t="s">
        <v>618</v>
      </c>
      <c r="B250" t="s">
        <v>619</v>
      </c>
      <c r="C250" t="s">
        <v>48</v>
      </c>
      <c r="D250" t="s">
        <v>21</v>
      </c>
      <c r="E250">
        <v>25302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43691</v>
      </c>
      <c r="L250" t="s">
        <v>26</v>
      </c>
      <c r="N250" t="s">
        <v>24</v>
      </c>
    </row>
    <row r="251" spans="1:14" x14ac:dyDescent="0.25">
      <c r="A251" t="s">
        <v>620</v>
      </c>
      <c r="B251" t="s">
        <v>619</v>
      </c>
      <c r="C251" t="s">
        <v>48</v>
      </c>
      <c r="D251" t="s">
        <v>21</v>
      </c>
      <c r="E251">
        <v>25302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43691</v>
      </c>
      <c r="L251" t="s">
        <v>26</v>
      </c>
      <c r="N251" t="s">
        <v>24</v>
      </c>
    </row>
    <row r="252" spans="1:14" x14ac:dyDescent="0.25">
      <c r="A252" t="s">
        <v>343</v>
      </c>
      <c r="B252" t="s">
        <v>621</v>
      </c>
      <c r="C252" t="s">
        <v>48</v>
      </c>
      <c r="D252" t="s">
        <v>21</v>
      </c>
      <c r="E252">
        <v>25314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43691</v>
      </c>
      <c r="L252" t="s">
        <v>26</v>
      </c>
      <c r="N252" t="s">
        <v>24</v>
      </c>
    </row>
    <row r="253" spans="1:14" x14ac:dyDescent="0.25">
      <c r="A253" t="s">
        <v>622</v>
      </c>
      <c r="B253" t="s">
        <v>623</v>
      </c>
      <c r="C253" t="s">
        <v>48</v>
      </c>
      <c r="D253" t="s">
        <v>21</v>
      </c>
      <c r="E253">
        <v>25301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43691</v>
      </c>
      <c r="L253" t="s">
        <v>26</v>
      </c>
      <c r="N253" t="s">
        <v>24</v>
      </c>
    </row>
    <row r="254" spans="1:14" x14ac:dyDescent="0.25">
      <c r="A254" t="s">
        <v>624</v>
      </c>
      <c r="B254" t="s">
        <v>625</v>
      </c>
      <c r="C254" t="s">
        <v>48</v>
      </c>
      <c r="D254" t="s">
        <v>21</v>
      </c>
      <c r="E254">
        <v>25301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43691</v>
      </c>
      <c r="L254" t="s">
        <v>26</v>
      </c>
      <c r="N254" t="s">
        <v>24</v>
      </c>
    </row>
    <row r="255" spans="1:14" x14ac:dyDescent="0.25">
      <c r="A255" t="s">
        <v>626</v>
      </c>
      <c r="B255" t="s">
        <v>627</v>
      </c>
      <c r="C255" t="s">
        <v>48</v>
      </c>
      <c r="D255" t="s">
        <v>21</v>
      </c>
      <c r="E255">
        <v>25311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43691</v>
      </c>
      <c r="L255" t="s">
        <v>26</v>
      </c>
      <c r="N255" t="s">
        <v>24</v>
      </c>
    </row>
    <row r="256" spans="1:14" x14ac:dyDescent="0.25">
      <c r="A256" t="s">
        <v>628</v>
      </c>
      <c r="B256" t="s">
        <v>629</v>
      </c>
      <c r="C256" t="s">
        <v>48</v>
      </c>
      <c r="D256" t="s">
        <v>21</v>
      </c>
      <c r="E256">
        <v>25306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43691</v>
      </c>
      <c r="L256" t="s">
        <v>26</v>
      </c>
      <c r="N256" t="s">
        <v>24</v>
      </c>
    </row>
    <row r="257" spans="1:14" x14ac:dyDescent="0.25">
      <c r="A257" t="s">
        <v>630</v>
      </c>
      <c r="B257" t="s">
        <v>631</v>
      </c>
      <c r="C257" t="s">
        <v>632</v>
      </c>
      <c r="D257" t="s">
        <v>21</v>
      </c>
      <c r="E257">
        <v>25962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43690</v>
      </c>
      <c r="L257" t="s">
        <v>26</v>
      </c>
      <c r="N257" t="s">
        <v>24</v>
      </c>
    </row>
    <row r="258" spans="1:14" x14ac:dyDescent="0.25">
      <c r="A258" t="s">
        <v>633</v>
      </c>
      <c r="B258" t="s">
        <v>634</v>
      </c>
      <c r="C258" t="s">
        <v>217</v>
      </c>
      <c r="D258" t="s">
        <v>21</v>
      </c>
      <c r="E258">
        <v>25523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43690</v>
      </c>
      <c r="L258" t="s">
        <v>26</v>
      </c>
      <c r="N258" t="s">
        <v>24</v>
      </c>
    </row>
    <row r="259" spans="1:14" x14ac:dyDescent="0.25">
      <c r="A259" t="s">
        <v>635</v>
      </c>
      <c r="B259" t="s">
        <v>636</v>
      </c>
      <c r="C259" t="s">
        <v>637</v>
      </c>
      <c r="D259" t="s">
        <v>21</v>
      </c>
      <c r="E259">
        <v>26104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43689</v>
      </c>
      <c r="L259" t="s">
        <v>26</v>
      </c>
      <c r="N259" t="s">
        <v>24</v>
      </c>
    </row>
    <row r="260" spans="1:14" x14ac:dyDescent="0.25">
      <c r="A260" t="s">
        <v>638</v>
      </c>
      <c r="B260" t="s">
        <v>639</v>
      </c>
      <c r="C260" t="s">
        <v>71</v>
      </c>
      <c r="D260" t="s">
        <v>21</v>
      </c>
      <c r="E260">
        <v>26003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43689</v>
      </c>
      <c r="L260" t="s">
        <v>26</v>
      </c>
      <c r="N260" t="s">
        <v>24</v>
      </c>
    </row>
    <row r="261" spans="1:14" x14ac:dyDescent="0.25">
      <c r="A261" t="s">
        <v>640</v>
      </c>
      <c r="B261" t="s">
        <v>641</v>
      </c>
      <c r="C261" t="s">
        <v>71</v>
      </c>
      <c r="D261" t="s">
        <v>21</v>
      </c>
      <c r="E261">
        <v>26003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43689</v>
      </c>
      <c r="L261" t="s">
        <v>26</v>
      </c>
      <c r="N261" t="s">
        <v>24</v>
      </c>
    </row>
    <row r="262" spans="1:14" x14ac:dyDescent="0.25">
      <c r="A262" t="s">
        <v>642</v>
      </c>
      <c r="B262" t="s">
        <v>643</v>
      </c>
      <c r="C262" t="s">
        <v>637</v>
      </c>
      <c r="D262" t="s">
        <v>21</v>
      </c>
      <c r="E262">
        <v>26101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43689</v>
      </c>
      <c r="L262" t="s">
        <v>26</v>
      </c>
      <c r="N262" t="s">
        <v>24</v>
      </c>
    </row>
    <row r="263" spans="1:14" x14ac:dyDescent="0.25">
      <c r="A263" t="s">
        <v>644</v>
      </c>
      <c r="B263" t="s">
        <v>645</v>
      </c>
      <c r="C263" t="s">
        <v>637</v>
      </c>
      <c r="D263" t="s">
        <v>21</v>
      </c>
      <c r="E263">
        <v>26104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43689</v>
      </c>
      <c r="L263" t="s">
        <v>26</v>
      </c>
      <c r="N263" t="s">
        <v>24</v>
      </c>
    </row>
    <row r="264" spans="1:14" x14ac:dyDescent="0.25">
      <c r="A264" t="s">
        <v>646</v>
      </c>
      <c r="B264" t="s">
        <v>647</v>
      </c>
      <c r="C264" t="s">
        <v>71</v>
      </c>
      <c r="D264" t="s">
        <v>21</v>
      </c>
      <c r="E264">
        <v>26003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43689</v>
      </c>
      <c r="L264" t="s">
        <v>26</v>
      </c>
      <c r="N264" t="s">
        <v>24</v>
      </c>
    </row>
    <row r="265" spans="1:14" x14ac:dyDescent="0.25">
      <c r="A265" t="s">
        <v>648</v>
      </c>
      <c r="B265" t="s">
        <v>649</v>
      </c>
      <c r="C265" t="s">
        <v>71</v>
      </c>
      <c r="D265" t="s">
        <v>21</v>
      </c>
      <c r="E265">
        <v>26003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43689</v>
      </c>
      <c r="L265" t="s">
        <v>26</v>
      </c>
      <c r="N265" t="s">
        <v>24</v>
      </c>
    </row>
    <row r="266" spans="1:14" x14ac:dyDescent="0.25">
      <c r="A266" t="s">
        <v>650</v>
      </c>
      <c r="B266" t="s">
        <v>651</v>
      </c>
      <c r="C266" t="s">
        <v>71</v>
      </c>
      <c r="D266" t="s">
        <v>21</v>
      </c>
      <c r="E266">
        <v>26003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43689</v>
      </c>
      <c r="L266" t="s">
        <v>26</v>
      </c>
      <c r="N266" t="s">
        <v>24</v>
      </c>
    </row>
    <row r="267" spans="1:14" x14ac:dyDescent="0.25">
      <c r="A267" t="s">
        <v>652</v>
      </c>
      <c r="B267" t="s">
        <v>653</v>
      </c>
      <c r="C267" t="s">
        <v>637</v>
      </c>
      <c r="D267" t="s">
        <v>21</v>
      </c>
      <c r="E267">
        <v>26101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43689</v>
      </c>
      <c r="L267" t="s">
        <v>26</v>
      </c>
      <c r="N267" t="s">
        <v>24</v>
      </c>
    </row>
    <row r="268" spans="1:14" x14ac:dyDescent="0.25">
      <c r="A268" t="s">
        <v>654</v>
      </c>
      <c r="B268" t="s">
        <v>655</v>
      </c>
      <c r="C268" t="s">
        <v>71</v>
      </c>
      <c r="D268" t="s">
        <v>21</v>
      </c>
      <c r="E268">
        <v>26003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43689</v>
      </c>
      <c r="L268" t="s">
        <v>26</v>
      </c>
      <c r="N268" t="s">
        <v>24</v>
      </c>
    </row>
    <row r="269" spans="1:14" x14ac:dyDescent="0.25">
      <c r="A269" t="s">
        <v>656</v>
      </c>
      <c r="B269" t="s">
        <v>657</v>
      </c>
      <c r="C269" t="s">
        <v>637</v>
      </c>
      <c r="D269" t="s">
        <v>21</v>
      </c>
      <c r="E269">
        <v>26104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43689</v>
      </c>
      <c r="L269" t="s">
        <v>26</v>
      </c>
      <c r="N269" t="s">
        <v>24</v>
      </c>
    </row>
    <row r="270" spans="1:14" x14ac:dyDescent="0.25">
      <c r="A270" t="s">
        <v>658</v>
      </c>
      <c r="B270" t="s">
        <v>659</v>
      </c>
      <c r="C270" t="s">
        <v>71</v>
      </c>
      <c r="D270" t="s">
        <v>21</v>
      </c>
      <c r="E270">
        <v>26003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43689</v>
      </c>
      <c r="L270" t="s">
        <v>26</v>
      </c>
      <c r="N270" t="s">
        <v>24</v>
      </c>
    </row>
    <row r="271" spans="1:14" x14ac:dyDescent="0.25">
      <c r="A271" t="s">
        <v>660</v>
      </c>
      <c r="B271" t="s">
        <v>661</v>
      </c>
      <c r="C271" t="s">
        <v>71</v>
      </c>
      <c r="D271" t="s">
        <v>21</v>
      </c>
      <c r="E271">
        <v>26003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43689</v>
      </c>
      <c r="L271" t="s">
        <v>26</v>
      </c>
      <c r="N271" t="s">
        <v>24</v>
      </c>
    </row>
    <row r="272" spans="1:14" x14ac:dyDescent="0.25">
      <c r="A272" t="s">
        <v>662</v>
      </c>
      <c r="B272" t="s">
        <v>663</v>
      </c>
      <c r="C272" t="s">
        <v>375</v>
      </c>
      <c r="D272" t="s">
        <v>21</v>
      </c>
      <c r="E272">
        <v>26059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43689</v>
      </c>
      <c r="L272" t="s">
        <v>26</v>
      </c>
      <c r="N272" t="s">
        <v>24</v>
      </c>
    </row>
    <row r="273" spans="1:14" x14ac:dyDescent="0.25">
      <c r="A273" t="s">
        <v>664</v>
      </c>
      <c r="B273" t="s">
        <v>665</v>
      </c>
      <c r="C273" t="s">
        <v>71</v>
      </c>
      <c r="D273" t="s">
        <v>21</v>
      </c>
      <c r="E273">
        <v>26003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43689</v>
      </c>
      <c r="L273" t="s">
        <v>26</v>
      </c>
      <c r="N273" t="s">
        <v>24</v>
      </c>
    </row>
    <row r="274" spans="1:14" x14ac:dyDescent="0.25">
      <c r="A274" t="s">
        <v>666</v>
      </c>
      <c r="B274" t="s">
        <v>667</v>
      </c>
      <c r="C274" t="s">
        <v>668</v>
      </c>
      <c r="D274" t="s">
        <v>21</v>
      </c>
      <c r="E274">
        <v>26105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43689</v>
      </c>
      <c r="L274" t="s">
        <v>26</v>
      </c>
      <c r="N274" t="s">
        <v>24</v>
      </c>
    </row>
    <row r="275" spans="1:14" x14ac:dyDescent="0.25">
      <c r="A275" t="s">
        <v>669</v>
      </c>
      <c r="B275" t="s">
        <v>670</v>
      </c>
      <c r="C275" t="s">
        <v>637</v>
      </c>
      <c r="D275" t="s">
        <v>21</v>
      </c>
      <c r="E275">
        <v>26104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43689</v>
      </c>
      <c r="L275" t="s">
        <v>26</v>
      </c>
      <c r="N275" t="s">
        <v>24</v>
      </c>
    </row>
    <row r="276" spans="1:14" x14ac:dyDescent="0.25">
      <c r="A276" t="s">
        <v>671</v>
      </c>
      <c r="B276" t="s">
        <v>672</v>
      </c>
      <c r="C276" t="s">
        <v>637</v>
      </c>
      <c r="D276" t="s">
        <v>21</v>
      </c>
      <c r="E276">
        <v>26101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43689</v>
      </c>
      <c r="L276" t="s">
        <v>26</v>
      </c>
      <c r="N276" t="s">
        <v>24</v>
      </c>
    </row>
    <row r="277" spans="1:14" x14ac:dyDescent="0.25">
      <c r="A277" t="s">
        <v>673</v>
      </c>
      <c r="B277" t="s">
        <v>674</v>
      </c>
      <c r="C277" t="s">
        <v>71</v>
      </c>
      <c r="D277" t="s">
        <v>21</v>
      </c>
      <c r="E277">
        <v>26003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43689</v>
      </c>
      <c r="L277" t="s">
        <v>26</v>
      </c>
      <c r="N277" t="s">
        <v>24</v>
      </c>
    </row>
    <row r="278" spans="1:14" x14ac:dyDescent="0.25">
      <c r="A278" t="s">
        <v>675</v>
      </c>
      <c r="B278" t="s">
        <v>676</v>
      </c>
      <c r="C278" t="s">
        <v>677</v>
      </c>
      <c r="D278" t="s">
        <v>21</v>
      </c>
      <c r="E278">
        <v>26074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43689</v>
      </c>
      <c r="L278" t="s">
        <v>26</v>
      </c>
      <c r="N278" t="s">
        <v>24</v>
      </c>
    </row>
    <row r="279" spans="1:14" x14ac:dyDescent="0.25">
      <c r="A279" t="s">
        <v>678</v>
      </c>
      <c r="B279" t="s">
        <v>679</v>
      </c>
      <c r="C279" t="s">
        <v>680</v>
      </c>
      <c r="D279" t="s">
        <v>21</v>
      </c>
      <c r="E279">
        <v>25541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43686</v>
      </c>
      <c r="L279" t="s">
        <v>26</v>
      </c>
      <c r="N279" t="s">
        <v>24</v>
      </c>
    </row>
    <row r="280" spans="1:14" x14ac:dyDescent="0.25">
      <c r="A280" t="s">
        <v>681</v>
      </c>
      <c r="B280" t="s">
        <v>682</v>
      </c>
      <c r="C280" t="s">
        <v>683</v>
      </c>
      <c r="D280" t="s">
        <v>21</v>
      </c>
      <c r="E280">
        <v>26062</v>
      </c>
      <c r="F280" t="s">
        <v>22</v>
      </c>
      <c r="G280" t="s">
        <v>22</v>
      </c>
      <c r="H280" t="s">
        <v>312</v>
      </c>
      <c r="I280" t="s">
        <v>313</v>
      </c>
      <c r="J280" s="1">
        <v>43596</v>
      </c>
      <c r="K280" s="1">
        <v>43685</v>
      </c>
      <c r="L280" t="s">
        <v>331</v>
      </c>
      <c r="N280" t="s">
        <v>332</v>
      </c>
    </row>
    <row r="281" spans="1:14" x14ac:dyDescent="0.25">
      <c r="A281" t="s">
        <v>684</v>
      </c>
      <c r="B281" t="s">
        <v>685</v>
      </c>
      <c r="C281" t="s">
        <v>686</v>
      </c>
      <c r="D281" t="s">
        <v>21</v>
      </c>
      <c r="E281">
        <v>26301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43685</v>
      </c>
      <c r="L281" t="s">
        <v>26</v>
      </c>
      <c r="N281" t="s">
        <v>24</v>
      </c>
    </row>
    <row r="282" spans="1:14" x14ac:dyDescent="0.25">
      <c r="A282" t="s">
        <v>687</v>
      </c>
      <c r="B282" t="s">
        <v>688</v>
      </c>
      <c r="C282" t="s">
        <v>441</v>
      </c>
      <c r="D282" t="s">
        <v>21</v>
      </c>
      <c r="E282">
        <v>26554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43685</v>
      </c>
      <c r="L282" t="s">
        <v>26</v>
      </c>
      <c r="N282" t="s">
        <v>24</v>
      </c>
    </row>
    <row r="283" spans="1:14" x14ac:dyDescent="0.25">
      <c r="A283" t="s">
        <v>689</v>
      </c>
      <c r="B283" t="s">
        <v>690</v>
      </c>
      <c r="C283" t="s">
        <v>304</v>
      </c>
      <c r="D283" t="s">
        <v>21</v>
      </c>
      <c r="E283">
        <v>24740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43685</v>
      </c>
      <c r="L283" t="s">
        <v>26</v>
      </c>
      <c r="N283" t="s">
        <v>24</v>
      </c>
    </row>
    <row r="284" spans="1:14" x14ac:dyDescent="0.25">
      <c r="A284" t="s">
        <v>691</v>
      </c>
      <c r="B284" t="s">
        <v>692</v>
      </c>
      <c r="C284" t="s">
        <v>686</v>
      </c>
      <c r="D284" t="s">
        <v>21</v>
      </c>
      <c r="E284">
        <v>26301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43685</v>
      </c>
      <c r="L284" t="s">
        <v>26</v>
      </c>
      <c r="N284" t="s">
        <v>24</v>
      </c>
    </row>
    <row r="285" spans="1:14" x14ac:dyDescent="0.25">
      <c r="A285" t="s">
        <v>693</v>
      </c>
      <c r="B285" t="s">
        <v>694</v>
      </c>
      <c r="C285" t="s">
        <v>441</v>
      </c>
      <c r="D285" t="s">
        <v>21</v>
      </c>
      <c r="E285">
        <v>26554</v>
      </c>
      <c r="F285" t="s">
        <v>22</v>
      </c>
      <c r="G285" t="s">
        <v>22</v>
      </c>
      <c r="H285" t="s">
        <v>329</v>
      </c>
      <c r="I285" t="s">
        <v>330</v>
      </c>
      <c r="J285" s="1">
        <v>43660</v>
      </c>
      <c r="K285" s="1">
        <v>43685</v>
      </c>
      <c r="L285" t="s">
        <v>331</v>
      </c>
      <c r="N285" t="s">
        <v>332</v>
      </c>
    </row>
    <row r="286" spans="1:14" x14ac:dyDescent="0.25">
      <c r="A286" t="s">
        <v>695</v>
      </c>
      <c r="B286" t="s">
        <v>696</v>
      </c>
      <c r="C286" t="s">
        <v>697</v>
      </c>
      <c r="D286" t="s">
        <v>21</v>
      </c>
      <c r="E286">
        <v>26521</v>
      </c>
      <c r="F286" t="s">
        <v>22</v>
      </c>
      <c r="G286" t="s">
        <v>22</v>
      </c>
      <c r="H286" t="s">
        <v>312</v>
      </c>
      <c r="I286" t="s">
        <v>313</v>
      </c>
      <c r="J286" s="1">
        <v>43662</v>
      </c>
      <c r="K286" s="1">
        <v>43685</v>
      </c>
      <c r="L286" t="s">
        <v>331</v>
      </c>
      <c r="N286" t="s">
        <v>332</v>
      </c>
    </row>
    <row r="287" spans="1:14" x14ac:dyDescent="0.25">
      <c r="A287" t="s">
        <v>698</v>
      </c>
      <c r="B287" t="s">
        <v>699</v>
      </c>
      <c r="C287" t="s">
        <v>700</v>
      </c>
      <c r="D287" t="s">
        <v>21</v>
      </c>
      <c r="E287">
        <v>25419</v>
      </c>
      <c r="F287" t="s">
        <v>22</v>
      </c>
      <c r="G287" t="s">
        <v>22</v>
      </c>
      <c r="H287" t="s">
        <v>312</v>
      </c>
      <c r="I287" t="s">
        <v>701</v>
      </c>
      <c r="J287" s="1">
        <v>43657</v>
      </c>
      <c r="K287" s="1">
        <v>43685</v>
      </c>
      <c r="L287" t="s">
        <v>331</v>
      </c>
      <c r="N287" t="s">
        <v>332</v>
      </c>
    </row>
    <row r="288" spans="1:14" x14ac:dyDescent="0.25">
      <c r="A288" t="s">
        <v>702</v>
      </c>
      <c r="B288" t="s">
        <v>703</v>
      </c>
      <c r="C288" t="s">
        <v>704</v>
      </c>
      <c r="D288" t="s">
        <v>21</v>
      </c>
      <c r="E288">
        <v>25515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43685</v>
      </c>
      <c r="L288" t="s">
        <v>26</v>
      </c>
      <c r="N288" t="s">
        <v>24</v>
      </c>
    </row>
    <row r="289" spans="1:14" x14ac:dyDescent="0.25">
      <c r="A289" t="s">
        <v>705</v>
      </c>
      <c r="B289" t="s">
        <v>706</v>
      </c>
      <c r="C289" t="s">
        <v>707</v>
      </c>
      <c r="D289" t="s">
        <v>21</v>
      </c>
      <c r="E289">
        <v>24701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43685</v>
      </c>
      <c r="L289" t="s">
        <v>26</v>
      </c>
      <c r="N289" t="s">
        <v>24</v>
      </c>
    </row>
    <row r="290" spans="1:14" x14ac:dyDescent="0.25">
      <c r="A290" t="s">
        <v>708</v>
      </c>
      <c r="B290" t="s">
        <v>709</v>
      </c>
      <c r="C290" t="s">
        <v>304</v>
      </c>
      <c r="D290" t="s">
        <v>21</v>
      </c>
      <c r="E290">
        <v>24739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43685</v>
      </c>
      <c r="L290" t="s">
        <v>26</v>
      </c>
      <c r="N290" t="s">
        <v>24</v>
      </c>
    </row>
    <row r="291" spans="1:14" x14ac:dyDescent="0.25">
      <c r="A291" t="s">
        <v>710</v>
      </c>
      <c r="B291" t="s">
        <v>711</v>
      </c>
      <c r="C291" t="s">
        <v>340</v>
      </c>
      <c r="D291" t="s">
        <v>21</v>
      </c>
      <c r="E291">
        <v>24712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43684</v>
      </c>
      <c r="L291" t="s">
        <v>26</v>
      </c>
      <c r="N291" t="s">
        <v>24</v>
      </c>
    </row>
    <row r="292" spans="1:14" x14ac:dyDescent="0.25">
      <c r="A292" t="s">
        <v>712</v>
      </c>
      <c r="B292" t="s">
        <v>713</v>
      </c>
      <c r="C292" t="s">
        <v>434</v>
      </c>
      <c r="D292" t="s">
        <v>21</v>
      </c>
      <c r="E292">
        <v>25143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43683</v>
      </c>
      <c r="L292" t="s">
        <v>26</v>
      </c>
      <c r="N292" t="s">
        <v>24</v>
      </c>
    </row>
    <row r="293" spans="1:14" x14ac:dyDescent="0.25">
      <c r="A293" t="s">
        <v>714</v>
      </c>
      <c r="B293" t="s">
        <v>715</v>
      </c>
      <c r="C293" t="s">
        <v>716</v>
      </c>
      <c r="D293" t="s">
        <v>21</v>
      </c>
      <c r="E293">
        <v>25678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43683</v>
      </c>
      <c r="L293" t="s">
        <v>26</v>
      </c>
      <c r="N293" t="s">
        <v>24</v>
      </c>
    </row>
    <row r="294" spans="1:14" x14ac:dyDescent="0.25">
      <c r="A294" t="s">
        <v>717</v>
      </c>
      <c r="B294" t="s">
        <v>718</v>
      </c>
      <c r="C294" t="s">
        <v>48</v>
      </c>
      <c r="D294" t="s">
        <v>21</v>
      </c>
      <c r="E294">
        <v>25313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43683</v>
      </c>
      <c r="L294" t="s">
        <v>26</v>
      </c>
      <c r="N294" t="s">
        <v>24</v>
      </c>
    </row>
    <row r="295" spans="1:14" x14ac:dyDescent="0.25">
      <c r="A295" t="s">
        <v>719</v>
      </c>
      <c r="B295" t="s">
        <v>720</v>
      </c>
      <c r="C295" t="s">
        <v>48</v>
      </c>
      <c r="D295" t="s">
        <v>21</v>
      </c>
      <c r="E295">
        <v>25313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43683</v>
      </c>
      <c r="L295" t="s">
        <v>26</v>
      </c>
      <c r="N295" t="s">
        <v>24</v>
      </c>
    </row>
    <row r="296" spans="1:14" x14ac:dyDescent="0.25">
      <c r="A296" t="s">
        <v>721</v>
      </c>
      <c r="B296" t="s">
        <v>722</v>
      </c>
      <c r="C296" t="s">
        <v>434</v>
      </c>
      <c r="D296" t="s">
        <v>21</v>
      </c>
      <c r="E296">
        <v>25143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43683</v>
      </c>
      <c r="L296" t="s">
        <v>26</v>
      </c>
      <c r="N296" t="s">
        <v>24</v>
      </c>
    </row>
    <row r="297" spans="1:14" x14ac:dyDescent="0.25">
      <c r="A297" t="s">
        <v>723</v>
      </c>
      <c r="B297" t="s">
        <v>724</v>
      </c>
      <c r="C297" t="s">
        <v>326</v>
      </c>
      <c r="D297" t="s">
        <v>21</v>
      </c>
      <c r="E297">
        <v>25705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43683</v>
      </c>
      <c r="L297" t="s">
        <v>26</v>
      </c>
      <c r="N297" t="s">
        <v>24</v>
      </c>
    </row>
    <row r="298" spans="1:14" x14ac:dyDescent="0.25">
      <c r="A298" t="s">
        <v>725</v>
      </c>
      <c r="B298" t="s">
        <v>726</v>
      </c>
      <c r="C298" t="s">
        <v>48</v>
      </c>
      <c r="D298" t="s">
        <v>21</v>
      </c>
      <c r="E298">
        <v>25313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43683</v>
      </c>
      <c r="L298" t="s">
        <v>26</v>
      </c>
      <c r="N298" t="s">
        <v>24</v>
      </c>
    </row>
    <row r="299" spans="1:14" x14ac:dyDescent="0.25">
      <c r="A299" t="s">
        <v>727</v>
      </c>
      <c r="B299" t="s">
        <v>728</v>
      </c>
      <c r="C299" t="s">
        <v>326</v>
      </c>
      <c r="D299" t="s">
        <v>21</v>
      </c>
      <c r="E299">
        <v>25702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43683</v>
      </c>
      <c r="L299" t="s">
        <v>26</v>
      </c>
      <c r="N299" t="s">
        <v>24</v>
      </c>
    </row>
    <row r="300" spans="1:14" x14ac:dyDescent="0.25">
      <c r="A300" t="s">
        <v>729</v>
      </c>
      <c r="B300" t="s">
        <v>730</v>
      </c>
      <c r="C300" t="s">
        <v>48</v>
      </c>
      <c r="D300" t="s">
        <v>21</v>
      </c>
      <c r="E300">
        <v>25313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43683</v>
      </c>
      <c r="L300" t="s">
        <v>26</v>
      </c>
      <c r="N300" t="s">
        <v>24</v>
      </c>
    </row>
    <row r="301" spans="1:14" x14ac:dyDescent="0.25">
      <c r="A301" t="s">
        <v>731</v>
      </c>
      <c r="B301" t="s">
        <v>732</v>
      </c>
      <c r="C301" t="s">
        <v>48</v>
      </c>
      <c r="D301" t="s">
        <v>21</v>
      </c>
      <c r="E301">
        <v>25313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43683</v>
      </c>
      <c r="L301" t="s">
        <v>26</v>
      </c>
      <c r="N301" t="s">
        <v>24</v>
      </c>
    </row>
    <row r="302" spans="1:14" x14ac:dyDescent="0.25">
      <c r="A302" t="s">
        <v>733</v>
      </c>
      <c r="B302" t="s">
        <v>734</v>
      </c>
      <c r="C302" t="s">
        <v>48</v>
      </c>
      <c r="D302" t="s">
        <v>21</v>
      </c>
      <c r="E302">
        <v>25313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43683</v>
      </c>
      <c r="L302" t="s">
        <v>26</v>
      </c>
      <c r="N302" t="s">
        <v>24</v>
      </c>
    </row>
    <row r="303" spans="1:14" x14ac:dyDescent="0.25">
      <c r="A303" t="s">
        <v>735</v>
      </c>
      <c r="B303" t="s">
        <v>736</v>
      </c>
      <c r="C303" t="s">
        <v>326</v>
      </c>
      <c r="D303" t="s">
        <v>21</v>
      </c>
      <c r="E303">
        <v>25702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43683</v>
      </c>
      <c r="L303" t="s">
        <v>26</v>
      </c>
      <c r="N303" t="s">
        <v>24</v>
      </c>
    </row>
    <row r="304" spans="1:14" x14ac:dyDescent="0.25">
      <c r="A304" t="s">
        <v>737</v>
      </c>
      <c r="B304" t="s">
        <v>738</v>
      </c>
      <c r="C304" t="s">
        <v>48</v>
      </c>
      <c r="D304" t="s">
        <v>21</v>
      </c>
      <c r="E304">
        <v>25313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43683</v>
      </c>
      <c r="L304" t="s">
        <v>26</v>
      </c>
      <c r="N304" t="s">
        <v>24</v>
      </c>
    </row>
    <row r="305" spans="1:14" x14ac:dyDescent="0.25">
      <c r="A305" t="s">
        <v>739</v>
      </c>
      <c r="B305" t="s">
        <v>740</v>
      </c>
      <c r="C305" t="s">
        <v>48</v>
      </c>
      <c r="D305" t="s">
        <v>21</v>
      </c>
      <c r="E305">
        <v>25313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43683</v>
      </c>
      <c r="L305" t="s">
        <v>26</v>
      </c>
      <c r="N305" t="s">
        <v>24</v>
      </c>
    </row>
    <row r="306" spans="1:14" x14ac:dyDescent="0.25">
      <c r="A306" t="s">
        <v>343</v>
      </c>
      <c r="B306" t="s">
        <v>734</v>
      </c>
      <c r="C306" t="s">
        <v>48</v>
      </c>
      <c r="D306" t="s">
        <v>21</v>
      </c>
      <c r="E306">
        <v>25313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43683</v>
      </c>
      <c r="L306" t="s">
        <v>26</v>
      </c>
      <c r="N306" t="s">
        <v>24</v>
      </c>
    </row>
    <row r="307" spans="1:14" x14ac:dyDescent="0.25">
      <c r="A307" t="s">
        <v>741</v>
      </c>
      <c r="B307" t="s">
        <v>742</v>
      </c>
      <c r="C307" t="s">
        <v>743</v>
      </c>
      <c r="D307" t="s">
        <v>21</v>
      </c>
      <c r="E307">
        <v>25168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43683</v>
      </c>
      <c r="L307" t="s">
        <v>26</v>
      </c>
      <c r="N307" t="s">
        <v>24</v>
      </c>
    </row>
    <row r="308" spans="1:14" x14ac:dyDescent="0.25">
      <c r="A308" t="s">
        <v>744</v>
      </c>
      <c r="B308" t="s">
        <v>745</v>
      </c>
      <c r="C308" t="s">
        <v>48</v>
      </c>
      <c r="D308" t="s">
        <v>21</v>
      </c>
      <c r="E308">
        <v>25313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43683</v>
      </c>
      <c r="L308" t="s">
        <v>26</v>
      </c>
      <c r="N308" t="s">
        <v>24</v>
      </c>
    </row>
    <row r="309" spans="1:14" x14ac:dyDescent="0.25">
      <c r="A309" t="s">
        <v>746</v>
      </c>
      <c r="B309" t="s">
        <v>747</v>
      </c>
      <c r="C309" t="s">
        <v>304</v>
      </c>
      <c r="D309" t="s">
        <v>21</v>
      </c>
      <c r="E309">
        <v>24740</v>
      </c>
      <c r="F309" t="s">
        <v>22</v>
      </c>
      <c r="G309" t="s">
        <v>22</v>
      </c>
      <c r="H309" t="s">
        <v>312</v>
      </c>
      <c r="I309" t="s">
        <v>313</v>
      </c>
      <c r="J309" s="1">
        <v>43649</v>
      </c>
      <c r="K309" s="1">
        <v>43678</v>
      </c>
      <c r="L309" t="s">
        <v>331</v>
      </c>
      <c r="N309" t="s">
        <v>332</v>
      </c>
    </row>
    <row r="310" spans="1:14" x14ac:dyDescent="0.25">
      <c r="A310" t="s">
        <v>748</v>
      </c>
      <c r="B310" t="s">
        <v>749</v>
      </c>
      <c r="C310" t="s">
        <v>37</v>
      </c>
      <c r="D310" t="s">
        <v>21</v>
      </c>
      <c r="E310">
        <v>26505</v>
      </c>
      <c r="F310" t="s">
        <v>22</v>
      </c>
      <c r="G310" t="s">
        <v>22</v>
      </c>
      <c r="H310" t="s">
        <v>329</v>
      </c>
      <c r="I310" t="s">
        <v>330</v>
      </c>
      <c r="J310" s="1">
        <v>43653</v>
      </c>
      <c r="K310" s="1">
        <v>43678</v>
      </c>
      <c r="L310" t="s">
        <v>331</v>
      </c>
      <c r="N310" t="s">
        <v>332</v>
      </c>
    </row>
    <row r="311" spans="1:14" x14ac:dyDescent="0.25">
      <c r="A311" t="s">
        <v>750</v>
      </c>
      <c r="B311" t="s">
        <v>751</v>
      </c>
      <c r="C311" t="s">
        <v>37</v>
      </c>
      <c r="D311" t="s">
        <v>21</v>
      </c>
      <c r="E311">
        <v>26505</v>
      </c>
      <c r="F311" t="s">
        <v>22</v>
      </c>
      <c r="G311" t="s">
        <v>22</v>
      </c>
      <c r="H311" t="s">
        <v>329</v>
      </c>
      <c r="I311" t="s">
        <v>330</v>
      </c>
      <c r="J311" s="1">
        <v>43653</v>
      </c>
      <c r="K311" s="1">
        <v>43678</v>
      </c>
      <c r="L311" t="s">
        <v>331</v>
      </c>
      <c r="N311" t="s">
        <v>332</v>
      </c>
    </row>
    <row r="312" spans="1:14" x14ac:dyDescent="0.25">
      <c r="A312" t="s">
        <v>155</v>
      </c>
      <c r="B312" t="s">
        <v>752</v>
      </c>
      <c r="C312" t="s">
        <v>48</v>
      </c>
      <c r="D312" t="s">
        <v>21</v>
      </c>
      <c r="E312">
        <v>25312</v>
      </c>
      <c r="F312" t="s">
        <v>22</v>
      </c>
      <c r="G312" t="s">
        <v>22</v>
      </c>
      <c r="H312" t="s">
        <v>312</v>
      </c>
      <c r="I312" t="s">
        <v>313</v>
      </c>
      <c r="J312" s="1">
        <v>43642</v>
      </c>
      <c r="K312" s="1">
        <v>43678</v>
      </c>
      <c r="L312" t="s">
        <v>331</v>
      </c>
      <c r="N312" t="s">
        <v>332</v>
      </c>
    </row>
    <row r="313" spans="1:14" x14ac:dyDescent="0.25">
      <c r="A313" t="s">
        <v>753</v>
      </c>
      <c r="B313" t="s">
        <v>754</v>
      </c>
      <c r="C313" t="s">
        <v>53</v>
      </c>
      <c r="D313" t="s">
        <v>21</v>
      </c>
      <c r="E313">
        <v>25309</v>
      </c>
      <c r="F313" t="s">
        <v>22</v>
      </c>
      <c r="G313" t="s">
        <v>22</v>
      </c>
      <c r="H313" t="s">
        <v>329</v>
      </c>
      <c r="I313" t="s">
        <v>330</v>
      </c>
      <c r="J313" s="1">
        <v>43651</v>
      </c>
      <c r="K313" s="1">
        <v>43678</v>
      </c>
      <c r="L313" t="s">
        <v>331</v>
      </c>
      <c r="N313" t="s">
        <v>332</v>
      </c>
    </row>
    <row r="314" spans="1:14" x14ac:dyDescent="0.25">
      <c r="A314" t="s">
        <v>51</v>
      </c>
      <c r="B314" t="s">
        <v>52</v>
      </c>
      <c r="C314" t="s">
        <v>53</v>
      </c>
      <c r="D314" t="s">
        <v>21</v>
      </c>
      <c r="E314">
        <v>25309</v>
      </c>
      <c r="F314" t="s">
        <v>22</v>
      </c>
      <c r="G314" t="s">
        <v>22</v>
      </c>
      <c r="H314" t="s">
        <v>329</v>
      </c>
      <c r="I314" t="s">
        <v>330</v>
      </c>
      <c r="J314" s="1">
        <v>43651</v>
      </c>
      <c r="K314" s="1">
        <v>43678</v>
      </c>
      <c r="L314" t="s">
        <v>331</v>
      </c>
      <c r="N314" t="s">
        <v>332</v>
      </c>
    </row>
    <row r="315" spans="1:14" x14ac:dyDescent="0.25">
      <c r="A315" t="s">
        <v>755</v>
      </c>
      <c r="B315" t="s">
        <v>756</v>
      </c>
      <c r="C315" t="s">
        <v>466</v>
      </c>
      <c r="D315" t="s">
        <v>21</v>
      </c>
      <c r="E315">
        <v>25177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43678</v>
      </c>
      <c r="L315" t="s">
        <v>26</v>
      </c>
      <c r="N315" t="s">
        <v>24</v>
      </c>
    </row>
    <row r="316" spans="1:14" x14ac:dyDescent="0.25">
      <c r="A316" t="s">
        <v>757</v>
      </c>
      <c r="B316" t="s">
        <v>758</v>
      </c>
      <c r="C316" t="s">
        <v>125</v>
      </c>
      <c r="D316" t="s">
        <v>21</v>
      </c>
      <c r="E316">
        <v>26753</v>
      </c>
      <c r="F316" t="s">
        <v>22</v>
      </c>
      <c r="G316" t="s">
        <v>22</v>
      </c>
      <c r="H316" t="s">
        <v>329</v>
      </c>
      <c r="I316" t="s">
        <v>330</v>
      </c>
      <c r="J316" s="1">
        <v>43571</v>
      </c>
      <c r="K316" s="1">
        <v>43678</v>
      </c>
      <c r="L316" t="s">
        <v>331</v>
      </c>
      <c r="N316" t="s">
        <v>332</v>
      </c>
    </row>
    <row r="317" spans="1:14" x14ac:dyDescent="0.25">
      <c r="A317" t="s">
        <v>759</v>
      </c>
      <c r="B317" t="s">
        <v>760</v>
      </c>
      <c r="C317" t="s">
        <v>304</v>
      </c>
      <c r="D317" t="s">
        <v>21</v>
      </c>
      <c r="E317">
        <v>24740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43678</v>
      </c>
      <c r="L317" t="s">
        <v>26</v>
      </c>
      <c r="N317" t="s">
        <v>24</v>
      </c>
    </row>
    <row r="318" spans="1:14" x14ac:dyDescent="0.25">
      <c r="A318" t="s">
        <v>82</v>
      </c>
      <c r="B318" t="s">
        <v>761</v>
      </c>
      <c r="C318" t="s">
        <v>48</v>
      </c>
      <c r="D318" t="s">
        <v>21</v>
      </c>
      <c r="E318">
        <v>25312</v>
      </c>
      <c r="F318" t="s">
        <v>22</v>
      </c>
      <c r="G318" t="s">
        <v>22</v>
      </c>
      <c r="H318" t="s">
        <v>329</v>
      </c>
      <c r="I318" t="s">
        <v>330</v>
      </c>
      <c r="J318" s="1">
        <v>43642</v>
      </c>
      <c r="K318" s="1">
        <v>43678</v>
      </c>
      <c r="L318" t="s">
        <v>331</v>
      </c>
      <c r="N318" t="s">
        <v>332</v>
      </c>
    </row>
    <row r="319" spans="1:14" x14ac:dyDescent="0.25">
      <c r="A319" t="s">
        <v>762</v>
      </c>
      <c r="B319" t="s">
        <v>763</v>
      </c>
      <c r="C319" t="s">
        <v>764</v>
      </c>
      <c r="D319" t="s">
        <v>21</v>
      </c>
      <c r="E319">
        <v>24963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43677</v>
      </c>
      <c r="L319" t="s">
        <v>26</v>
      </c>
      <c r="N319" t="s">
        <v>24</v>
      </c>
    </row>
    <row r="320" spans="1:14" x14ac:dyDescent="0.25">
      <c r="A320" t="s">
        <v>765</v>
      </c>
      <c r="B320" t="s">
        <v>766</v>
      </c>
      <c r="C320" t="s">
        <v>271</v>
      </c>
      <c r="D320" t="s">
        <v>21</v>
      </c>
      <c r="E320">
        <v>25405</v>
      </c>
      <c r="F320" t="s">
        <v>22</v>
      </c>
      <c r="G320" t="s">
        <v>22</v>
      </c>
      <c r="H320" t="s">
        <v>312</v>
      </c>
      <c r="I320" t="s">
        <v>767</v>
      </c>
      <c r="J320" t="s">
        <v>80</v>
      </c>
      <c r="K320" s="1">
        <v>43677</v>
      </c>
      <c r="L320" t="s">
        <v>81</v>
      </c>
      <c r="M320" t="str">
        <f>HYPERLINK("https://www.regulations.gov/docket?D=FDA-2019-H-3588")</f>
        <v>https://www.regulations.gov/docket?D=FDA-2019-H-3588</v>
      </c>
      <c r="N320" t="s">
        <v>80</v>
      </c>
    </row>
    <row r="321" spans="1:14" x14ac:dyDescent="0.25">
      <c r="A321" t="s">
        <v>768</v>
      </c>
      <c r="B321" t="s">
        <v>769</v>
      </c>
      <c r="C321" t="s">
        <v>271</v>
      </c>
      <c r="D321" t="s">
        <v>21</v>
      </c>
      <c r="E321">
        <v>25404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43677</v>
      </c>
      <c r="L321" t="s">
        <v>26</v>
      </c>
      <c r="N321" t="s">
        <v>24</v>
      </c>
    </row>
    <row r="322" spans="1:14" x14ac:dyDescent="0.25">
      <c r="A322" t="s">
        <v>770</v>
      </c>
      <c r="B322" t="s">
        <v>771</v>
      </c>
      <c r="C322" t="s">
        <v>271</v>
      </c>
      <c r="D322" t="s">
        <v>21</v>
      </c>
      <c r="E322">
        <v>25405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43677</v>
      </c>
      <c r="L322" t="s">
        <v>26</v>
      </c>
      <c r="N322" t="s">
        <v>24</v>
      </c>
    </row>
    <row r="323" spans="1:14" x14ac:dyDescent="0.25">
      <c r="A323" t="s">
        <v>772</v>
      </c>
      <c r="B323" t="s">
        <v>773</v>
      </c>
      <c r="C323" t="s">
        <v>774</v>
      </c>
      <c r="D323" t="s">
        <v>21</v>
      </c>
      <c r="E323">
        <v>25428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43677</v>
      </c>
      <c r="L323" t="s">
        <v>26</v>
      </c>
      <c r="N323" t="s">
        <v>24</v>
      </c>
    </row>
    <row r="324" spans="1:14" x14ac:dyDescent="0.25">
      <c r="A324" t="s">
        <v>775</v>
      </c>
      <c r="B324" t="s">
        <v>776</v>
      </c>
      <c r="C324" t="s">
        <v>271</v>
      </c>
      <c r="D324" t="s">
        <v>21</v>
      </c>
      <c r="E324">
        <v>25404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43677</v>
      </c>
      <c r="L324" t="s">
        <v>26</v>
      </c>
      <c r="N324" t="s">
        <v>24</v>
      </c>
    </row>
    <row r="325" spans="1:14" x14ac:dyDescent="0.25">
      <c r="A325" t="s">
        <v>777</v>
      </c>
      <c r="B325" t="s">
        <v>778</v>
      </c>
      <c r="C325" t="s">
        <v>779</v>
      </c>
      <c r="D325" t="s">
        <v>21</v>
      </c>
      <c r="E325">
        <v>26040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43676</v>
      </c>
      <c r="L325" t="s">
        <v>26</v>
      </c>
      <c r="N325" t="s">
        <v>24</v>
      </c>
    </row>
    <row r="326" spans="1:14" x14ac:dyDescent="0.25">
      <c r="A326" t="s">
        <v>780</v>
      </c>
      <c r="B326" t="s">
        <v>781</v>
      </c>
      <c r="C326" t="s">
        <v>71</v>
      </c>
      <c r="D326" t="s">
        <v>21</v>
      </c>
      <c r="E326">
        <v>26003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43676</v>
      </c>
      <c r="L326" t="s">
        <v>26</v>
      </c>
      <c r="N326" t="s">
        <v>24</v>
      </c>
    </row>
    <row r="327" spans="1:14" x14ac:dyDescent="0.25">
      <c r="A327" t="s">
        <v>782</v>
      </c>
      <c r="B327" t="s">
        <v>783</v>
      </c>
      <c r="C327" t="s">
        <v>784</v>
      </c>
      <c r="D327" t="s">
        <v>21</v>
      </c>
      <c r="E327">
        <v>26070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43676</v>
      </c>
      <c r="L327" t="s">
        <v>26</v>
      </c>
      <c r="N327" t="s">
        <v>24</v>
      </c>
    </row>
    <row r="328" spans="1:14" x14ac:dyDescent="0.25">
      <c r="A328" t="s">
        <v>785</v>
      </c>
      <c r="B328" t="s">
        <v>786</v>
      </c>
      <c r="C328" t="s">
        <v>375</v>
      </c>
      <c r="D328" t="s">
        <v>21</v>
      </c>
      <c r="E328">
        <v>26059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43676</v>
      </c>
      <c r="L328" t="s">
        <v>26</v>
      </c>
      <c r="N328" t="s">
        <v>24</v>
      </c>
    </row>
    <row r="329" spans="1:14" x14ac:dyDescent="0.25">
      <c r="A329" t="s">
        <v>787</v>
      </c>
      <c r="B329" t="s">
        <v>788</v>
      </c>
      <c r="C329" t="s">
        <v>789</v>
      </c>
      <c r="D329" t="s">
        <v>21</v>
      </c>
      <c r="E329">
        <v>26351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43676</v>
      </c>
      <c r="L329" t="s">
        <v>26</v>
      </c>
      <c r="N329" t="s">
        <v>24</v>
      </c>
    </row>
    <row r="330" spans="1:14" x14ac:dyDescent="0.25">
      <c r="A330" t="s">
        <v>790</v>
      </c>
      <c r="B330" t="s">
        <v>791</v>
      </c>
      <c r="C330" t="s">
        <v>71</v>
      </c>
      <c r="D330" t="s">
        <v>21</v>
      </c>
      <c r="E330">
        <v>26003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43676</v>
      </c>
      <c r="L330" t="s">
        <v>26</v>
      </c>
      <c r="N330" t="s">
        <v>24</v>
      </c>
    </row>
    <row r="331" spans="1:14" x14ac:dyDescent="0.25">
      <c r="A331" t="s">
        <v>792</v>
      </c>
      <c r="B331" t="s">
        <v>793</v>
      </c>
      <c r="C331" t="s">
        <v>637</v>
      </c>
      <c r="D331" t="s">
        <v>21</v>
      </c>
      <c r="E331">
        <v>26104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43675</v>
      </c>
      <c r="L331" t="s">
        <v>26</v>
      </c>
      <c r="N331" t="s">
        <v>24</v>
      </c>
    </row>
    <row r="332" spans="1:14" x14ac:dyDescent="0.25">
      <c r="A332" t="s">
        <v>794</v>
      </c>
      <c r="B332" t="s">
        <v>795</v>
      </c>
      <c r="C332" t="s">
        <v>637</v>
      </c>
      <c r="D332" t="s">
        <v>21</v>
      </c>
      <c r="E332">
        <v>26104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43675</v>
      </c>
      <c r="L332" t="s">
        <v>26</v>
      </c>
      <c r="N332" t="s">
        <v>24</v>
      </c>
    </row>
    <row r="333" spans="1:14" x14ac:dyDescent="0.25">
      <c r="A333" t="s">
        <v>796</v>
      </c>
      <c r="B333" t="s">
        <v>797</v>
      </c>
      <c r="C333" t="s">
        <v>637</v>
      </c>
      <c r="D333" t="s">
        <v>21</v>
      </c>
      <c r="E333">
        <v>26101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43675</v>
      </c>
      <c r="L333" t="s">
        <v>26</v>
      </c>
      <c r="N333" t="s">
        <v>24</v>
      </c>
    </row>
    <row r="334" spans="1:14" x14ac:dyDescent="0.25">
      <c r="A334" t="s">
        <v>798</v>
      </c>
      <c r="B334" t="s">
        <v>799</v>
      </c>
      <c r="C334" t="s">
        <v>637</v>
      </c>
      <c r="D334" t="s">
        <v>21</v>
      </c>
      <c r="E334">
        <v>26104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43675</v>
      </c>
      <c r="L334" t="s">
        <v>26</v>
      </c>
      <c r="N334" t="s">
        <v>24</v>
      </c>
    </row>
    <row r="335" spans="1:14" x14ac:dyDescent="0.25">
      <c r="A335" t="s">
        <v>800</v>
      </c>
      <c r="B335" t="s">
        <v>801</v>
      </c>
      <c r="C335" t="s">
        <v>637</v>
      </c>
      <c r="D335" t="s">
        <v>21</v>
      </c>
      <c r="E335">
        <v>26104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43675</v>
      </c>
      <c r="L335" t="s">
        <v>26</v>
      </c>
      <c r="N335" t="s">
        <v>24</v>
      </c>
    </row>
    <row r="336" spans="1:14" x14ac:dyDescent="0.25">
      <c r="A336" t="s">
        <v>802</v>
      </c>
      <c r="B336" t="s">
        <v>803</v>
      </c>
      <c r="C336" t="s">
        <v>637</v>
      </c>
      <c r="D336" t="s">
        <v>21</v>
      </c>
      <c r="E336">
        <v>26104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43675</v>
      </c>
      <c r="L336" t="s">
        <v>26</v>
      </c>
      <c r="N336" t="s">
        <v>24</v>
      </c>
    </row>
    <row r="337" spans="1:14" x14ac:dyDescent="0.25">
      <c r="A337" t="s">
        <v>804</v>
      </c>
      <c r="B337" t="s">
        <v>805</v>
      </c>
      <c r="C337" t="s">
        <v>637</v>
      </c>
      <c r="D337" t="s">
        <v>21</v>
      </c>
      <c r="E337">
        <v>26104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43675</v>
      </c>
      <c r="L337" t="s">
        <v>26</v>
      </c>
      <c r="N337" t="s">
        <v>24</v>
      </c>
    </row>
    <row r="338" spans="1:14" x14ac:dyDescent="0.25">
      <c r="A338" t="s">
        <v>806</v>
      </c>
      <c r="B338" t="s">
        <v>807</v>
      </c>
      <c r="C338" t="s">
        <v>808</v>
      </c>
      <c r="D338" t="s">
        <v>21</v>
      </c>
      <c r="E338">
        <v>26624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43675</v>
      </c>
      <c r="L338" t="s">
        <v>26</v>
      </c>
      <c r="N338" t="s">
        <v>24</v>
      </c>
    </row>
    <row r="339" spans="1:14" x14ac:dyDescent="0.25">
      <c r="A339" t="s">
        <v>809</v>
      </c>
      <c r="B339" t="s">
        <v>810</v>
      </c>
      <c r="C339" t="s">
        <v>71</v>
      </c>
      <c r="D339" t="s">
        <v>21</v>
      </c>
      <c r="E339">
        <v>26003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43671</v>
      </c>
      <c r="L339" t="s">
        <v>26</v>
      </c>
      <c r="N339" t="s">
        <v>24</v>
      </c>
    </row>
    <row r="340" spans="1:14" x14ac:dyDescent="0.25">
      <c r="A340" t="s">
        <v>811</v>
      </c>
      <c r="B340" t="s">
        <v>812</v>
      </c>
      <c r="C340" t="s">
        <v>37</v>
      </c>
      <c r="D340" t="s">
        <v>21</v>
      </c>
      <c r="E340">
        <v>26508</v>
      </c>
      <c r="F340" t="s">
        <v>22</v>
      </c>
      <c r="G340" t="s">
        <v>22</v>
      </c>
      <c r="H340" t="s">
        <v>329</v>
      </c>
      <c r="I340" t="s">
        <v>330</v>
      </c>
      <c r="J340" s="1">
        <v>43643</v>
      </c>
      <c r="K340" s="1">
        <v>43671</v>
      </c>
      <c r="L340" t="s">
        <v>331</v>
      </c>
      <c r="N340" t="s">
        <v>332</v>
      </c>
    </row>
    <row r="341" spans="1:14" x14ac:dyDescent="0.25">
      <c r="A341" t="s">
        <v>338</v>
      </c>
      <c r="B341" t="s">
        <v>339</v>
      </c>
      <c r="C341" t="s">
        <v>340</v>
      </c>
      <c r="D341" t="s">
        <v>21</v>
      </c>
      <c r="E341">
        <v>24712</v>
      </c>
      <c r="F341" t="s">
        <v>22</v>
      </c>
      <c r="G341" t="s">
        <v>22</v>
      </c>
      <c r="H341" t="s">
        <v>312</v>
      </c>
      <c r="I341" t="s">
        <v>598</v>
      </c>
      <c r="J341" s="1">
        <v>43607</v>
      </c>
      <c r="K341" s="1">
        <v>43671</v>
      </c>
      <c r="L341" t="s">
        <v>331</v>
      </c>
      <c r="N341" t="s">
        <v>332</v>
      </c>
    </row>
    <row r="342" spans="1:14" x14ac:dyDescent="0.25">
      <c r="A342" t="s">
        <v>813</v>
      </c>
      <c r="B342" t="s">
        <v>814</v>
      </c>
      <c r="C342" t="s">
        <v>71</v>
      </c>
      <c r="D342" t="s">
        <v>21</v>
      </c>
      <c r="E342">
        <v>26003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43671</v>
      </c>
      <c r="L342" t="s">
        <v>26</v>
      </c>
      <c r="N342" t="s">
        <v>24</v>
      </c>
    </row>
    <row r="343" spans="1:14" x14ac:dyDescent="0.25">
      <c r="A343" t="s">
        <v>815</v>
      </c>
      <c r="B343" t="s">
        <v>816</v>
      </c>
      <c r="C343" t="s">
        <v>817</v>
      </c>
      <c r="D343" t="s">
        <v>21</v>
      </c>
      <c r="E343">
        <v>25425</v>
      </c>
      <c r="F343" t="s">
        <v>22</v>
      </c>
      <c r="G343" t="s">
        <v>22</v>
      </c>
      <c r="H343" t="s">
        <v>312</v>
      </c>
      <c r="I343" t="s">
        <v>701</v>
      </c>
      <c r="J343" s="1">
        <v>43643</v>
      </c>
      <c r="K343" s="1">
        <v>43671</v>
      </c>
      <c r="L343" t="s">
        <v>331</v>
      </c>
      <c r="N343" t="s">
        <v>332</v>
      </c>
    </row>
    <row r="344" spans="1:14" x14ac:dyDescent="0.25">
      <c r="A344" t="s">
        <v>314</v>
      </c>
      <c r="B344" t="s">
        <v>818</v>
      </c>
      <c r="C344" t="s">
        <v>71</v>
      </c>
      <c r="D344" t="s">
        <v>21</v>
      </c>
      <c r="E344">
        <v>26003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43671</v>
      </c>
      <c r="L344" t="s">
        <v>26</v>
      </c>
      <c r="N344" t="s">
        <v>24</v>
      </c>
    </row>
    <row r="345" spans="1:14" x14ac:dyDescent="0.25">
      <c r="A345" t="s">
        <v>819</v>
      </c>
      <c r="B345" t="s">
        <v>820</v>
      </c>
      <c r="C345" t="s">
        <v>113</v>
      </c>
      <c r="D345" t="s">
        <v>21</v>
      </c>
      <c r="E345">
        <v>25801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43671</v>
      </c>
      <c r="L345" t="s">
        <v>26</v>
      </c>
      <c r="N345" t="s">
        <v>24</v>
      </c>
    </row>
    <row r="346" spans="1:14" x14ac:dyDescent="0.25">
      <c r="A346" t="s">
        <v>821</v>
      </c>
      <c r="B346" t="s">
        <v>822</v>
      </c>
      <c r="C346" t="s">
        <v>37</v>
      </c>
      <c r="D346" t="s">
        <v>21</v>
      </c>
      <c r="E346">
        <v>26508</v>
      </c>
      <c r="F346" t="s">
        <v>22</v>
      </c>
      <c r="G346" t="s">
        <v>22</v>
      </c>
      <c r="H346" t="s">
        <v>312</v>
      </c>
      <c r="I346" t="s">
        <v>313</v>
      </c>
      <c r="J346" s="1">
        <v>43643</v>
      </c>
      <c r="K346" s="1">
        <v>43671</v>
      </c>
      <c r="L346" t="s">
        <v>331</v>
      </c>
      <c r="N346" t="s">
        <v>332</v>
      </c>
    </row>
    <row r="347" spans="1:14" x14ac:dyDescent="0.25">
      <c r="A347" t="s">
        <v>823</v>
      </c>
      <c r="B347" t="s">
        <v>824</v>
      </c>
      <c r="C347" t="s">
        <v>707</v>
      </c>
      <c r="D347" t="s">
        <v>21</v>
      </c>
      <c r="E347">
        <v>24701</v>
      </c>
      <c r="F347" t="s">
        <v>22</v>
      </c>
      <c r="G347" t="s">
        <v>22</v>
      </c>
      <c r="H347" t="s">
        <v>329</v>
      </c>
      <c r="I347" t="s">
        <v>449</v>
      </c>
      <c r="J347" s="1">
        <v>43641</v>
      </c>
      <c r="K347" s="1">
        <v>43671</v>
      </c>
      <c r="L347" t="s">
        <v>331</v>
      </c>
      <c r="N347" t="s">
        <v>332</v>
      </c>
    </row>
    <row r="348" spans="1:14" x14ac:dyDescent="0.25">
      <c r="A348" t="s">
        <v>825</v>
      </c>
      <c r="B348" t="s">
        <v>826</v>
      </c>
      <c r="C348" t="s">
        <v>707</v>
      </c>
      <c r="D348" t="s">
        <v>21</v>
      </c>
      <c r="E348">
        <v>24701</v>
      </c>
      <c r="F348" t="s">
        <v>22</v>
      </c>
      <c r="G348" t="s">
        <v>22</v>
      </c>
      <c r="H348" t="s">
        <v>312</v>
      </c>
      <c r="I348" t="s">
        <v>449</v>
      </c>
      <c r="J348" s="1">
        <v>43641</v>
      </c>
      <c r="K348" s="1">
        <v>43671</v>
      </c>
      <c r="L348" t="s">
        <v>331</v>
      </c>
      <c r="N348" t="s">
        <v>332</v>
      </c>
    </row>
    <row r="349" spans="1:14" x14ac:dyDescent="0.25">
      <c r="A349" t="s">
        <v>827</v>
      </c>
      <c r="B349" t="s">
        <v>828</v>
      </c>
      <c r="C349" t="s">
        <v>817</v>
      </c>
      <c r="D349" t="s">
        <v>21</v>
      </c>
      <c r="E349">
        <v>25425</v>
      </c>
      <c r="F349" t="s">
        <v>22</v>
      </c>
      <c r="G349" t="s">
        <v>22</v>
      </c>
      <c r="H349" t="s">
        <v>312</v>
      </c>
      <c r="I349" t="s">
        <v>767</v>
      </c>
      <c r="J349" s="1">
        <v>43643</v>
      </c>
      <c r="K349" s="1">
        <v>43671</v>
      </c>
      <c r="L349" t="s">
        <v>331</v>
      </c>
      <c r="N349" t="s">
        <v>332</v>
      </c>
    </row>
    <row r="350" spans="1:14" x14ac:dyDescent="0.25">
      <c r="A350" t="s">
        <v>790</v>
      </c>
      <c r="B350" t="s">
        <v>829</v>
      </c>
      <c r="C350" t="s">
        <v>830</v>
      </c>
      <c r="D350" t="s">
        <v>21</v>
      </c>
      <c r="E350">
        <v>26804</v>
      </c>
      <c r="F350" t="s">
        <v>22</v>
      </c>
      <c r="G350" t="s">
        <v>22</v>
      </c>
      <c r="H350" t="s">
        <v>312</v>
      </c>
      <c r="I350" t="s">
        <v>449</v>
      </c>
      <c r="J350" s="1">
        <v>43606</v>
      </c>
      <c r="K350" s="1">
        <v>43671</v>
      </c>
      <c r="L350" t="s">
        <v>331</v>
      </c>
      <c r="N350" t="s">
        <v>332</v>
      </c>
    </row>
    <row r="351" spans="1:14" x14ac:dyDescent="0.25">
      <c r="A351" t="s">
        <v>831</v>
      </c>
      <c r="B351" t="s">
        <v>832</v>
      </c>
      <c r="C351" t="s">
        <v>271</v>
      </c>
      <c r="D351" t="s">
        <v>21</v>
      </c>
      <c r="E351">
        <v>25401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43670</v>
      </c>
      <c r="L351" t="s">
        <v>26</v>
      </c>
      <c r="N351" t="s">
        <v>24</v>
      </c>
    </row>
    <row r="352" spans="1:14" x14ac:dyDescent="0.25">
      <c r="A352" t="s">
        <v>833</v>
      </c>
      <c r="B352" t="s">
        <v>834</v>
      </c>
      <c r="C352" t="s">
        <v>789</v>
      </c>
      <c r="D352" t="s">
        <v>21</v>
      </c>
      <c r="E352">
        <v>26351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43670</v>
      </c>
      <c r="L352" t="s">
        <v>26</v>
      </c>
      <c r="N352" t="s">
        <v>24</v>
      </c>
    </row>
    <row r="353" spans="1:14" x14ac:dyDescent="0.25">
      <c r="A353" t="s">
        <v>835</v>
      </c>
      <c r="B353" t="s">
        <v>836</v>
      </c>
      <c r="C353" t="s">
        <v>578</v>
      </c>
      <c r="D353" t="s">
        <v>21</v>
      </c>
      <c r="E353">
        <v>25832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43670</v>
      </c>
      <c r="L353" t="s">
        <v>26</v>
      </c>
      <c r="N353" t="s">
        <v>24</v>
      </c>
    </row>
    <row r="354" spans="1:14" x14ac:dyDescent="0.25">
      <c r="A354" t="s">
        <v>837</v>
      </c>
      <c r="B354" t="s">
        <v>838</v>
      </c>
      <c r="C354" t="s">
        <v>113</v>
      </c>
      <c r="D354" t="s">
        <v>21</v>
      </c>
      <c r="E354">
        <v>25801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43670</v>
      </c>
      <c r="L354" t="s">
        <v>26</v>
      </c>
      <c r="N354" t="s">
        <v>24</v>
      </c>
    </row>
    <row r="355" spans="1:14" x14ac:dyDescent="0.25">
      <c r="A355" t="s">
        <v>839</v>
      </c>
      <c r="B355" t="s">
        <v>840</v>
      </c>
      <c r="C355" t="s">
        <v>841</v>
      </c>
      <c r="D355" t="s">
        <v>21</v>
      </c>
      <c r="E355">
        <v>25601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43670</v>
      </c>
      <c r="L355" t="s">
        <v>26</v>
      </c>
      <c r="N355" t="s">
        <v>24</v>
      </c>
    </row>
    <row r="356" spans="1:14" x14ac:dyDescent="0.25">
      <c r="A356" t="s">
        <v>842</v>
      </c>
      <c r="B356" t="s">
        <v>843</v>
      </c>
      <c r="C356" t="s">
        <v>71</v>
      </c>
      <c r="D356" t="s">
        <v>21</v>
      </c>
      <c r="E356">
        <v>26003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43670</v>
      </c>
      <c r="L356" t="s">
        <v>26</v>
      </c>
      <c r="N356" t="s">
        <v>24</v>
      </c>
    </row>
    <row r="357" spans="1:14" x14ac:dyDescent="0.25">
      <c r="A357" t="s">
        <v>844</v>
      </c>
      <c r="B357" t="s">
        <v>845</v>
      </c>
      <c r="C357" t="s">
        <v>789</v>
      </c>
      <c r="D357" t="s">
        <v>21</v>
      </c>
      <c r="E357">
        <v>26351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43670</v>
      </c>
      <c r="L357" t="s">
        <v>26</v>
      </c>
      <c r="N357" t="s">
        <v>24</v>
      </c>
    </row>
    <row r="358" spans="1:14" x14ac:dyDescent="0.25">
      <c r="A358" t="s">
        <v>846</v>
      </c>
      <c r="B358" t="s">
        <v>847</v>
      </c>
      <c r="C358" t="s">
        <v>789</v>
      </c>
      <c r="D358" t="s">
        <v>21</v>
      </c>
      <c r="E358">
        <v>26351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43670</v>
      </c>
      <c r="L358" t="s">
        <v>26</v>
      </c>
      <c r="N358" t="s">
        <v>24</v>
      </c>
    </row>
    <row r="359" spans="1:14" x14ac:dyDescent="0.25">
      <c r="A359" t="s">
        <v>848</v>
      </c>
      <c r="B359" t="s">
        <v>849</v>
      </c>
      <c r="C359" t="s">
        <v>71</v>
      </c>
      <c r="D359" t="s">
        <v>21</v>
      </c>
      <c r="E359">
        <v>26003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43670</v>
      </c>
      <c r="L359" t="s">
        <v>26</v>
      </c>
      <c r="N359" t="s">
        <v>24</v>
      </c>
    </row>
    <row r="360" spans="1:14" x14ac:dyDescent="0.25">
      <c r="A360" t="s">
        <v>850</v>
      </c>
      <c r="B360" t="s">
        <v>851</v>
      </c>
      <c r="C360" t="s">
        <v>789</v>
      </c>
      <c r="D360" t="s">
        <v>21</v>
      </c>
      <c r="E360">
        <v>26351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43670</v>
      </c>
      <c r="L360" t="s">
        <v>26</v>
      </c>
      <c r="N360" t="s">
        <v>24</v>
      </c>
    </row>
    <row r="361" spans="1:14" x14ac:dyDescent="0.25">
      <c r="A361" t="s">
        <v>852</v>
      </c>
      <c r="B361" t="s">
        <v>853</v>
      </c>
      <c r="C361" t="s">
        <v>578</v>
      </c>
      <c r="D361" t="s">
        <v>21</v>
      </c>
      <c r="E361">
        <v>25832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43670</v>
      </c>
      <c r="L361" t="s">
        <v>26</v>
      </c>
      <c r="N361" t="s">
        <v>24</v>
      </c>
    </row>
    <row r="362" spans="1:14" x14ac:dyDescent="0.25">
      <c r="A362" t="s">
        <v>314</v>
      </c>
      <c r="B362" t="s">
        <v>854</v>
      </c>
      <c r="C362" t="s">
        <v>71</v>
      </c>
      <c r="D362" t="s">
        <v>21</v>
      </c>
      <c r="E362">
        <v>26003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43670</v>
      </c>
      <c r="L362" t="s">
        <v>26</v>
      </c>
      <c r="N362" t="s">
        <v>24</v>
      </c>
    </row>
    <row r="363" spans="1:14" x14ac:dyDescent="0.25">
      <c r="A363" t="s">
        <v>855</v>
      </c>
      <c r="B363" t="s">
        <v>856</v>
      </c>
      <c r="C363" t="s">
        <v>857</v>
      </c>
      <c r="D363" t="s">
        <v>21</v>
      </c>
      <c r="E363">
        <v>26342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43670</v>
      </c>
      <c r="L363" t="s">
        <v>26</v>
      </c>
      <c r="N363" t="s">
        <v>24</v>
      </c>
    </row>
    <row r="364" spans="1:14" x14ac:dyDescent="0.25">
      <c r="A364" t="s">
        <v>858</v>
      </c>
      <c r="B364" t="s">
        <v>859</v>
      </c>
      <c r="C364" t="s">
        <v>271</v>
      </c>
      <c r="D364" t="s">
        <v>21</v>
      </c>
      <c r="E364">
        <v>25401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43670</v>
      </c>
      <c r="L364" t="s">
        <v>26</v>
      </c>
      <c r="N364" t="s">
        <v>24</v>
      </c>
    </row>
    <row r="365" spans="1:14" x14ac:dyDescent="0.25">
      <c r="A365" t="s">
        <v>858</v>
      </c>
      <c r="B365" t="s">
        <v>860</v>
      </c>
      <c r="C365" t="s">
        <v>271</v>
      </c>
      <c r="D365" t="s">
        <v>21</v>
      </c>
      <c r="E365">
        <v>25401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43670</v>
      </c>
      <c r="L365" t="s">
        <v>26</v>
      </c>
      <c r="N365" t="s">
        <v>24</v>
      </c>
    </row>
    <row r="366" spans="1:14" x14ac:dyDescent="0.25">
      <c r="A366" t="s">
        <v>861</v>
      </c>
      <c r="B366" t="s">
        <v>862</v>
      </c>
      <c r="C366" t="s">
        <v>320</v>
      </c>
      <c r="D366" t="s">
        <v>21</v>
      </c>
      <c r="E366">
        <v>26452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43670</v>
      </c>
      <c r="L366" t="s">
        <v>26</v>
      </c>
      <c r="N366" t="s">
        <v>24</v>
      </c>
    </row>
    <row r="367" spans="1:14" x14ac:dyDescent="0.25">
      <c r="A367" t="s">
        <v>863</v>
      </c>
      <c r="B367" t="s">
        <v>864</v>
      </c>
      <c r="C367" t="s">
        <v>774</v>
      </c>
      <c r="D367" t="s">
        <v>21</v>
      </c>
      <c r="E367">
        <v>25428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43670</v>
      </c>
      <c r="L367" t="s">
        <v>26</v>
      </c>
      <c r="N367" t="s">
        <v>24</v>
      </c>
    </row>
    <row r="368" spans="1:14" x14ac:dyDescent="0.25">
      <c r="A368" t="s">
        <v>865</v>
      </c>
      <c r="B368" t="s">
        <v>866</v>
      </c>
      <c r="C368" t="s">
        <v>867</v>
      </c>
      <c r="D368" t="s">
        <v>21</v>
      </c>
      <c r="E368">
        <v>26384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43670</v>
      </c>
      <c r="L368" t="s">
        <v>26</v>
      </c>
      <c r="N368" t="s">
        <v>24</v>
      </c>
    </row>
    <row r="369" spans="1:14" x14ac:dyDescent="0.25">
      <c r="A369" t="s">
        <v>868</v>
      </c>
      <c r="B369" t="s">
        <v>869</v>
      </c>
      <c r="C369" t="s">
        <v>591</v>
      </c>
      <c r="D369" t="s">
        <v>21</v>
      </c>
      <c r="E369">
        <v>25813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43670</v>
      </c>
      <c r="L369" t="s">
        <v>26</v>
      </c>
      <c r="N369" t="s">
        <v>24</v>
      </c>
    </row>
    <row r="370" spans="1:14" x14ac:dyDescent="0.25">
      <c r="A370" t="s">
        <v>870</v>
      </c>
      <c r="B370" t="s">
        <v>871</v>
      </c>
      <c r="C370" t="s">
        <v>872</v>
      </c>
      <c r="D370" t="s">
        <v>21</v>
      </c>
      <c r="E370">
        <v>26447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43670</v>
      </c>
      <c r="L370" t="s">
        <v>26</v>
      </c>
      <c r="N370" t="s">
        <v>24</v>
      </c>
    </row>
    <row r="371" spans="1:14" x14ac:dyDescent="0.25">
      <c r="A371" t="s">
        <v>873</v>
      </c>
      <c r="B371" t="s">
        <v>874</v>
      </c>
      <c r="C371" t="s">
        <v>872</v>
      </c>
      <c r="D371" t="s">
        <v>21</v>
      </c>
      <c r="E371">
        <v>26447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43670</v>
      </c>
      <c r="L371" t="s">
        <v>26</v>
      </c>
      <c r="N371" t="s">
        <v>24</v>
      </c>
    </row>
    <row r="372" spans="1:14" x14ac:dyDescent="0.25">
      <c r="A372" t="s">
        <v>875</v>
      </c>
      <c r="B372" t="s">
        <v>876</v>
      </c>
      <c r="C372" t="s">
        <v>872</v>
      </c>
      <c r="D372" t="s">
        <v>21</v>
      </c>
      <c r="E372">
        <v>26447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43670</v>
      </c>
      <c r="L372" t="s">
        <v>26</v>
      </c>
      <c r="N372" t="s">
        <v>24</v>
      </c>
    </row>
    <row r="373" spans="1:14" x14ac:dyDescent="0.25">
      <c r="A373" t="s">
        <v>877</v>
      </c>
      <c r="B373" t="s">
        <v>878</v>
      </c>
      <c r="C373" t="s">
        <v>320</v>
      </c>
      <c r="D373" t="s">
        <v>21</v>
      </c>
      <c r="E373">
        <v>26452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43670</v>
      </c>
      <c r="L373" t="s">
        <v>26</v>
      </c>
      <c r="N373" t="s">
        <v>24</v>
      </c>
    </row>
    <row r="374" spans="1:14" x14ac:dyDescent="0.25">
      <c r="A374" t="s">
        <v>879</v>
      </c>
      <c r="B374" t="s">
        <v>880</v>
      </c>
      <c r="C374" t="s">
        <v>841</v>
      </c>
      <c r="D374" t="s">
        <v>21</v>
      </c>
      <c r="E374">
        <v>25601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43669</v>
      </c>
      <c r="L374" t="s">
        <v>26</v>
      </c>
      <c r="N374" t="s">
        <v>24</v>
      </c>
    </row>
    <row r="375" spans="1:14" x14ac:dyDescent="0.25">
      <c r="A375" t="s">
        <v>881</v>
      </c>
      <c r="B375" t="s">
        <v>882</v>
      </c>
      <c r="C375" t="s">
        <v>883</v>
      </c>
      <c r="D375" t="s">
        <v>21</v>
      </c>
      <c r="E375">
        <v>25880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43668</v>
      </c>
      <c r="L375" t="s">
        <v>26</v>
      </c>
      <c r="N375" t="s">
        <v>24</v>
      </c>
    </row>
    <row r="376" spans="1:14" x14ac:dyDescent="0.25">
      <c r="A376" t="s">
        <v>884</v>
      </c>
      <c r="B376" t="s">
        <v>885</v>
      </c>
      <c r="C376" t="s">
        <v>883</v>
      </c>
      <c r="D376" t="s">
        <v>21</v>
      </c>
      <c r="E376">
        <v>25880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43668</v>
      </c>
      <c r="L376" t="s">
        <v>26</v>
      </c>
      <c r="N376" t="s">
        <v>24</v>
      </c>
    </row>
    <row r="377" spans="1:14" x14ac:dyDescent="0.25">
      <c r="A377" t="s">
        <v>886</v>
      </c>
      <c r="B377" t="s">
        <v>887</v>
      </c>
      <c r="C377" t="s">
        <v>480</v>
      </c>
      <c r="D377" t="s">
        <v>21</v>
      </c>
      <c r="E377">
        <v>25901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43668</v>
      </c>
      <c r="L377" t="s">
        <v>26</v>
      </c>
      <c r="N377" t="s">
        <v>24</v>
      </c>
    </row>
    <row r="378" spans="1:14" x14ac:dyDescent="0.25">
      <c r="A378" t="s">
        <v>888</v>
      </c>
      <c r="B378" t="s">
        <v>889</v>
      </c>
      <c r="C378" t="s">
        <v>480</v>
      </c>
      <c r="D378" t="s">
        <v>21</v>
      </c>
      <c r="E378">
        <v>25901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43668</v>
      </c>
      <c r="L378" t="s">
        <v>26</v>
      </c>
      <c r="N378" t="s">
        <v>24</v>
      </c>
    </row>
    <row r="379" spans="1:14" x14ac:dyDescent="0.25">
      <c r="A379" t="s">
        <v>890</v>
      </c>
      <c r="B379" t="s">
        <v>891</v>
      </c>
      <c r="C379" t="s">
        <v>892</v>
      </c>
      <c r="D379" t="s">
        <v>21</v>
      </c>
      <c r="E379">
        <v>25846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43668</v>
      </c>
      <c r="L379" t="s">
        <v>26</v>
      </c>
      <c r="N379" t="s">
        <v>24</v>
      </c>
    </row>
    <row r="380" spans="1:14" x14ac:dyDescent="0.25">
      <c r="A380" t="s">
        <v>893</v>
      </c>
      <c r="B380" t="s">
        <v>894</v>
      </c>
      <c r="C380" t="s">
        <v>480</v>
      </c>
      <c r="D380" t="s">
        <v>21</v>
      </c>
      <c r="E380">
        <v>25901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43668</v>
      </c>
      <c r="L380" t="s">
        <v>26</v>
      </c>
      <c r="N380" t="s">
        <v>24</v>
      </c>
    </row>
    <row r="381" spans="1:14" x14ac:dyDescent="0.25">
      <c r="A381" t="s">
        <v>895</v>
      </c>
      <c r="B381" t="s">
        <v>896</v>
      </c>
      <c r="C381" t="s">
        <v>487</v>
      </c>
      <c r="D381" t="s">
        <v>21</v>
      </c>
      <c r="E381">
        <v>25840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43668</v>
      </c>
      <c r="L381" t="s">
        <v>26</v>
      </c>
      <c r="N381" t="s">
        <v>24</v>
      </c>
    </row>
    <row r="382" spans="1:14" x14ac:dyDescent="0.25">
      <c r="A382" t="s">
        <v>897</v>
      </c>
      <c r="B382" t="s">
        <v>898</v>
      </c>
      <c r="C382" t="s">
        <v>71</v>
      </c>
      <c r="D382" t="s">
        <v>21</v>
      </c>
      <c r="E382">
        <v>26003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43668</v>
      </c>
      <c r="L382" t="s">
        <v>26</v>
      </c>
      <c r="N382" t="s">
        <v>24</v>
      </c>
    </row>
    <row r="383" spans="1:14" x14ac:dyDescent="0.25">
      <c r="A383" t="s">
        <v>899</v>
      </c>
      <c r="B383" t="s">
        <v>900</v>
      </c>
      <c r="C383" t="s">
        <v>480</v>
      </c>
      <c r="D383" t="s">
        <v>21</v>
      </c>
      <c r="E383">
        <v>25901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43668</v>
      </c>
      <c r="L383" t="s">
        <v>26</v>
      </c>
      <c r="N383" t="s">
        <v>24</v>
      </c>
    </row>
    <row r="384" spans="1:14" x14ac:dyDescent="0.25">
      <c r="A384" t="s">
        <v>901</v>
      </c>
      <c r="B384" t="s">
        <v>902</v>
      </c>
      <c r="C384" t="s">
        <v>903</v>
      </c>
      <c r="D384" t="s">
        <v>21</v>
      </c>
      <c r="E384">
        <v>26562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43668</v>
      </c>
      <c r="L384" t="s">
        <v>26</v>
      </c>
      <c r="N384" t="s">
        <v>24</v>
      </c>
    </row>
    <row r="385" spans="1:14" x14ac:dyDescent="0.25">
      <c r="A385" t="s">
        <v>904</v>
      </c>
      <c r="B385" t="s">
        <v>905</v>
      </c>
      <c r="C385" t="s">
        <v>906</v>
      </c>
      <c r="D385" t="s">
        <v>21</v>
      </c>
      <c r="E385">
        <v>26575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43668</v>
      </c>
      <c r="L385" t="s">
        <v>26</v>
      </c>
      <c r="N385" t="s">
        <v>24</v>
      </c>
    </row>
    <row r="386" spans="1:14" x14ac:dyDescent="0.25">
      <c r="A386" t="s">
        <v>907</v>
      </c>
      <c r="B386" t="s">
        <v>908</v>
      </c>
      <c r="C386" t="s">
        <v>480</v>
      </c>
      <c r="D386" t="s">
        <v>21</v>
      </c>
      <c r="E386">
        <v>25901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43668</v>
      </c>
      <c r="L386" t="s">
        <v>26</v>
      </c>
      <c r="N386" t="s">
        <v>24</v>
      </c>
    </row>
    <row r="387" spans="1:14" x14ac:dyDescent="0.25">
      <c r="A387" t="s">
        <v>909</v>
      </c>
      <c r="B387" t="s">
        <v>910</v>
      </c>
      <c r="C387" t="s">
        <v>903</v>
      </c>
      <c r="D387" t="s">
        <v>21</v>
      </c>
      <c r="E387">
        <v>26562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43668</v>
      </c>
      <c r="L387" t="s">
        <v>26</v>
      </c>
      <c r="N387" t="s">
        <v>24</v>
      </c>
    </row>
    <row r="388" spans="1:14" x14ac:dyDescent="0.25">
      <c r="A388" t="s">
        <v>695</v>
      </c>
      <c r="B388" t="s">
        <v>911</v>
      </c>
      <c r="C388" t="s">
        <v>906</v>
      </c>
      <c r="D388" t="s">
        <v>21</v>
      </c>
      <c r="E388">
        <v>26575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43668</v>
      </c>
      <c r="L388" t="s">
        <v>26</v>
      </c>
      <c r="N388" t="s">
        <v>24</v>
      </c>
    </row>
    <row r="389" spans="1:14" x14ac:dyDescent="0.25">
      <c r="A389" t="s">
        <v>912</v>
      </c>
      <c r="B389" t="s">
        <v>913</v>
      </c>
      <c r="C389" t="s">
        <v>914</v>
      </c>
      <c r="D389" t="s">
        <v>21</v>
      </c>
      <c r="E389">
        <v>25670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43668</v>
      </c>
      <c r="L389" t="s">
        <v>26</v>
      </c>
      <c r="N389" t="s">
        <v>24</v>
      </c>
    </row>
    <row r="390" spans="1:14" x14ac:dyDescent="0.25">
      <c r="A390" t="s">
        <v>915</v>
      </c>
      <c r="B390" t="s">
        <v>916</v>
      </c>
      <c r="C390" t="s">
        <v>917</v>
      </c>
      <c r="D390" t="s">
        <v>21</v>
      </c>
      <c r="E390">
        <v>25917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43668</v>
      </c>
      <c r="L390" t="s">
        <v>26</v>
      </c>
      <c r="N390" t="s">
        <v>24</v>
      </c>
    </row>
    <row r="391" spans="1:14" x14ac:dyDescent="0.25">
      <c r="A391" t="s">
        <v>918</v>
      </c>
      <c r="B391" t="s">
        <v>919</v>
      </c>
      <c r="C391" t="s">
        <v>480</v>
      </c>
      <c r="D391" t="s">
        <v>21</v>
      </c>
      <c r="E391">
        <v>25901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43668</v>
      </c>
      <c r="L391" t="s">
        <v>26</v>
      </c>
      <c r="N391" t="s">
        <v>24</v>
      </c>
    </row>
    <row r="392" spans="1:14" x14ac:dyDescent="0.25">
      <c r="A392" t="s">
        <v>920</v>
      </c>
      <c r="B392" t="s">
        <v>921</v>
      </c>
      <c r="C392" t="s">
        <v>892</v>
      </c>
      <c r="D392" t="s">
        <v>21</v>
      </c>
      <c r="E392">
        <v>25846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43668</v>
      </c>
      <c r="L392" t="s">
        <v>26</v>
      </c>
      <c r="N392" t="s">
        <v>24</v>
      </c>
    </row>
    <row r="393" spans="1:14" x14ac:dyDescent="0.25">
      <c r="A393" t="s">
        <v>922</v>
      </c>
      <c r="B393" t="s">
        <v>923</v>
      </c>
      <c r="C393" t="s">
        <v>924</v>
      </c>
      <c r="D393" t="s">
        <v>21</v>
      </c>
      <c r="E393">
        <v>25904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43668</v>
      </c>
      <c r="L393" t="s">
        <v>26</v>
      </c>
      <c r="N393" t="s">
        <v>24</v>
      </c>
    </row>
    <row r="394" spans="1:14" x14ac:dyDescent="0.25">
      <c r="A394" t="s">
        <v>925</v>
      </c>
      <c r="B394" t="s">
        <v>926</v>
      </c>
      <c r="C394" t="s">
        <v>927</v>
      </c>
      <c r="D394" t="s">
        <v>21</v>
      </c>
      <c r="E394">
        <v>26581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43668</v>
      </c>
      <c r="L394" t="s">
        <v>26</v>
      </c>
      <c r="N394" t="s">
        <v>24</v>
      </c>
    </row>
    <row r="395" spans="1:14" x14ac:dyDescent="0.25">
      <c r="A395" t="s">
        <v>928</v>
      </c>
      <c r="B395" t="s">
        <v>929</v>
      </c>
      <c r="C395" t="s">
        <v>480</v>
      </c>
      <c r="D395" t="s">
        <v>21</v>
      </c>
      <c r="E395">
        <v>25901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43668</v>
      </c>
      <c r="L395" t="s">
        <v>26</v>
      </c>
      <c r="N395" t="s">
        <v>24</v>
      </c>
    </row>
    <row r="396" spans="1:14" x14ac:dyDescent="0.25">
      <c r="A396" t="s">
        <v>930</v>
      </c>
      <c r="B396" t="s">
        <v>931</v>
      </c>
      <c r="C396" t="s">
        <v>883</v>
      </c>
      <c r="D396" t="s">
        <v>21</v>
      </c>
      <c r="E396">
        <v>25880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43668</v>
      </c>
      <c r="L396" t="s">
        <v>26</v>
      </c>
      <c r="N396" t="s">
        <v>24</v>
      </c>
    </row>
    <row r="397" spans="1:14" x14ac:dyDescent="0.25">
      <c r="A397" t="s">
        <v>932</v>
      </c>
      <c r="B397" t="s">
        <v>933</v>
      </c>
      <c r="C397" t="s">
        <v>480</v>
      </c>
      <c r="D397" t="s">
        <v>21</v>
      </c>
      <c r="E397">
        <v>25901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43668</v>
      </c>
      <c r="L397" t="s">
        <v>26</v>
      </c>
      <c r="N397" t="s">
        <v>24</v>
      </c>
    </row>
    <row r="398" spans="1:14" x14ac:dyDescent="0.25">
      <c r="A398" t="s">
        <v>934</v>
      </c>
      <c r="B398" t="s">
        <v>935</v>
      </c>
      <c r="C398" t="s">
        <v>480</v>
      </c>
      <c r="D398" t="s">
        <v>21</v>
      </c>
      <c r="E398">
        <v>25901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43668</v>
      </c>
      <c r="L398" t="s">
        <v>26</v>
      </c>
      <c r="N398" t="s">
        <v>24</v>
      </c>
    </row>
    <row r="399" spans="1:14" x14ac:dyDescent="0.25">
      <c r="A399" t="s">
        <v>936</v>
      </c>
      <c r="B399" t="s">
        <v>937</v>
      </c>
      <c r="C399" t="s">
        <v>917</v>
      </c>
      <c r="D399" t="s">
        <v>21</v>
      </c>
      <c r="E399">
        <v>25917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43668</v>
      </c>
      <c r="L399" t="s">
        <v>26</v>
      </c>
      <c r="N399" t="s">
        <v>24</v>
      </c>
    </row>
    <row r="400" spans="1:14" x14ac:dyDescent="0.25">
      <c r="A400" t="s">
        <v>938</v>
      </c>
      <c r="B400" t="s">
        <v>939</v>
      </c>
      <c r="C400" t="s">
        <v>304</v>
      </c>
      <c r="D400" t="s">
        <v>21</v>
      </c>
      <c r="E400">
        <v>24740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43665</v>
      </c>
      <c r="L400" t="s">
        <v>26</v>
      </c>
      <c r="N400" t="s">
        <v>24</v>
      </c>
    </row>
    <row r="401" spans="1:14" x14ac:dyDescent="0.25">
      <c r="A401" t="s">
        <v>940</v>
      </c>
      <c r="B401" t="s">
        <v>941</v>
      </c>
      <c r="C401" t="s">
        <v>587</v>
      </c>
      <c r="D401" t="s">
        <v>21</v>
      </c>
      <c r="E401">
        <v>25951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43665</v>
      </c>
      <c r="L401" t="s">
        <v>26</v>
      </c>
      <c r="N401" t="s">
        <v>24</v>
      </c>
    </row>
    <row r="402" spans="1:14" x14ac:dyDescent="0.25">
      <c r="A402" t="s">
        <v>942</v>
      </c>
      <c r="B402" t="s">
        <v>943</v>
      </c>
      <c r="C402" t="s">
        <v>587</v>
      </c>
      <c r="D402" t="s">
        <v>21</v>
      </c>
      <c r="E402">
        <v>25951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43665</v>
      </c>
      <c r="L402" t="s">
        <v>26</v>
      </c>
      <c r="N402" t="s">
        <v>24</v>
      </c>
    </row>
    <row r="403" spans="1:14" x14ac:dyDescent="0.25">
      <c r="A403" t="s">
        <v>944</v>
      </c>
      <c r="B403" t="s">
        <v>945</v>
      </c>
      <c r="C403" t="s">
        <v>326</v>
      </c>
      <c r="D403" t="s">
        <v>21</v>
      </c>
      <c r="E403">
        <v>25704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43664</v>
      </c>
      <c r="L403" t="s">
        <v>26</v>
      </c>
      <c r="N403" t="s">
        <v>24</v>
      </c>
    </row>
    <row r="404" spans="1:14" x14ac:dyDescent="0.25">
      <c r="A404" t="s">
        <v>946</v>
      </c>
      <c r="B404" t="s">
        <v>947</v>
      </c>
      <c r="C404" t="s">
        <v>948</v>
      </c>
      <c r="D404" t="s">
        <v>21</v>
      </c>
      <c r="E404">
        <v>25430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43664</v>
      </c>
      <c r="L404" t="s">
        <v>26</v>
      </c>
      <c r="N404" t="s">
        <v>24</v>
      </c>
    </row>
    <row r="405" spans="1:14" x14ac:dyDescent="0.25">
      <c r="A405" t="s">
        <v>949</v>
      </c>
      <c r="B405" t="s">
        <v>950</v>
      </c>
      <c r="C405" t="s">
        <v>48</v>
      </c>
      <c r="D405" t="s">
        <v>21</v>
      </c>
      <c r="E405">
        <v>25304</v>
      </c>
      <c r="F405" t="s">
        <v>22</v>
      </c>
      <c r="G405" t="s">
        <v>22</v>
      </c>
      <c r="H405" t="s">
        <v>329</v>
      </c>
      <c r="I405" t="s">
        <v>330</v>
      </c>
      <c r="J405" s="1">
        <v>43630</v>
      </c>
      <c r="K405" s="1">
        <v>43664</v>
      </c>
      <c r="L405" t="s">
        <v>331</v>
      </c>
      <c r="N405" t="s">
        <v>332</v>
      </c>
    </row>
    <row r="406" spans="1:14" x14ac:dyDescent="0.25">
      <c r="A406" t="s">
        <v>951</v>
      </c>
      <c r="B406" t="s">
        <v>952</v>
      </c>
      <c r="C406" t="s">
        <v>953</v>
      </c>
      <c r="D406" t="s">
        <v>21</v>
      </c>
      <c r="E406">
        <v>25064</v>
      </c>
      <c r="F406" t="s">
        <v>22</v>
      </c>
      <c r="G406" t="s">
        <v>22</v>
      </c>
      <c r="H406" t="s">
        <v>312</v>
      </c>
      <c r="I406" t="s">
        <v>313</v>
      </c>
      <c r="J406" s="1">
        <v>43629</v>
      </c>
      <c r="K406" s="1">
        <v>43664</v>
      </c>
      <c r="L406" t="s">
        <v>331</v>
      </c>
      <c r="N406" t="s">
        <v>332</v>
      </c>
    </row>
    <row r="407" spans="1:14" x14ac:dyDescent="0.25">
      <c r="A407" t="s">
        <v>954</v>
      </c>
      <c r="B407" t="s">
        <v>955</v>
      </c>
      <c r="C407" t="s">
        <v>956</v>
      </c>
      <c r="D407" t="s">
        <v>21</v>
      </c>
      <c r="E407">
        <v>25569</v>
      </c>
      <c r="F407" t="s">
        <v>22</v>
      </c>
      <c r="G407" t="s">
        <v>22</v>
      </c>
      <c r="H407" t="s">
        <v>312</v>
      </c>
      <c r="I407" t="s">
        <v>313</v>
      </c>
      <c r="J407" s="1">
        <v>43629</v>
      </c>
      <c r="K407" s="1">
        <v>43664</v>
      </c>
      <c r="L407" t="s">
        <v>331</v>
      </c>
      <c r="N407" t="s">
        <v>332</v>
      </c>
    </row>
    <row r="408" spans="1:14" x14ac:dyDescent="0.25">
      <c r="A408" t="s">
        <v>957</v>
      </c>
      <c r="B408" t="s">
        <v>958</v>
      </c>
      <c r="C408" t="s">
        <v>637</v>
      </c>
      <c r="D408" t="s">
        <v>21</v>
      </c>
      <c r="E408">
        <v>26101</v>
      </c>
      <c r="F408" t="s">
        <v>22</v>
      </c>
      <c r="G408" t="s">
        <v>22</v>
      </c>
      <c r="H408" t="s">
        <v>312</v>
      </c>
      <c r="I408" t="s">
        <v>767</v>
      </c>
      <c r="J408" s="1">
        <v>43620</v>
      </c>
      <c r="K408" s="1">
        <v>43664</v>
      </c>
      <c r="L408" t="s">
        <v>331</v>
      </c>
      <c r="N408" t="s">
        <v>332</v>
      </c>
    </row>
    <row r="409" spans="1:14" x14ac:dyDescent="0.25">
      <c r="A409" t="s">
        <v>959</v>
      </c>
      <c r="B409" t="s">
        <v>960</v>
      </c>
      <c r="C409" t="s">
        <v>953</v>
      </c>
      <c r="D409" t="s">
        <v>21</v>
      </c>
      <c r="E409">
        <v>25064</v>
      </c>
      <c r="F409" t="s">
        <v>22</v>
      </c>
      <c r="G409" t="s">
        <v>22</v>
      </c>
      <c r="H409" t="s">
        <v>312</v>
      </c>
      <c r="I409" t="s">
        <v>313</v>
      </c>
      <c r="J409" s="1">
        <v>43629</v>
      </c>
      <c r="K409" s="1">
        <v>43664</v>
      </c>
      <c r="L409" t="s">
        <v>331</v>
      </c>
      <c r="N409" t="s">
        <v>332</v>
      </c>
    </row>
    <row r="410" spans="1:14" x14ac:dyDescent="0.25">
      <c r="A410" t="s">
        <v>961</v>
      </c>
      <c r="B410" t="s">
        <v>962</v>
      </c>
      <c r="C410" t="s">
        <v>953</v>
      </c>
      <c r="D410" t="s">
        <v>21</v>
      </c>
      <c r="E410">
        <v>25064</v>
      </c>
      <c r="F410" t="s">
        <v>22</v>
      </c>
      <c r="G410" t="s">
        <v>22</v>
      </c>
      <c r="H410" t="s">
        <v>329</v>
      </c>
      <c r="I410" t="s">
        <v>330</v>
      </c>
      <c r="J410" s="1">
        <v>43629</v>
      </c>
      <c r="K410" s="1">
        <v>43664</v>
      </c>
      <c r="L410" t="s">
        <v>331</v>
      </c>
      <c r="N410" t="s">
        <v>332</v>
      </c>
    </row>
    <row r="411" spans="1:14" x14ac:dyDescent="0.25">
      <c r="A411" t="s">
        <v>963</v>
      </c>
      <c r="B411" t="s">
        <v>964</v>
      </c>
      <c r="C411" t="s">
        <v>965</v>
      </c>
      <c r="D411" t="s">
        <v>21</v>
      </c>
      <c r="E411">
        <v>24916</v>
      </c>
      <c r="F411" t="s">
        <v>22</v>
      </c>
      <c r="G411" t="s">
        <v>22</v>
      </c>
      <c r="H411" t="s">
        <v>312</v>
      </c>
      <c r="I411" t="s">
        <v>313</v>
      </c>
      <c r="J411" s="1">
        <v>43628</v>
      </c>
      <c r="K411" s="1">
        <v>43664</v>
      </c>
      <c r="L411" t="s">
        <v>331</v>
      </c>
      <c r="N411" t="s">
        <v>332</v>
      </c>
    </row>
    <row r="412" spans="1:14" x14ac:dyDescent="0.25">
      <c r="A412" t="s">
        <v>202</v>
      </c>
      <c r="B412" t="s">
        <v>203</v>
      </c>
      <c r="C412" t="s">
        <v>201</v>
      </c>
      <c r="D412" t="s">
        <v>21</v>
      </c>
      <c r="E412">
        <v>26836</v>
      </c>
      <c r="F412" t="s">
        <v>22</v>
      </c>
      <c r="G412" t="s">
        <v>22</v>
      </c>
      <c r="H412" t="s">
        <v>312</v>
      </c>
      <c r="I412" t="s">
        <v>701</v>
      </c>
      <c r="J412" s="1">
        <v>43634</v>
      </c>
      <c r="K412" s="1">
        <v>43664</v>
      </c>
      <c r="L412" t="s">
        <v>331</v>
      </c>
      <c r="N412" t="s">
        <v>332</v>
      </c>
    </row>
    <row r="413" spans="1:14" x14ac:dyDescent="0.25">
      <c r="A413" t="s">
        <v>966</v>
      </c>
      <c r="B413" t="s">
        <v>967</v>
      </c>
      <c r="C413" t="s">
        <v>968</v>
      </c>
      <c r="D413" t="s">
        <v>21</v>
      </c>
      <c r="E413">
        <v>25067</v>
      </c>
      <c r="F413" t="s">
        <v>22</v>
      </c>
      <c r="G413" t="s">
        <v>22</v>
      </c>
      <c r="H413" t="s">
        <v>312</v>
      </c>
      <c r="I413" t="s">
        <v>313</v>
      </c>
      <c r="J413" s="1">
        <v>43550</v>
      </c>
      <c r="K413" s="1">
        <v>43664</v>
      </c>
      <c r="L413" t="s">
        <v>331</v>
      </c>
      <c r="N413" t="s">
        <v>332</v>
      </c>
    </row>
    <row r="414" spans="1:14" x14ac:dyDescent="0.25">
      <c r="A414" t="s">
        <v>244</v>
      </c>
      <c r="B414" t="s">
        <v>245</v>
      </c>
      <c r="C414" t="s">
        <v>246</v>
      </c>
      <c r="D414" t="s">
        <v>21</v>
      </c>
      <c r="E414">
        <v>26812</v>
      </c>
      <c r="F414" t="s">
        <v>22</v>
      </c>
      <c r="G414" t="s">
        <v>22</v>
      </c>
      <c r="H414" t="s">
        <v>312</v>
      </c>
      <c r="I414" t="s">
        <v>313</v>
      </c>
      <c r="J414" s="1">
        <v>43626</v>
      </c>
      <c r="K414" s="1">
        <v>43664</v>
      </c>
      <c r="L414" t="s">
        <v>331</v>
      </c>
      <c r="N414" t="s">
        <v>332</v>
      </c>
    </row>
    <row r="415" spans="1:14" x14ac:dyDescent="0.25">
      <c r="A415" t="s">
        <v>247</v>
      </c>
      <c r="B415" t="s">
        <v>248</v>
      </c>
      <c r="C415" t="s">
        <v>969</v>
      </c>
      <c r="D415" t="s">
        <v>21</v>
      </c>
      <c r="E415">
        <v>26817</v>
      </c>
      <c r="F415" t="s">
        <v>22</v>
      </c>
      <c r="G415" t="s">
        <v>22</v>
      </c>
      <c r="H415" t="s">
        <v>312</v>
      </c>
      <c r="I415" t="s">
        <v>313</v>
      </c>
      <c r="J415" s="1">
        <v>43626</v>
      </c>
      <c r="K415" s="1">
        <v>43664</v>
      </c>
      <c r="L415" t="s">
        <v>331</v>
      </c>
      <c r="N415" t="s">
        <v>332</v>
      </c>
    </row>
    <row r="416" spans="1:14" x14ac:dyDescent="0.25">
      <c r="A416" t="s">
        <v>970</v>
      </c>
      <c r="B416" t="s">
        <v>971</v>
      </c>
      <c r="C416" t="s">
        <v>683</v>
      </c>
      <c r="D416" t="s">
        <v>21</v>
      </c>
      <c r="E416">
        <v>26062</v>
      </c>
      <c r="F416" t="s">
        <v>22</v>
      </c>
      <c r="G416" t="s">
        <v>22</v>
      </c>
      <c r="H416" t="s">
        <v>312</v>
      </c>
      <c r="I416" t="s">
        <v>449</v>
      </c>
      <c r="J416" s="1">
        <v>43630</v>
      </c>
      <c r="K416" s="1">
        <v>43664</v>
      </c>
      <c r="L416" t="s">
        <v>331</v>
      </c>
      <c r="N416" t="s">
        <v>332</v>
      </c>
    </row>
    <row r="417" spans="1:14" x14ac:dyDescent="0.25">
      <c r="A417" t="s">
        <v>972</v>
      </c>
      <c r="B417" t="s">
        <v>973</v>
      </c>
      <c r="C417" t="s">
        <v>326</v>
      </c>
      <c r="D417" t="s">
        <v>21</v>
      </c>
      <c r="E417">
        <v>25701</v>
      </c>
      <c r="F417" t="s">
        <v>22</v>
      </c>
      <c r="G417" t="s">
        <v>22</v>
      </c>
      <c r="H417" t="s">
        <v>329</v>
      </c>
      <c r="I417" t="s">
        <v>330</v>
      </c>
      <c r="J417" s="1">
        <v>43626</v>
      </c>
      <c r="K417" s="1">
        <v>43664</v>
      </c>
      <c r="L417" t="s">
        <v>331</v>
      </c>
      <c r="N417" t="s">
        <v>332</v>
      </c>
    </row>
    <row r="418" spans="1:14" x14ac:dyDescent="0.25">
      <c r="A418" t="s">
        <v>974</v>
      </c>
      <c r="B418" t="s">
        <v>975</v>
      </c>
      <c r="C418" t="s">
        <v>976</v>
      </c>
      <c r="D418" t="s">
        <v>21</v>
      </c>
      <c r="E418">
        <v>25438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43663</v>
      </c>
      <c r="L418" t="s">
        <v>26</v>
      </c>
      <c r="N418" t="s">
        <v>24</v>
      </c>
    </row>
    <row r="419" spans="1:14" x14ac:dyDescent="0.25">
      <c r="A419" t="s">
        <v>977</v>
      </c>
      <c r="B419" t="s">
        <v>978</v>
      </c>
      <c r="C419" t="s">
        <v>979</v>
      </c>
      <c r="D419" t="s">
        <v>21</v>
      </c>
      <c r="E419">
        <v>25630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43663</v>
      </c>
      <c r="L419" t="s">
        <v>26</v>
      </c>
      <c r="N419" t="s">
        <v>24</v>
      </c>
    </row>
    <row r="420" spans="1:14" x14ac:dyDescent="0.25">
      <c r="A420" t="s">
        <v>980</v>
      </c>
      <c r="B420" t="s">
        <v>981</v>
      </c>
      <c r="C420" t="s">
        <v>587</v>
      </c>
      <c r="D420" t="s">
        <v>21</v>
      </c>
      <c r="E420">
        <v>25951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43663</v>
      </c>
      <c r="L420" t="s">
        <v>26</v>
      </c>
      <c r="N420" t="s">
        <v>24</v>
      </c>
    </row>
    <row r="421" spans="1:14" x14ac:dyDescent="0.25">
      <c r="A421" t="s">
        <v>982</v>
      </c>
      <c r="B421" t="s">
        <v>983</v>
      </c>
      <c r="C421" t="s">
        <v>587</v>
      </c>
      <c r="D421" t="s">
        <v>21</v>
      </c>
      <c r="E421">
        <v>25951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43663</v>
      </c>
      <c r="L421" t="s">
        <v>26</v>
      </c>
      <c r="N421" t="s">
        <v>24</v>
      </c>
    </row>
    <row r="422" spans="1:14" x14ac:dyDescent="0.25">
      <c r="A422" t="s">
        <v>984</v>
      </c>
      <c r="B422" t="s">
        <v>985</v>
      </c>
      <c r="C422" t="s">
        <v>948</v>
      </c>
      <c r="D422" t="s">
        <v>21</v>
      </c>
      <c r="E422">
        <v>25430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43663</v>
      </c>
      <c r="L422" t="s">
        <v>26</v>
      </c>
      <c r="N422" t="s">
        <v>24</v>
      </c>
    </row>
    <row r="423" spans="1:14" x14ac:dyDescent="0.25">
      <c r="A423" t="s">
        <v>359</v>
      </c>
      <c r="B423" t="s">
        <v>986</v>
      </c>
      <c r="C423" t="s">
        <v>976</v>
      </c>
      <c r="D423" t="s">
        <v>21</v>
      </c>
      <c r="E423">
        <v>25438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43663</v>
      </c>
      <c r="L423" t="s">
        <v>26</v>
      </c>
      <c r="N423" t="s">
        <v>24</v>
      </c>
    </row>
    <row r="424" spans="1:14" x14ac:dyDescent="0.25">
      <c r="A424" t="s">
        <v>987</v>
      </c>
      <c r="B424" t="s">
        <v>988</v>
      </c>
      <c r="C424" t="s">
        <v>587</v>
      </c>
      <c r="D424" t="s">
        <v>21</v>
      </c>
      <c r="E424">
        <v>25951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43663</v>
      </c>
      <c r="L424" t="s">
        <v>26</v>
      </c>
      <c r="N424" t="s">
        <v>24</v>
      </c>
    </row>
    <row r="425" spans="1:14" x14ac:dyDescent="0.25">
      <c r="A425" t="s">
        <v>989</v>
      </c>
      <c r="B425" t="s">
        <v>990</v>
      </c>
      <c r="C425" t="s">
        <v>991</v>
      </c>
      <c r="D425" t="s">
        <v>21</v>
      </c>
      <c r="E425">
        <v>25414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43663</v>
      </c>
      <c r="L425" t="s">
        <v>26</v>
      </c>
      <c r="N425" t="s">
        <v>24</v>
      </c>
    </row>
    <row r="426" spans="1:14" x14ac:dyDescent="0.25">
      <c r="A426" t="s">
        <v>992</v>
      </c>
      <c r="B426" t="s">
        <v>993</v>
      </c>
      <c r="C426" t="s">
        <v>587</v>
      </c>
      <c r="D426" t="s">
        <v>21</v>
      </c>
      <c r="E426">
        <v>25951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43663</v>
      </c>
      <c r="L426" t="s">
        <v>26</v>
      </c>
      <c r="N426" t="s">
        <v>24</v>
      </c>
    </row>
    <row r="427" spans="1:14" x14ac:dyDescent="0.25">
      <c r="A427" t="s">
        <v>994</v>
      </c>
      <c r="B427" t="s">
        <v>995</v>
      </c>
      <c r="C427" t="s">
        <v>996</v>
      </c>
      <c r="D427" t="s">
        <v>21</v>
      </c>
      <c r="E427">
        <v>25979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43663</v>
      </c>
      <c r="L427" t="s">
        <v>26</v>
      </c>
      <c r="N427" t="s">
        <v>24</v>
      </c>
    </row>
    <row r="428" spans="1:14" x14ac:dyDescent="0.25">
      <c r="A428" t="s">
        <v>997</v>
      </c>
      <c r="B428" t="s">
        <v>998</v>
      </c>
      <c r="C428" t="s">
        <v>999</v>
      </c>
      <c r="D428" t="s">
        <v>21</v>
      </c>
      <c r="E428">
        <v>24962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43663</v>
      </c>
      <c r="L428" t="s">
        <v>26</v>
      </c>
      <c r="N428" t="s">
        <v>24</v>
      </c>
    </row>
    <row r="429" spans="1:14" x14ac:dyDescent="0.25">
      <c r="A429" t="s">
        <v>498</v>
      </c>
      <c r="B429" t="s">
        <v>1000</v>
      </c>
      <c r="C429" t="s">
        <v>1001</v>
      </c>
      <c r="D429" t="s">
        <v>21</v>
      </c>
      <c r="E429">
        <v>25107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43663</v>
      </c>
      <c r="L429" t="s">
        <v>26</v>
      </c>
      <c r="N429" t="s">
        <v>24</v>
      </c>
    </row>
    <row r="430" spans="1:14" x14ac:dyDescent="0.25">
      <c r="A430" t="s">
        <v>1002</v>
      </c>
      <c r="B430" t="s">
        <v>1003</v>
      </c>
      <c r="C430" t="s">
        <v>991</v>
      </c>
      <c r="D430" t="s">
        <v>21</v>
      </c>
      <c r="E430">
        <v>25414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43663</v>
      </c>
      <c r="L430" t="s">
        <v>26</v>
      </c>
      <c r="N430" t="s">
        <v>24</v>
      </c>
    </row>
    <row r="431" spans="1:14" x14ac:dyDescent="0.25">
      <c r="A431" t="s">
        <v>1004</v>
      </c>
      <c r="B431" t="s">
        <v>1005</v>
      </c>
      <c r="C431" t="s">
        <v>1006</v>
      </c>
      <c r="D431" t="s">
        <v>21</v>
      </c>
      <c r="E431">
        <v>24981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43663</v>
      </c>
      <c r="L431" t="s">
        <v>26</v>
      </c>
      <c r="N431" t="s">
        <v>24</v>
      </c>
    </row>
    <row r="432" spans="1:14" x14ac:dyDescent="0.25">
      <c r="A432" t="s">
        <v>1007</v>
      </c>
      <c r="B432" t="s">
        <v>1008</v>
      </c>
      <c r="C432" t="s">
        <v>1009</v>
      </c>
      <c r="D432" t="s">
        <v>21</v>
      </c>
      <c r="E432">
        <v>25446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43663</v>
      </c>
      <c r="L432" t="s">
        <v>26</v>
      </c>
      <c r="N432" t="s">
        <v>24</v>
      </c>
    </row>
    <row r="433" spans="1:14" x14ac:dyDescent="0.25">
      <c r="A433" t="s">
        <v>1010</v>
      </c>
      <c r="B433" t="s">
        <v>1011</v>
      </c>
      <c r="C433" t="s">
        <v>948</v>
      </c>
      <c r="D433" t="s">
        <v>21</v>
      </c>
      <c r="E433">
        <v>25430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43663</v>
      </c>
      <c r="L433" t="s">
        <v>26</v>
      </c>
      <c r="N433" t="s">
        <v>24</v>
      </c>
    </row>
    <row r="434" spans="1:14" x14ac:dyDescent="0.25">
      <c r="A434" t="s">
        <v>1012</v>
      </c>
      <c r="B434" t="s">
        <v>1013</v>
      </c>
      <c r="C434" t="s">
        <v>1014</v>
      </c>
      <c r="D434" t="s">
        <v>21</v>
      </c>
      <c r="E434">
        <v>25530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43662</v>
      </c>
      <c r="L434" t="s">
        <v>26</v>
      </c>
      <c r="N434" t="s">
        <v>24</v>
      </c>
    </row>
    <row r="435" spans="1:14" x14ac:dyDescent="0.25">
      <c r="A435" t="s">
        <v>1015</v>
      </c>
      <c r="B435" t="s">
        <v>1016</v>
      </c>
      <c r="C435" t="s">
        <v>37</v>
      </c>
      <c r="D435" t="s">
        <v>21</v>
      </c>
      <c r="E435">
        <v>26505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43662</v>
      </c>
      <c r="L435" t="s">
        <v>26</v>
      </c>
      <c r="N435" t="s">
        <v>24</v>
      </c>
    </row>
    <row r="436" spans="1:14" x14ac:dyDescent="0.25">
      <c r="A436" t="s">
        <v>1017</v>
      </c>
      <c r="B436" t="s">
        <v>1018</v>
      </c>
      <c r="C436" t="s">
        <v>1019</v>
      </c>
      <c r="D436" t="s">
        <v>21</v>
      </c>
      <c r="E436">
        <v>26527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43662</v>
      </c>
      <c r="L436" t="s">
        <v>26</v>
      </c>
      <c r="N436" t="s">
        <v>24</v>
      </c>
    </row>
    <row r="437" spans="1:14" x14ac:dyDescent="0.25">
      <c r="A437" t="s">
        <v>1020</v>
      </c>
      <c r="B437" t="s">
        <v>1021</v>
      </c>
      <c r="C437" t="s">
        <v>441</v>
      </c>
      <c r="D437" t="s">
        <v>21</v>
      </c>
      <c r="E437">
        <v>26554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43662</v>
      </c>
      <c r="L437" t="s">
        <v>26</v>
      </c>
      <c r="N437" t="s">
        <v>24</v>
      </c>
    </row>
    <row r="438" spans="1:14" x14ac:dyDescent="0.25">
      <c r="A438" t="s">
        <v>1022</v>
      </c>
      <c r="B438" t="s">
        <v>1023</v>
      </c>
      <c r="C438" t="s">
        <v>1024</v>
      </c>
      <c r="D438" t="s">
        <v>21</v>
      </c>
      <c r="E438">
        <v>26354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43662</v>
      </c>
      <c r="L438" t="s">
        <v>26</v>
      </c>
      <c r="N438" t="s">
        <v>24</v>
      </c>
    </row>
    <row r="439" spans="1:14" x14ac:dyDescent="0.25">
      <c r="A439" t="s">
        <v>359</v>
      </c>
      <c r="B439" t="s">
        <v>1025</v>
      </c>
      <c r="C439" t="s">
        <v>697</v>
      </c>
      <c r="D439" t="s">
        <v>21</v>
      </c>
      <c r="E439">
        <v>26521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43662</v>
      </c>
      <c r="L439" t="s">
        <v>26</v>
      </c>
      <c r="N439" t="s">
        <v>24</v>
      </c>
    </row>
    <row r="440" spans="1:14" x14ac:dyDescent="0.25">
      <c r="A440" t="s">
        <v>1026</v>
      </c>
      <c r="B440" t="s">
        <v>1027</v>
      </c>
      <c r="C440" t="s">
        <v>1028</v>
      </c>
      <c r="D440" t="s">
        <v>21</v>
      </c>
      <c r="E440">
        <v>25635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43662</v>
      </c>
      <c r="L440" t="s">
        <v>26</v>
      </c>
      <c r="N440" t="s">
        <v>24</v>
      </c>
    </row>
    <row r="441" spans="1:14" x14ac:dyDescent="0.25">
      <c r="A441" t="s">
        <v>1029</v>
      </c>
      <c r="B441" t="s">
        <v>1030</v>
      </c>
      <c r="C441" t="s">
        <v>1028</v>
      </c>
      <c r="D441" t="s">
        <v>21</v>
      </c>
      <c r="E441">
        <v>25635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43662</v>
      </c>
      <c r="L441" t="s">
        <v>26</v>
      </c>
      <c r="N441" t="s">
        <v>24</v>
      </c>
    </row>
    <row r="442" spans="1:14" x14ac:dyDescent="0.25">
      <c r="A442" t="s">
        <v>1031</v>
      </c>
      <c r="B442" t="s">
        <v>1032</v>
      </c>
      <c r="C442" t="s">
        <v>841</v>
      </c>
      <c r="D442" t="s">
        <v>21</v>
      </c>
      <c r="E442">
        <v>25601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43662</v>
      </c>
      <c r="L442" t="s">
        <v>26</v>
      </c>
      <c r="N442" t="s">
        <v>24</v>
      </c>
    </row>
    <row r="443" spans="1:14" x14ac:dyDescent="0.25">
      <c r="A443" t="s">
        <v>1033</v>
      </c>
      <c r="B443" t="s">
        <v>1034</v>
      </c>
      <c r="C443" t="s">
        <v>1028</v>
      </c>
      <c r="D443" t="s">
        <v>21</v>
      </c>
      <c r="E443">
        <v>25635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43662</v>
      </c>
      <c r="L443" t="s">
        <v>26</v>
      </c>
      <c r="N443" t="s">
        <v>24</v>
      </c>
    </row>
    <row r="444" spans="1:14" x14ac:dyDescent="0.25">
      <c r="A444" t="s">
        <v>1035</v>
      </c>
      <c r="B444" t="s">
        <v>1036</v>
      </c>
      <c r="C444" t="s">
        <v>841</v>
      </c>
      <c r="D444" t="s">
        <v>21</v>
      </c>
      <c r="E444">
        <v>25601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43662</v>
      </c>
      <c r="L444" t="s">
        <v>26</v>
      </c>
      <c r="N444" t="s">
        <v>24</v>
      </c>
    </row>
    <row r="445" spans="1:14" x14ac:dyDescent="0.25">
      <c r="A445" t="s">
        <v>1037</v>
      </c>
      <c r="B445" t="s">
        <v>1038</v>
      </c>
      <c r="C445" t="s">
        <v>697</v>
      </c>
      <c r="D445" t="s">
        <v>21</v>
      </c>
      <c r="E445">
        <v>26521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43662</v>
      </c>
      <c r="L445" t="s">
        <v>26</v>
      </c>
      <c r="N445" t="s">
        <v>24</v>
      </c>
    </row>
    <row r="446" spans="1:14" x14ac:dyDescent="0.25">
      <c r="A446" t="s">
        <v>1039</v>
      </c>
      <c r="B446" t="s">
        <v>1040</v>
      </c>
      <c r="C446" t="s">
        <v>1041</v>
      </c>
      <c r="D446" t="s">
        <v>21</v>
      </c>
      <c r="E446">
        <v>26323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43662</v>
      </c>
      <c r="L446" t="s">
        <v>26</v>
      </c>
      <c r="N446" t="s">
        <v>24</v>
      </c>
    </row>
    <row r="447" spans="1:14" x14ac:dyDescent="0.25">
      <c r="A447" t="s">
        <v>1042</v>
      </c>
      <c r="B447" t="s">
        <v>1043</v>
      </c>
      <c r="C447" t="s">
        <v>1044</v>
      </c>
      <c r="D447" t="s">
        <v>21</v>
      </c>
      <c r="E447">
        <v>25524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43662</v>
      </c>
      <c r="L447" t="s">
        <v>26</v>
      </c>
      <c r="N447" t="s">
        <v>24</v>
      </c>
    </row>
    <row r="448" spans="1:14" x14ac:dyDescent="0.25">
      <c r="A448" t="s">
        <v>1045</v>
      </c>
      <c r="B448" t="s">
        <v>1046</v>
      </c>
      <c r="C448" t="s">
        <v>1047</v>
      </c>
      <c r="D448" t="s">
        <v>21</v>
      </c>
      <c r="E448">
        <v>26591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43662</v>
      </c>
      <c r="L448" t="s">
        <v>26</v>
      </c>
      <c r="N448" t="s">
        <v>24</v>
      </c>
    </row>
    <row r="449" spans="1:14" x14ac:dyDescent="0.25">
      <c r="A449" t="s">
        <v>1048</v>
      </c>
      <c r="B449" t="s">
        <v>1049</v>
      </c>
      <c r="C449" t="s">
        <v>1028</v>
      </c>
      <c r="D449" t="s">
        <v>21</v>
      </c>
      <c r="E449">
        <v>25635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43662</v>
      </c>
      <c r="L449" t="s">
        <v>26</v>
      </c>
      <c r="N449" t="s">
        <v>24</v>
      </c>
    </row>
    <row r="450" spans="1:14" x14ac:dyDescent="0.25">
      <c r="A450" t="s">
        <v>1050</v>
      </c>
      <c r="B450" t="s">
        <v>1051</v>
      </c>
      <c r="C450" t="s">
        <v>1052</v>
      </c>
      <c r="D450" t="s">
        <v>21</v>
      </c>
      <c r="E450">
        <v>26541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43662</v>
      </c>
      <c r="L450" t="s">
        <v>26</v>
      </c>
      <c r="N450" t="s">
        <v>24</v>
      </c>
    </row>
    <row r="451" spans="1:14" x14ac:dyDescent="0.25">
      <c r="A451" t="s">
        <v>1053</v>
      </c>
      <c r="B451" t="s">
        <v>1054</v>
      </c>
      <c r="C451" t="s">
        <v>914</v>
      </c>
      <c r="D451" t="s">
        <v>21</v>
      </c>
      <c r="E451">
        <v>25670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43662</v>
      </c>
      <c r="L451" t="s">
        <v>26</v>
      </c>
      <c r="N451" t="s">
        <v>24</v>
      </c>
    </row>
    <row r="452" spans="1:14" x14ac:dyDescent="0.25">
      <c r="A452" t="s">
        <v>1055</v>
      </c>
      <c r="B452" t="s">
        <v>1056</v>
      </c>
      <c r="C452" t="s">
        <v>841</v>
      </c>
      <c r="D452" t="s">
        <v>21</v>
      </c>
      <c r="E452">
        <v>25601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43662</v>
      </c>
      <c r="L452" t="s">
        <v>26</v>
      </c>
      <c r="N452" t="s">
        <v>24</v>
      </c>
    </row>
    <row r="453" spans="1:14" x14ac:dyDescent="0.25">
      <c r="A453" t="s">
        <v>1057</v>
      </c>
      <c r="B453" t="s">
        <v>1058</v>
      </c>
      <c r="C453" t="s">
        <v>441</v>
      </c>
      <c r="D453" t="s">
        <v>21</v>
      </c>
      <c r="E453">
        <v>26554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43662</v>
      </c>
      <c r="L453" t="s">
        <v>26</v>
      </c>
      <c r="N453" t="s">
        <v>24</v>
      </c>
    </row>
    <row r="454" spans="1:14" x14ac:dyDescent="0.25">
      <c r="A454" t="s">
        <v>1059</v>
      </c>
      <c r="B454" t="s">
        <v>1060</v>
      </c>
      <c r="C454" t="s">
        <v>441</v>
      </c>
      <c r="D454" t="s">
        <v>21</v>
      </c>
      <c r="E454">
        <v>26554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43662</v>
      </c>
      <c r="L454" t="s">
        <v>26</v>
      </c>
      <c r="N454" t="s">
        <v>24</v>
      </c>
    </row>
    <row r="455" spans="1:14" x14ac:dyDescent="0.25">
      <c r="A455" t="s">
        <v>1061</v>
      </c>
      <c r="B455" t="s">
        <v>1062</v>
      </c>
      <c r="C455" t="s">
        <v>48</v>
      </c>
      <c r="D455" t="s">
        <v>21</v>
      </c>
      <c r="E455">
        <v>25314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43662</v>
      </c>
      <c r="L455" t="s">
        <v>26</v>
      </c>
      <c r="N455" t="s">
        <v>24</v>
      </c>
    </row>
    <row r="456" spans="1:14" x14ac:dyDescent="0.25">
      <c r="A456" t="s">
        <v>1063</v>
      </c>
      <c r="B456" t="s">
        <v>1064</v>
      </c>
      <c r="C456" t="s">
        <v>441</v>
      </c>
      <c r="D456" t="s">
        <v>21</v>
      </c>
      <c r="E456">
        <v>26554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43662</v>
      </c>
      <c r="L456" t="s">
        <v>26</v>
      </c>
      <c r="N456" t="s">
        <v>24</v>
      </c>
    </row>
    <row r="457" spans="1:14" x14ac:dyDescent="0.25">
      <c r="A457" t="s">
        <v>1065</v>
      </c>
      <c r="B457" t="s">
        <v>1066</v>
      </c>
      <c r="C457" t="s">
        <v>1067</v>
      </c>
      <c r="D457" t="s">
        <v>21</v>
      </c>
      <c r="E457">
        <v>25121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43662</v>
      </c>
      <c r="L457" t="s">
        <v>26</v>
      </c>
      <c r="N457" t="s">
        <v>24</v>
      </c>
    </row>
    <row r="458" spans="1:14" x14ac:dyDescent="0.25">
      <c r="A458" t="s">
        <v>1068</v>
      </c>
      <c r="B458" t="s">
        <v>1069</v>
      </c>
      <c r="C458" t="s">
        <v>211</v>
      </c>
      <c r="D458" t="s">
        <v>21</v>
      </c>
      <c r="E458">
        <v>25649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43662</v>
      </c>
      <c r="L458" t="s">
        <v>26</v>
      </c>
      <c r="N458" t="s">
        <v>24</v>
      </c>
    </row>
    <row r="459" spans="1:14" x14ac:dyDescent="0.25">
      <c r="A459" t="s">
        <v>1070</v>
      </c>
      <c r="B459" t="s">
        <v>1071</v>
      </c>
      <c r="C459" t="s">
        <v>1072</v>
      </c>
      <c r="D459" t="s">
        <v>21</v>
      </c>
      <c r="E459">
        <v>26456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43662</v>
      </c>
      <c r="L459" t="s">
        <v>26</v>
      </c>
      <c r="N459" t="s">
        <v>24</v>
      </c>
    </row>
    <row r="460" spans="1:14" x14ac:dyDescent="0.25">
      <c r="A460" t="s">
        <v>1073</v>
      </c>
      <c r="B460" t="s">
        <v>1074</v>
      </c>
      <c r="C460" t="s">
        <v>71</v>
      </c>
      <c r="D460" t="s">
        <v>21</v>
      </c>
      <c r="E460">
        <v>26003</v>
      </c>
      <c r="F460" t="s">
        <v>23</v>
      </c>
      <c r="G460" t="s">
        <v>23</v>
      </c>
      <c r="H460" t="s">
        <v>24</v>
      </c>
      <c r="I460" t="s">
        <v>24</v>
      </c>
      <c r="J460" t="s">
        <v>25</v>
      </c>
      <c r="K460" s="1">
        <v>43662</v>
      </c>
      <c r="L460" t="s">
        <v>26</v>
      </c>
      <c r="N460" t="s">
        <v>24</v>
      </c>
    </row>
    <row r="461" spans="1:14" x14ac:dyDescent="0.25">
      <c r="A461" t="s">
        <v>1075</v>
      </c>
      <c r="B461" t="s">
        <v>1076</v>
      </c>
      <c r="C461" t="s">
        <v>326</v>
      </c>
      <c r="D461" t="s">
        <v>21</v>
      </c>
      <c r="E461">
        <v>25701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43658</v>
      </c>
      <c r="L461" t="s">
        <v>26</v>
      </c>
      <c r="N461" t="s">
        <v>24</v>
      </c>
    </row>
    <row r="462" spans="1:14" x14ac:dyDescent="0.25">
      <c r="A462" t="s">
        <v>1077</v>
      </c>
      <c r="B462" t="s">
        <v>1078</v>
      </c>
      <c r="C462" t="s">
        <v>700</v>
      </c>
      <c r="D462" t="s">
        <v>21</v>
      </c>
      <c r="E462">
        <v>25419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43658</v>
      </c>
      <c r="L462" t="s">
        <v>26</v>
      </c>
      <c r="N462" t="s">
        <v>24</v>
      </c>
    </row>
    <row r="463" spans="1:14" x14ac:dyDescent="0.25">
      <c r="A463" t="s">
        <v>1079</v>
      </c>
      <c r="B463" t="s">
        <v>1080</v>
      </c>
      <c r="C463" t="s">
        <v>271</v>
      </c>
      <c r="D463" t="s">
        <v>21</v>
      </c>
      <c r="E463">
        <v>25401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43658</v>
      </c>
      <c r="L463" t="s">
        <v>26</v>
      </c>
      <c r="N463" t="s">
        <v>24</v>
      </c>
    </row>
    <row r="464" spans="1:14" x14ac:dyDescent="0.25">
      <c r="A464" t="s">
        <v>1081</v>
      </c>
      <c r="B464" t="s">
        <v>1082</v>
      </c>
      <c r="C464" t="s">
        <v>700</v>
      </c>
      <c r="D464" t="s">
        <v>21</v>
      </c>
      <c r="E464">
        <v>25419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43658</v>
      </c>
      <c r="L464" t="s">
        <v>26</v>
      </c>
      <c r="N464" t="s">
        <v>24</v>
      </c>
    </row>
    <row r="465" spans="1:14" x14ac:dyDescent="0.25">
      <c r="A465" t="s">
        <v>359</v>
      </c>
      <c r="B465" t="s">
        <v>1083</v>
      </c>
      <c r="C465" t="s">
        <v>700</v>
      </c>
      <c r="D465" t="s">
        <v>21</v>
      </c>
      <c r="E465">
        <v>25419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43658</v>
      </c>
      <c r="L465" t="s">
        <v>26</v>
      </c>
      <c r="N465" t="s">
        <v>24</v>
      </c>
    </row>
    <row r="466" spans="1:14" x14ac:dyDescent="0.25">
      <c r="A466" t="s">
        <v>1084</v>
      </c>
      <c r="B466" t="s">
        <v>1085</v>
      </c>
      <c r="C466" t="s">
        <v>700</v>
      </c>
      <c r="D466" t="s">
        <v>21</v>
      </c>
      <c r="E466">
        <v>25419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43658</v>
      </c>
      <c r="L466" t="s">
        <v>26</v>
      </c>
      <c r="N466" t="s">
        <v>24</v>
      </c>
    </row>
    <row r="467" spans="1:14" x14ac:dyDescent="0.25">
      <c r="A467" t="s">
        <v>858</v>
      </c>
      <c r="B467" t="s">
        <v>1086</v>
      </c>
      <c r="C467" t="s">
        <v>271</v>
      </c>
      <c r="D467" t="s">
        <v>21</v>
      </c>
      <c r="E467">
        <v>25405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43658</v>
      </c>
      <c r="L467" t="s">
        <v>26</v>
      </c>
      <c r="N467" t="s">
        <v>24</v>
      </c>
    </row>
    <row r="468" spans="1:14" x14ac:dyDescent="0.25">
      <c r="A468" t="s">
        <v>1087</v>
      </c>
      <c r="B468" t="s">
        <v>1088</v>
      </c>
      <c r="C468" t="s">
        <v>1089</v>
      </c>
      <c r="D468" t="s">
        <v>21</v>
      </c>
      <c r="E468">
        <v>25504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43658</v>
      </c>
      <c r="L468" t="s">
        <v>26</v>
      </c>
      <c r="N468" t="s">
        <v>24</v>
      </c>
    </row>
    <row r="469" spans="1:14" x14ac:dyDescent="0.25">
      <c r="A469" t="s">
        <v>970</v>
      </c>
      <c r="B469" t="s">
        <v>1090</v>
      </c>
      <c r="C469" t="s">
        <v>326</v>
      </c>
      <c r="D469" t="s">
        <v>21</v>
      </c>
      <c r="E469">
        <v>25701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43658</v>
      </c>
      <c r="L469" t="s">
        <v>26</v>
      </c>
      <c r="N469" t="s">
        <v>24</v>
      </c>
    </row>
    <row r="470" spans="1:14" x14ac:dyDescent="0.25">
      <c r="A470" t="s">
        <v>1091</v>
      </c>
      <c r="B470" t="s">
        <v>1092</v>
      </c>
      <c r="C470" t="s">
        <v>271</v>
      </c>
      <c r="D470" t="s">
        <v>21</v>
      </c>
      <c r="E470">
        <v>25401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43658</v>
      </c>
      <c r="L470" t="s">
        <v>26</v>
      </c>
      <c r="N470" t="s">
        <v>24</v>
      </c>
    </row>
    <row r="471" spans="1:14" x14ac:dyDescent="0.25">
      <c r="A471" t="s">
        <v>349</v>
      </c>
      <c r="B471" t="s">
        <v>1093</v>
      </c>
      <c r="C471" t="s">
        <v>326</v>
      </c>
      <c r="D471" t="s">
        <v>21</v>
      </c>
      <c r="E471">
        <v>25701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43658</v>
      </c>
      <c r="L471" t="s">
        <v>26</v>
      </c>
      <c r="N471" t="s">
        <v>24</v>
      </c>
    </row>
    <row r="472" spans="1:14" x14ac:dyDescent="0.25">
      <c r="A472" t="s">
        <v>351</v>
      </c>
      <c r="B472" t="s">
        <v>352</v>
      </c>
      <c r="C472" t="s">
        <v>113</v>
      </c>
      <c r="D472" t="s">
        <v>21</v>
      </c>
      <c r="E472">
        <v>25801</v>
      </c>
      <c r="F472" t="s">
        <v>22</v>
      </c>
      <c r="G472" t="s">
        <v>22</v>
      </c>
      <c r="H472" t="s">
        <v>312</v>
      </c>
      <c r="I472" t="s">
        <v>313</v>
      </c>
      <c r="J472" s="1">
        <v>43619</v>
      </c>
      <c r="K472" s="1">
        <v>43657</v>
      </c>
      <c r="L472" t="s">
        <v>331</v>
      </c>
      <c r="N472" t="s">
        <v>332</v>
      </c>
    </row>
    <row r="473" spans="1:14" x14ac:dyDescent="0.25">
      <c r="A473" t="s">
        <v>1094</v>
      </c>
      <c r="B473" t="s">
        <v>1095</v>
      </c>
      <c r="C473" t="s">
        <v>37</v>
      </c>
      <c r="D473" t="s">
        <v>21</v>
      </c>
      <c r="E473">
        <v>26501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43657</v>
      </c>
      <c r="L473" t="s">
        <v>26</v>
      </c>
      <c r="N473" t="s">
        <v>24</v>
      </c>
    </row>
    <row r="474" spans="1:14" x14ac:dyDescent="0.25">
      <c r="A474" t="s">
        <v>359</v>
      </c>
      <c r="B474" t="s">
        <v>360</v>
      </c>
      <c r="C474" t="s">
        <v>71</v>
      </c>
      <c r="D474" t="s">
        <v>21</v>
      </c>
      <c r="E474">
        <v>26003</v>
      </c>
      <c r="F474" t="s">
        <v>22</v>
      </c>
      <c r="G474" t="s">
        <v>22</v>
      </c>
      <c r="H474" t="s">
        <v>312</v>
      </c>
      <c r="I474" t="s">
        <v>313</v>
      </c>
      <c r="J474" s="1">
        <v>43625</v>
      </c>
      <c r="K474" s="1">
        <v>43657</v>
      </c>
      <c r="L474" t="s">
        <v>331</v>
      </c>
      <c r="N474" t="s">
        <v>332</v>
      </c>
    </row>
    <row r="475" spans="1:14" x14ac:dyDescent="0.25">
      <c r="A475" t="s">
        <v>1096</v>
      </c>
      <c r="B475" t="s">
        <v>1097</v>
      </c>
      <c r="C475" t="s">
        <v>1098</v>
      </c>
      <c r="D475" t="s">
        <v>21</v>
      </c>
      <c r="E475">
        <v>26554</v>
      </c>
      <c r="F475" t="s">
        <v>22</v>
      </c>
      <c r="G475" t="s">
        <v>22</v>
      </c>
      <c r="H475" t="s">
        <v>329</v>
      </c>
      <c r="I475" t="s">
        <v>330</v>
      </c>
      <c r="J475" s="1">
        <v>43619</v>
      </c>
      <c r="K475" s="1">
        <v>43657</v>
      </c>
      <c r="L475" t="s">
        <v>331</v>
      </c>
      <c r="N475" t="s">
        <v>332</v>
      </c>
    </row>
    <row r="476" spans="1:14" x14ac:dyDescent="0.25">
      <c r="A476" t="s">
        <v>1099</v>
      </c>
      <c r="B476" t="s">
        <v>362</v>
      </c>
      <c r="C476" t="s">
        <v>113</v>
      </c>
      <c r="D476" t="s">
        <v>21</v>
      </c>
      <c r="E476">
        <v>25801</v>
      </c>
      <c r="F476" t="s">
        <v>22</v>
      </c>
      <c r="G476" t="s">
        <v>22</v>
      </c>
      <c r="H476" t="s">
        <v>329</v>
      </c>
      <c r="I476" t="s">
        <v>1100</v>
      </c>
      <c r="J476" s="1">
        <v>43619</v>
      </c>
      <c r="K476" s="1">
        <v>43657</v>
      </c>
      <c r="L476" t="s">
        <v>331</v>
      </c>
      <c r="N476" t="s">
        <v>332</v>
      </c>
    </row>
    <row r="477" spans="1:14" x14ac:dyDescent="0.25">
      <c r="A477" t="s">
        <v>343</v>
      </c>
      <c r="B477" t="s">
        <v>1101</v>
      </c>
      <c r="C477" t="s">
        <v>113</v>
      </c>
      <c r="D477" t="s">
        <v>21</v>
      </c>
      <c r="E477">
        <v>25801</v>
      </c>
      <c r="F477" t="s">
        <v>22</v>
      </c>
      <c r="G477" t="s">
        <v>22</v>
      </c>
      <c r="H477" t="s">
        <v>329</v>
      </c>
      <c r="I477" t="s">
        <v>1100</v>
      </c>
      <c r="J477" s="1">
        <v>43619</v>
      </c>
      <c r="K477" s="1">
        <v>43657</v>
      </c>
      <c r="L477" t="s">
        <v>331</v>
      </c>
      <c r="N477" t="s">
        <v>332</v>
      </c>
    </row>
    <row r="478" spans="1:14" x14ac:dyDescent="0.25">
      <c r="A478" t="s">
        <v>1102</v>
      </c>
      <c r="B478" t="s">
        <v>1103</v>
      </c>
      <c r="C478" t="s">
        <v>683</v>
      </c>
      <c r="D478" t="s">
        <v>21</v>
      </c>
      <c r="E478">
        <v>26062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43657</v>
      </c>
      <c r="L478" t="s">
        <v>26</v>
      </c>
      <c r="N478" t="s">
        <v>24</v>
      </c>
    </row>
    <row r="479" spans="1:14" x14ac:dyDescent="0.25">
      <c r="A479" t="s">
        <v>111</v>
      </c>
      <c r="B479" t="s">
        <v>112</v>
      </c>
      <c r="C479" t="s">
        <v>113</v>
      </c>
      <c r="D479" t="s">
        <v>21</v>
      </c>
      <c r="E479">
        <v>25801</v>
      </c>
      <c r="F479" t="s">
        <v>22</v>
      </c>
      <c r="G479" t="s">
        <v>22</v>
      </c>
      <c r="H479" t="s">
        <v>329</v>
      </c>
      <c r="I479" t="s">
        <v>449</v>
      </c>
      <c r="J479" s="1">
        <v>43619</v>
      </c>
      <c r="K479" s="1">
        <v>43657</v>
      </c>
      <c r="L479" t="s">
        <v>331</v>
      </c>
      <c r="N479" t="s">
        <v>332</v>
      </c>
    </row>
    <row r="480" spans="1:14" x14ac:dyDescent="0.25">
      <c r="A480" t="s">
        <v>1104</v>
      </c>
      <c r="B480" t="s">
        <v>1105</v>
      </c>
      <c r="C480" t="s">
        <v>113</v>
      </c>
      <c r="D480" t="s">
        <v>21</v>
      </c>
      <c r="E480">
        <v>25801</v>
      </c>
      <c r="F480" t="s">
        <v>22</v>
      </c>
      <c r="G480" t="s">
        <v>22</v>
      </c>
      <c r="H480" t="s">
        <v>312</v>
      </c>
      <c r="I480" t="s">
        <v>313</v>
      </c>
      <c r="J480" s="1">
        <v>43619</v>
      </c>
      <c r="K480" s="1">
        <v>43657</v>
      </c>
      <c r="L480" t="s">
        <v>331</v>
      </c>
      <c r="N480" t="s">
        <v>332</v>
      </c>
    </row>
    <row r="481" spans="1:14" x14ac:dyDescent="0.25">
      <c r="A481" t="s">
        <v>1106</v>
      </c>
      <c r="B481" t="s">
        <v>1107</v>
      </c>
      <c r="C481" t="s">
        <v>686</v>
      </c>
      <c r="D481" t="s">
        <v>21</v>
      </c>
      <c r="E481">
        <v>26301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43656</v>
      </c>
      <c r="L481" t="s">
        <v>26</v>
      </c>
      <c r="N481" t="s">
        <v>24</v>
      </c>
    </row>
    <row r="482" spans="1:14" x14ac:dyDescent="0.25">
      <c r="A482" t="s">
        <v>1108</v>
      </c>
      <c r="B482" t="s">
        <v>1109</v>
      </c>
      <c r="C482" t="s">
        <v>686</v>
      </c>
      <c r="D482" t="s">
        <v>21</v>
      </c>
      <c r="E482">
        <v>26301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43656</v>
      </c>
      <c r="L482" t="s">
        <v>26</v>
      </c>
      <c r="N482" t="s">
        <v>24</v>
      </c>
    </row>
    <row r="483" spans="1:14" x14ac:dyDescent="0.25">
      <c r="A483" t="s">
        <v>1110</v>
      </c>
      <c r="B483" t="s">
        <v>1111</v>
      </c>
      <c r="C483" t="s">
        <v>1112</v>
      </c>
      <c r="D483" t="s">
        <v>21</v>
      </c>
      <c r="E483">
        <v>26601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43656</v>
      </c>
      <c r="L483" t="s">
        <v>26</v>
      </c>
      <c r="N483" t="s">
        <v>24</v>
      </c>
    </row>
    <row r="484" spans="1:14" x14ac:dyDescent="0.25">
      <c r="A484" t="s">
        <v>1113</v>
      </c>
      <c r="B484" t="s">
        <v>1114</v>
      </c>
      <c r="C484" t="s">
        <v>113</v>
      </c>
      <c r="D484" t="s">
        <v>21</v>
      </c>
      <c r="E484">
        <v>25801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43656</v>
      </c>
      <c r="L484" t="s">
        <v>26</v>
      </c>
      <c r="N484" t="s">
        <v>24</v>
      </c>
    </row>
    <row r="485" spans="1:14" x14ac:dyDescent="0.25">
      <c r="A485" t="s">
        <v>1115</v>
      </c>
      <c r="B485" t="s">
        <v>1116</v>
      </c>
      <c r="C485" t="s">
        <v>113</v>
      </c>
      <c r="D485" t="s">
        <v>21</v>
      </c>
      <c r="E485">
        <v>25801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43656</v>
      </c>
      <c r="L485" t="s">
        <v>26</v>
      </c>
      <c r="N485" t="s">
        <v>24</v>
      </c>
    </row>
    <row r="486" spans="1:14" x14ac:dyDescent="0.25">
      <c r="A486" t="s">
        <v>1117</v>
      </c>
      <c r="B486" t="s">
        <v>1118</v>
      </c>
      <c r="C486" t="s">
        <v>686</v>
      </c>
      <c r="D486" t="s">
        <v>21</v>
      </c>
      <c r="E486">
        <v>26301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43656</v>
      </c>
      <c r="L486" t="s">
        <v>26</v>
      </c>
      <c r="N486" t="s">
        <v>24</v>
      </c>
    </row>
    <row r="487" spans="1:14" x14ac:dyDescent="0.25">
      <c r="A487" t="s">
        <v>1119</v>
      </c>
      <c r="B487" t="s">
        <v>1120</v>
      </c>
      <c r="C487" t="s">
        <v>113</v>
      </c>
      <c r="D487" t="s">
        <v>21</v>
      </c>
      <c r="E487">
        <v>25801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43656</v>
      </c>
      <c r="L487" t="s">
        <v>26</v>
      </c>
      <c r="N487" t="s">
        <v>24</v>
      </c>
    </row>
    <row r="488" spans="1:14" x14ac:dyDescent="0.25">
      <c r="A488" t="s">
        <v>1121</v>
      </c>
      <c r="B488" t="s">
        <v>1122</v>
      </c>
      <c r="C488" t="s">
        <v>1112</v>
      </c>
      <c r="D488" t="s">
        <v>21</v>
      </c>
      <c r="E488">
        <v>26601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43656</v>
      </c>
      <c r="L488" t="s">
        <v>26</v>
      </c>
      <c r="N488" t="s">
        <v>24</v>
      </c>
    </row>
    <row r="489" spans="1:14" x14ac:dyDescent="0.25">
      <c r="A489" t="s">
        <v>1123</v>
      </c>
      <c r="B489" t="s">
        <v>1124</v>
      </c>
      <c r="C489" t="s">
        <v>883</v>
      </c>
      <c r="D489" t="s">
        <v>21</v>
      </c>
      <c r="E489">
        <v>25880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43656</v>
      </c>
      <c r="L489" t="s">
        <v>26</v>
      </c>
      <c r="N489" t="s">
        <v>24</v>
      </c>
    </row>
    <row r="490" spans="1:14" x14ac:dyDescent="0.25">
      <c r="A490" t="s">
        <v>1125</v>
      </c>
      <c r="B490" t="s">
        <v>1126</v>
      </c>
      <c r="C490" t="s">
        <v>686</v>
      </c>
      <c r="D490" t="s">
        <v>21</v>
      </c>
      <c r="E490">
        <v>26301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43656</v>
      </c>
      <c r="L490" t="s">
        <v>26</v>
      </c>
      <c r="N490" t="s">
        <v>24</v>
      </c>
    </row>
    <row r="491" spans="1:14" x14ac:dyDescent="0.25">
      <c r="A491" t="s">
        <v>1127</v>
      </c>
      <c r="B491" t="s">
        <v>1128</v>
      </c>
      <c r="C491" t="s">
        <v>883</v>
      </c>
      <c r="D491" t="s">
        <v>21</v>
      </c>
      <c r="E491">
        <v>25880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43656</v>
      </c>
      <c r="L491" t="s">
        <v>26</v>
      </c>
      <c r="N491" t="s">
        <v>24</v>
      </c>
    </row>
    <row r="492" spans="1:14" x14ac:dyDescent="0.25">
      <c r="A492" t="s">
        <v>1129</v>
      </c>
      <c r="B492" t="s">
        <v>1130</v>
      </c>
      <c r="C492" t="s">
        <v>1112</v>
      </c>
      <c r="D492" t="s">
        <v>21</v>
      </c>
      <c r="E492">
        <v>26601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43656</v>
      </c>
      <c r="L492" t="s">
        <v>26</v>
      </c>
      <c r="N492" t="s">
        <v>24</v>
      </c>
    </row>
    <row r="493" spans="1:14" x14ac:dyDescent="0.25">
      <c r="A493" t="s">
        <v>1131</v>
      </c>
      <c r="B493" t="s">
        <v>1132</v>
      </c>
      <c r="C493" t="s">
        <v>1133</v>
      </c>
      <c r="D493" t="s">
        <v>21</v>
      </c>
      <c r="E493">
        <v>26426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43656</v>
      </c>
      <c r="L493" t="s">
        <v>26</v>
      </c>
      <c r="N493" t="s">
        <v>24</v>
      </c>
    </row>
    <row r="494" spans="1:14" x14ac:dyDescent="0.25">
      <c r="A494" t="s">
        <v>1134</v>
      </c>
      <c r="B494" t="s">
        <v>1135</v>
      </c>
      <c r="C494" t="s">
        <v>1112</v>
      </c>
      <c r="D494" t="s">
        <v>21</v>
      </c>
      <c r="E494">
        <v>26601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43656</v>
      </c>
      <c r="L494" t="s">
        <v>26</v>
      </c>
      <c r="N494" t="s">
        <v>24</v>
      </c>
    </row>
    <row r="495" spans="1:14" x14ac:dyDescent="0.25">
      <c r="A495" t="s">
        <v>1136</v>
      </c>
      <c r="B495" t="s">
        <v>1137</v>
      </c>
      <c r="C495" t="s">
        <v>1133</v>
      </c>
      <c r="D495" t="s">
        <v>21</v>
      </c>
      <c r="E495">
        <v>26426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43656</v>
      </c>
      <c r="L495" t="s">
        <v>26</v>
      </c>
      <c r="N495" t="s">
        <v>24</v>
      </c>
    </row>
    <row r="496" spans="1:14" x14ac:dyDescent="0.25">
      <c r="A496" t="s">
        <v>1138</v>
      </c>
      <c r="B496" t="s">
        <v>1139</v>
      </c>
      <c r="C496" t="s">
        <v>686</v>
      </c>
      <c r="D496" t="s">
        <v>21</v>
      </c>
      <c r="E496">
        <v>26301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43656</v>
      </c>
      <c r="L496" t="s">
        <v>26</v>
      </c>
      <c r="N496" t="s">
        <v>24</v>
      </c>
    </row>
    <row r="497" spans="1:14" x14ac:dyDescent="0.25">
      <c r="A497" t="s">
        <v>1140</v>
      </c>
      <c r="B497" t="s">
        <v>1141</v>
      </c>
      <c r="C497" t="s">
        <v>883</v>
      </c>
      <c r="D497" t="s">
        <v>21</v>
      </c>
      <c r="E497">
        <v>25880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43656</v>
      </c>
      <c r="L497" t="s">
        <v>26</v>
      </c>
      <c r="N497" t="s">
        <v>24</v>
      </c>
    </row>
    <row r="498" spans="1:14" x14ac:dyDescent="0.25">
      <c r="A498" t="s">
        <v>1142</v>
      </c>
      <c r="B498" t="s">
        <v>1143</v>
      </c>
      <c r="C498" t="s">
        <v>113</v>
      </c>
      <c r="D498" t="s">
        <v>21</v>
      </c>
      <c r="E498">
        <v>25801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43656</v>
      </c>
      <c r="L498" t="s">
        <v>26</v>
      </c>
      <c r="N498" t="s">
        <v>24</v>
      </c>
    </row>
    <row r="499" spans="1:14" x14ac:dyDescent="0.25">
      <c r="A499" t="s">
        <v>1144</v>
      </c>
      <c r="B499" t="s">
        <v>1145</v>
      </c>
      <c r="C499" t="s">
        <v>686</v>
      </c>
      <c r="D499" t="s">
        <v>21</v>
      </c>
      <c r="E499">
        <v>26301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43656</v>
      </c>
      <c r="L499" t="s">
        <v>26</v>
      </c>
      <c r="N499" t="s">
        <v>24</v>
      </c>
    </row>
    <row r="500" spans="1:14" x14ac:dyDescent="0.25">
      <c r="A500" t="s">
        <v>1146</v>
      </c>
      <c r="B500" t="s">
        <v>1147</v>
      </c>
      <c r="C500" t="s">
        <v>686</v>
      </c>
      <c r="D500" t="s">
        <v>21</v>
      </c>
      <c r="E500">
        <v>26301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43656</v>
      </c>
      <c r="L500" t="s">
        <v>26</v>
      </c>
      <c r="N500" t="s">
        <v>24</v>
      </c>
    </row>
    <row r="501" spans="1:14" x14ac:dyDescent="0.25">
      <c r="A501" t="s">
        <v>1148</v>
      </c>
      <c r="B501" t="s">
        <v>1149</v>
      </c>
      <c r="C501" t="s">
        <v>686</v>
      </c>
      <c r="D501" t="s">
        <v>21</v>
      </c>
      <c r="E501">
        <v>26301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43656</v>
      </c>
      <c r="L501" t="s">
        <v>26</v>
      </c>
      <c r="N501" t="s">
        <v>24</v>
      </c>
    </row>
    <row r="502" spans="1:14" x14ac:dyDescent="0.25">
      <c r="A502" t="s">
        <v>1150</v>
      </c>
      <c r="B502" t="s">
        <v>1151</v>
      </c>
      <c r="C502" t="s">
        <v>686</v>
      </c>
      <c r="D502" t="s">
        <v>21</v>
      </c>
      <c r="E502">
        <v>26301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43656</v>
      </c>
      <c r="L502" t="s">
        <v>26</v>
      </c>
      <c r="N502" t="s">
        <v>24</v>
      </c>
    </row>
    <row r="503" spans="1:14" x14ac:dyDescent="0.25">
      <c r="A503" t="s">
        <v>1152</v>
      </c>
      <c r="B503" t="s">
        <v>1153</v>
      </c>
      <c r="C503" t="s">
        <v>1112</v>
      </c>
      <c r="D503" t="s">
        <v>21</v>
      </c>
      <c r="E503">
        <v>26601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43656</v>
      </c>
      <c r="L503" t="s">
        <v>26</v>
      </c>
      <c r="N503" t="s">
        <v>24</v>
      </c>
    </row>
    <row r="504" spans="1:14" x14ac:dyDescent="0.25">
      <c r="A504" t="s">
        <v>1154</v>
      </c>
      <c r="B504" t="s">
        <v>1155</v>
      </c>
      <c r="C504" t="s">
        <v>686</v>
      </c>
      <c r="D504" t="s">
        <v>21</v>
      </c>
      <c r="E504">
        <v>26301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43656</v>
      </c>
      <c r="L504" t="s">
        <v>26</v>
      </c>
      <c r="N504" t="s">
        <v>24</v>
      </c>
    </row>
    <row r="505" spans="1:14" x14ac:dyDescent="0.25">
      <c r="A505" t="s">
        <v>1156</v>
      </c>
      <c r="B505" t="s">
        <v>1157</v>
      </c>
      <c r="C505" t="s">
        <v>1112</v>
      </c>
      <c r="D505" t="s">
        <v>21</v>
      </c>
      <c r="E505">
        <v>26601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43656</v>
      </c>
      <c r="L505" t="s">
        <v>26</v>
      </c>
      <c r="N505" t="s">
        <v>24</v>
      </c>
    </row>
    <row r="506" spans="1:14" x14ac:dyDescent="0.25">
      <c r="A506" t="s">
        <v>1158</v>
      </c>
      <c r="B506" t="s">
        <v>1159</v>
      </c>
      <c r="C506" t="s">
        <v>883</v>
      </c>
      <c r="D506" t="s">
        <v>21</v>
      </c>
      <c r="E506">
        <v>25880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43656</v>
      </c>
      <c r="L506" t="s">
        <v>26</v>
      </c>
      <c r="N506" t="s">
        <v>24</v>
      </c>
    </row>
    <row r="507" spans="1:14" x14ac:dyDescent="0.25">
      <c r="A507" t="s">
        <v>1160</v>
      </c>
      <c r="B507" t="s">
        <v>1161</v>
      </c>
      <c r="C507" t="s">
        <v>1162</v>
      </c>
      <c r="D507" t="s">
        <v>21</v>
      </c>
      <c r="E507">
        <v>26631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43656</v>
      </c>
      <c r="L507" t="s">
        <v>26</v>
      </c>
      <c r="N507" t="s">
        <v>24</v>
      </c>
    </row>
    <row r="508" spans="1:14" x14ac:dyDescent="0.25">
      <c r="A508" t="s">
        <v>1163</v>
      </c>
      <c r="B508" t="s">
        <v>1164</v>
      </c>
      <c r="C508" t="s">
        <v>1112</v>
      </c>
      <c r="D508" t="s">
        <v>21</v>
      </c>
      <c r="E508">
        <v>26601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43656</v>
      </c>
      <c r="L508" t="s">
        <v>26</v>
      </c>
      <c r="N508" t="s">
        <v>24</v>
      </c>
    </row>
    <row r="509" spans="1:14" x14ac:dyDescent="0.25">
      <c r="A509" t="s">
        <v>1165</v>
      </c>
      <c r="B509" t="s">
        <v>1166</v>
      </c>
      <c r="C509" t="s">
        <v>1112</v>
      </c>
      <c r="D509" t="s">
        <v>21</v>
      </c>
      <c r="E509">
        <v>26601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43656</v>
      </c>
      <c r="L509" t="s">
        <v>26</v>
      </c>
      <c r="N509" t="s">
        <v>24</v>
      </c>
    </row>
    <row r="510" spans="1:14" x14ac:dyDescent="0.25">
      <c r="A510" t="s">
        <v>1167</v>
      </c>
      <c r="B510" t="s">
        <v>1168</v>
      </c>
      <c r="C510" t="s">
        <v>1169</v>
      </c>
      <c r="D510" t="s">
        <v>21</v>
      </c>
      <c r="E510">
        <v>26037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43654</v>
      </c>
      <c r="L510" t="s">
        <v>26</v>
      </c>
      <c r="N510" t="s">
        <v>24</v>
      </c>
    </row>
    <row r="511" spans="1:14" x14ac:dyDescent="0.25">
      <c r="A511" t="s">
        <v>1170</v>
      </c>
      <c r="B511" t="s">
        <v>1171</v>
      </c>
      <c r="C511" t="s">
        <v>1169</v>
      </c>
      <c r="D511" t="s">
        <v>21</v>
      </c>
      <c r="E511">
        <v>26037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43654</v>
      </c>
      <c r="L511" t="s">
        <v>26</v>
      </c>
      <c r="N511" t="s">
        <v>24</v>
      </c>
    </row>
    <row r="512" spans="1:14" x14ac:dyDescent="0.25">
      <c r="A512" t="s">
        <v>1172</v>
      </c>
      <c r="B512" t="s">
        <v>1173</v>
      </c>
      <c r="C512" t="s">
        <v>37</v>
      </c>
      <c r="D512" t="s">
        <v>21</v>
      </c>
      <c r="E512">
        <v>26508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43654</v>
      </c>
      <c r="L512" t="s">
        <v>26</v>
      </c>
      <c r="N512" t="s">
        <v>24</v>
      </c>
    </row>
    <row r="513" spans="1:14" x14ac:dyDescent="0.25">
      <c r="A513" t="s">
        <v>1174</v>
      </c>
      <c r="B513" t="s">
        <v>1175</v>
      </c>
      <c r="C513" t="s">
        <v>37</v>
      </c>
      <c r="D513" t="s">
        <v>21</v>
      </c>
      <c r="E513">
        <v>26508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43654</v>
      </c>
      <c r="L513" t="s">
        <v>26</v>
      </c>
      <c r="N513" t="s">
        <v>24</v>
      </c>
    </row>
    <row r="514" spans="1:14" x14ac:dyDescent="0.25">
      <c r="A514" t="s">
        <v>1176</v>
      </c>
      <c r="B514" t="s">
        <v>1177</v>
      </c>
      <c r="C514" t="s">
        <v>37</v>
      </c>
      <c r="D514" t="s">
        <v>21</v>
      </c>
      <c r="E514">
        <v>26505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43654</v>
      </c>
      <c r="L514" t="s">
        <v>26</v>
      </c>
      <c r="N514" t="s">
        <v>24</v>
      </c>
    </row>
    <row r="515" spans="1:14" x14ac:dyDescent="0.25">
      <c r="A515" t="s">
        <v>1178</v>
      </c>
      <c r="B515" t="s">
        <v>1179</v>
      </c>
      <c r="C515" t="s">
        <v>37</v>
      </c>
      <c r="D515" t="s">
        <v>21</v>
      </c>
      <c r="E515">
        <v>26505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43654</v>
      </c>
      <c r="L515" t="s">
        <v>26</v>
      </c>
      <c r="N515" t="s">
        <v>24</v>
      </c>
    </row>
    <row r="516" spans="1:14" x14ac:dyDescent="0.25">
      <c r="A516" t="s">
        <v>1180</v>
      </c>
      <c r="B516" t="s">
        <v>1181</v>
      </c>
      <c r="C516" t="s">
        <v>37</v>
      </c>
      <c r="D516" t="s">
        <v>21</v>
      </c>
      <c r="E516">
        <v>26505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43654</v>
      </c>
      <c r="L516" t="s">
        <v>26</v>
      </c>
      <c r="N516" t="s">
        <v>24</v>
      </c>
    </row>
    <row r="517" spans="1:14" x14ac:dyDescent="0.25">
      <c r="A517" t="s">
        <v>1182</v>
      </c>
      <c r="B517" t="s">
        <v>1183</v>
      </c>
      <c r="C517" t="s">
        <v>1169</v>
      </c>
      <c r="D517" t="s">
        <v>21</v>
      </c>
      <c r="E517">
        <v>26037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43654</v>
      </c>
      <c r="L517" t="s">
        <v>26</v>
      </c>
      <c r="N517" t="s">
        <v>24</v>
      </c>
    </row>
    <row r="518" spans="1:14" x14ac:dyDescent="0.25">
      <c r="A518" t="s">
        <v>1184</v>
      </c>
      <c r="B518" t="s">
        <v>1185</v>
      </c>
      <c r="C518" t="s">
        <v>37</v>
      </c>
      <c r="D518" t="s">
        <v>21</v>
      </c>
      <c r="E518">
        <v>26505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43654</v>
      </c>
      <c r="L518" t="s">
        <v>26</v>
      </c>
      <c r="N518" t="s">
        <v>24</v>
      </c>
    </row>
    <row r="519" spans="1:14" x14ac:dyDescent="0.25">
      <c r="A519" t="s">
        <v>1186</v>
      </c>
      <c r="B519" t="s">
        <v>1187</v>
      </c>
      <c r="C519" t="s">
        <v>37</v>
      </c>
      <c r="D519" t="s">
        <v>21</v>
      </c>
      <c r="E519">
        <v>26505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43654</v>
      </c>
      <c r="L519" t="s">
        <v>26</v>
      </c>
      <c r="N519" t="s">
        <v>24</v>
      </c>
    </row>
    <row r="520" spans="1:14" x14ac:dyDescent="0.25">
      <c r="A520" t="s">
        <v>1188</v>
      </c>
      <c r="B520" t="s">
        <v>1189</v>
      </c>
      <c r="C520" t="s">
        <v>37</v>
      </c>
      <c r="D520" t="s">
        <v>21</v>
      </c>
      <c r="E520">
        <v>26505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43654</v>
      </c>
      <c r="L520" t="s">
        <v>26</v>
      </c>
      <c r="N520" t="s">
        <v>24</v>
      </c>
    </row>
    <row r="521" spans="1:14" x14ac:dyDescent="0.25">
      <c r="A521" t="s">
        <v>1190</v>
      </c>
      <c r="B521" t="s">
        <v>1191</v>
      </c>
      <c r="C521" t="s">
        <v>37</v>
      </c>
      <c r="D521" t="s">
        <v>21</v>
      </c>
      <c r="E521">
        <v>26505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43654</v>
      </c>
      <c r="L521" t="s">
        <v>26</v>
      </c>
      <c r="N521" t="s">
        <v>24</v>
      </c>
    </row>
    <row r="522" spans="1:14" x14ac:dyDescent="0.25">
      <c r="A522" t="s">
        <v>1192</v>
      </c>
      <c r="B522" t="s">
        <v>1193</v>
      </c>
      <c r="C522" t="s">
        <v>700</v>
      </c>
      <c r="D522" t="s">
        <v>21</v>
      </c>
      <c r="E522">
        <v>25419</v>
      </c>
      <c r="F522" t="s">
        <v>23</v>
      </c>
      <c r="G522" t="s">
        <v>23</v>
      </c>
      <c r="H522" t="s">
        <v>24</v>
      </c>
      <c r="I522" t="s">
        <v>24</v>
      </c>
      <c r="J522" t="s">
        <v>25</v>
      </c>
      <c r="K522" s="1">
        <v>43654</v>
      </c>
      <c r="L522" t="s">
        <v>26</v>
      </c>
      <c r="N522" t="s">
        <v>24</v>
      </c>
    </row>
    <row r="523" spans="1:14" x14ac:dyDescent="0.25">
      <c r="A523" t="s">
        <v>1194</v>
      </c>
      <c r="B523" t="s">
        <v>1195</v>
      </c>
      <c r="C523" t="s">
        <v>1169</v>
      </c>
      <c r="D523" t="s">
        <v>21</v>
      </c>
      <c r="E523">
        <v>26037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43654</v>
      </c>
      <c r="L523" t="s">
        <v>26</v>
      </c>
      <c r="N523" t="s">
        <v>24</v>
      </c>
    </row>
    <row r="524" spans="1:14" x14ac:dyDescent="0.25">
      <c r="A524" t="s">
        <v>1196</v>
      </c>
      <c r="B524" t="s">
        <v>1197</v>
      </c>
      <c r="C524" t="s">
        <v>573</v>
      </c>
      <c r="D524" t="s">
        <v>21</v>
      </c>
      <c r="E524">
        <v>25427</v>
      </c>
      <c r="F524" t="s">
        <v>23</v>
      </c>
      <c r="G524" t="s">
        <v>23</v>
      </c>
      <c r="H524" t="s">
        <v>24</v>
      </c>
      <c r="I524" t="s">
        <v>24</v>
      </c>
      <c r="J524" t="s">
        <v>25</v>
      </c>
      <c r="K524" s="1">
        <v>43654</v>
      </c>
      <c r="L524" t="s">
        <v>26</v>
      </c>
      <c r="N524" t="s">
        <v>24</v>
      </c>
    </row>
    <row r="525" spans="1:14" x14ac:dyDescent="0.25">
      <c r="A525" t="s">
        <v>1198</v>
      </c>
      <c r="B525" t="s">
        <v>1199</v>
      </c>
      <c r="C525" t="s">
        <v>37</v>
      </c>
      <c r="D525" t="s">
        <v>21</v>
      </c>
      <c r="E525">
        <v>26505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43654</v>
      </c>
      <c r="L525" t="s">
        <v>26</v>
      </c>
      <c r="N525" t="s">
        <v>24</v>
      </c>
    </row>
    <row r="526" spans="1:14" x14ac:dyDescent="0.25">
      <c r="A526" t="s">
        <v>1200</v>
      </c>
      <c r="B526" t="s">
        <v>1201</v>
      </c>
      <c r="C526" t="s">
        <v>1169</v>
      </c>
      <c r="D526" t="s">
        <v>21</v>
      </c>
      <c r="E526">
        <v>26037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43654</v>
      </c>
      <c r="L526" t="s">
        <v>26</v>
      </c>
      <c r="N526" t="s">
        <v>24</v>
      </c>
    </row>
    <row r="527" spans="1:14" x14ac:dyDescent="0.25">
      <c r="A527" t="s">
        <v>1202</v>
      </c>
      <c r="B527" t="s">
        <v>1203</v>
      </c>
      <c r="C527" t="s">
        <v>1169</v>
      </c>
      <c r="D527" t="s">
        <v>21</v>
      </c>
      <c r="E527">
        <v>26037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43654</v>
      </c>
      <c r="L527" t="s">
        <v>26</v>
      </c>
      <c r="N527" t="s">
        <v>24</v>
      </c>
    </row>
    <row r="528" spans="1:14" x14ac:dyDescent="0.25">
      <c r="A528" t="s">
        <v>1204</v>
      </c>
      <c r="B528" t="s">
        <v>1205</v>
      </c>
      <c r="C528" t="s">
        <v>37</v>
      </c>
      <c r="D528" t="s">
        <v>21</v>
      </c>
      <c r="E528">
        <v>26501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43654</v>
      </c>
      <c r="L528" t="s">
        <v>26</v>
      </c>
      <c r="N528" t="s">
        <v>24</v>
      </c>
    </row>
    <row r="529" spans="1:14" x14ac:dyDescent="0.25">
      <c r="A529" t="s">
        <v>1206</v>
      </c>
      <c r="B529" t="s">
        <v>1207</v>
      </c>
      <c r="C529" t="s">
        <v>37</v>
      </c>
      <c r="D529" t="s">
        <v>21</v>
      </c>
      <c r="E529">
        <v>26501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43654</v>
      </c>
      <c r="L529" t="s">
        <v>26</v>
      </c>
      <c r="N529" t="s">
        <v>24</v>
      </c>
    </row>
    <row r="530" spans="1:14" x14ac:dyDescent="0.25">
      <c r="A530" t="s">
        <v>1208</v>
      </c>
      <c r="B530" t="s">
        <v>1209</v>
      </c>
      <c r="C530" t="s">
        <v>1089</v>
      </c>
      <c r="D530" t="s">
        <v>21</v>
      </c>
      <c r="E530">
        <v>25504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43652</v>
      </c>
      <c r="L530" t="s">
        <v>26</v>
      </c>
      <c r="N530" t="s">
        <v>24</v>
      </c>
    </row>
    <row r="531" spans="1:14" x14ac:dyDescent="0.25">
      <c r="A531" t="s">
        <v>1210</v>
      </c>
      <c r="B531" t="s">
        <v>1211</v>
      </c>
      <c r="C531" t="s">
        <v>48</v>
      </c>
      <c r="D531" t="s">
        <v>21</v>
      </c>
      <c r="E531">
        <v>25311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43652</v>
      </c>
      <c r="L531" t="s">
        <v>26</v>
      </c>
      <c r="N531" t="s">
        <v>24</v>
      </c>
    </row>
    <row r="532" spans="1:14" x14ac:dyDescent="0.25">
      <c r="A532" t="s">
        <v>1212</v>
      </c>
      <c r="B532" t="s">
        <v>1213</v>
      </c>
      <c r="C532" t="s">
        <v>1214</v>
      </c>
      <c r="D532" t="s">
        <v>21</v>
      </c>
      <c r="E532">
        <v>24747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43652</v>
      </c>
      <c r="L532" t="s">
        <v>26</v>
      </c>
      <c r="N532" t="s">
        <v>24</v>
      </c>
    </row>
    <row r="533" spans="1:14" x14ac:dyDescent="0.25">
      <c r="A533" t="s">
        <v>1215</v>
      </c>
      <c r="B533" t="s">
        <v>1216</v>
      </c>
      <c r="C533" t="s">
        <v>1089</v>
      </c>
      <c r="D533" t="s">
        <v>21</v>
      </c>
      <c r="E533">
        <v>25504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43652</v>
      </c>
      <c r="L533" t="s">
        <v>26</v>
      </c>
      <c r="N533" t="s">
        <v>24</v>
      </c>
    </row>
    <row r="534" spans="1:14" x14ac:dyDescent="0.25">
      <c r="A534" t="s">
        <v>1217</v>
      </c>
      <c r="B534" t="s">
        <v>1218</v>
      </c>
      <c r="C534" t="s">
        <v>48</v>
      </c>
      <c r="D534" t="s">
        <v>21</v>
      </c>
      <c r="E534">
        <v>25311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43652</v>
      </c>
      <c r="L534" t="s">
        <v>26</v>
      </c>
      <c r="N534" t="s">
        <v>24</v>
      </c>
    </row>
    <row r="535" spans="1:14" x14ac:dyDescent="0.25">
      <c r="A535" t="s">
        <v>1219</v>
      </c>
      <c r="B535" t="s">
        <v>1220</v>
      </c>
      <c r="C535" t="s">
        <v>53</v>
      </c>
      <c r="D535" t="s">
        <v>21</v>
      </c>
      <c r="E535">
        <v>25309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43652</v>
      </c>
      <c r="L535" t="s">
        <v>26</v>
      </c>
      <c r="N535" t="s">
        <v>24</v>
      </c>
    </row>
    <row r="536" spans="1:14" x14ac:dyDescent="0.25">
      <c r="A536" t="s">
        <v>1221</v>
      </c>
      <c r="B536" t="s">
        <v>1222</v>
      </c>
      <c r="C536" t="s">
        <v>304</v>
      </c>
      <c r="D536" t="s">
        <v>21</v>
      </c>
      <c r="E536">
        <v>24740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43652</v>
      </c>
      <c r="L536" t="s">
        <v>26</v>
      </c>
      <c r="N536" t="s">
        <v>24</v>
      </c>
    </row>
    <row r="537" spans="1:14" x14ac:dyDescent="0.25">
      <c r="A537" t="s">
        <v>1223</v>
      </c>
      <c r="B537" t="s">
        <v>1224</v>
      </c>
      <c r="C537" t="s">
        <v>53</v>
      </c>
      <c r="D537" t="s">
        <v>21</v>
      </c>
      <c r="E537">
        <v>25303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43652</v>
      </c>
      <c r="L537" t="s">
        <v>26</v>
      </c>
      <c r="N537" t="s">
        <v>24</v>
      </c>
    </row>
    <row r="538" spans="1:14" x14ac:dyDescent="0.25">
      <c r="A538" t="s">
        <v>1225</v>
      </c>
      <c r="B538" t="s">
        <v>1226</v>
      </c>
      <c r="C538" t="s">
        <v>1089</v>
      </c>
      <c r="D538" t="s">
        <v>21</v>
      </c>
      <c r="E538">
        <v>25504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43652</v>
      </c>
      <c r="L538" t="s">
        <v>26</v>
      </c>
      <c r="N538" t="s">
        <v>24</v>
      </c>
    </row>
    <row r="539" spans="1:14" x14ac:dyDescent="0.25">
      <c r="A539" t="s">
        <v>1227</v>
      </c>
      <c r="B539" t="s">
        <v>1228</v>
      </c>
      <c r="C539" t="s">
        <v>1229</v>
      </c>
      <c r="D539" t="s">
        <v>21</v>
      </c>
      <c r="E539">
        <v>25559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43652</v>
      </c>
      <c r="L539" t="s">
        <v>26</v>
      </c>
      <c r="N539" t="s">
        <v>24</v>
      </c>
    </row>
    <row r="540" spans="1:14" x14ac:dyDescent="0.25">
      <c r="A540" t="s">
        <v>1230</v>
      </c>
      <c r="B540" t="s">
        <v>1231</v>
      </c>
      <c r="C540" t="s">
        <v>953</v>
      </c>
      <c r="D540" t="s">
        <v>21</v>
      </c>
      <c r="E540">
        <v>25064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43652</v>
      </c>
      <c r="L540" t="s">
        <v>26</v>
      </c>
      <c r="N540" t="s">
        <v>24</v>
      </c>
    </row>
    <row r="541" spans="1:14" x14ac:dyDescent="0.25">
      <c r="A541" t="s">
        <v>1232</v>
      </c>
      <c r="B541" t="s">
        <v>1233</v>
      </c>
      <c r="C541" t="s">
        <v>953</v>
      </c>
      <c r="D541" t="s">
        <v>21</v>
      </c>
      <c r="E541">
        <v>25064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43652</v>
      </c>
      <c r="L541" t="s">
        <v>26</v>
      </c>
      <c r="N541" t="s">
        <v>24</v>
      </c>
    </row>
    <row r="542" spans="1:14" x14ac:dyDescent="0.25">
      <c r="A542" t="s">
        <v>1234</v>
      </c>
      <c r="B542" t="s">
        <v>1235</v>
      </c>
      <c r="C542" t="s">
        <v>53</v>
      </c>
      <c r="D542" t="s">
        <v>21</v>
      </c>
      <c r="E542">
        <v>25303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43652</v>
      </c>
      <c r="L542" t="s">
        <v>26</v>
      </c>
      <c r="N542" t="s">
        <v>24</v>
      </c>
    </row>
    <row r="543" spans="1:14" x14ac:dyDescent="0.25">
      <c r="A543" t="s">
        <v>1236</v>
      </c>
      <c r="B543" t="s">
        <v>1237</v>
      </c>
      <c r="C543" t="s">
        <v>48</v>
      </c>
      <c r="D543" t="s">
        <v>21</v>
      </c>
      <c r="E543">
        <v>25314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43652</v>
      </c>
      <c r="L543" t="s">
        <v>26</v>
      </c>
      <c r="N543" t="s">
        <v>24</v>
      </c>
    </row>
    <row r="544" spans="1:14" x14ac:dyDescent="0.25">
      <c r="A544" t="s">
        <v>1238</v>
      </c>
      <c r="B544" t="s">
        <v>1239</v>
      </c>
      <c r="C544" t="s">
        <v>1089</v>
      </c>
      <c r="D544" t="s">
        <v>21</v>
      </c>
      <c r="E544">
        <v>25504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43652</v>
      </c>
      <c r="L544" t="s">
        <v>26</v>
      </c>
      <c r="N544" t="s">
        <v>24</v>
      </c>
    </row>
    <row r="545" spans="1:14" x14ac:dyDescent="0.25">
      <c r="A545" t="s">
        <v>1240</v>
      </c>
      <c r="B545" t="s">
        <v>1241</v>
      </c>
      <c r="C545" t="s">
        <v>53</v>
      </c>
      <c r="D545" t="s">
        <v>21</v>
      </c>
      <c r="E545">
        <v>25303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43652</v>
      </c>
      <c r="L545" t="s">
        <v>26</v>
      </c>
      <c r="N545" t="s">
        <v>24</v>
      </c>
    </row>
    <row r="546" spans="1:14" x14ac:dyDescent="0.25">
      <c r="A546" t="s">
        <v>1242</v>
      </c>
      <c r="B546" t="s">
        <v>1243</v>
      </c>
      <c r="C546" t="s">
        <v>53</v>
      </c>
      <c r="D546" t="s">
        <v>21</v>
      </c>
      <c r="E546">
        <v>25309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43652</v>
      </c>
      <c r="L546" t="s">
        <v>26</v>
      </c>
      <c r="N546" t="s">
        <v>24</v>
      </c>
    </row>
    <row r="547" spans="1:14" x14ac:dyDescent="0.25">
      <c r="A547" t="s">
        <v>1244</v>
      </c>
      <c r="B547" t="s">
        <v>1245</v>
      </c>
      <c r="C547" t="s">
        <v>53</v>
      </c>
      <c r="D547" t="s">
        <v>21</v>
      </c>
      <c r="E547">
        <v>25303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43652</v>
      </c>
      <c r="L547" t="s">
        <v>26</v>
      </c>
      <c r="N547" t="s">
        <v>24</v>
      </c>
    </row>
    <row r="548" spans="1:14" x14ac:dyDescent="0.25">
      <c r="A548" t="s">
        <v>1246</v>
      </c>
      <c r="B548" t="s">
        <v>1247</v>
      </c>
      <c r="C548" t="s">
        <v>48</v>
      </c>
      <c r="D548" t="s">
        <v>21</v>
      </c>
      <c r="E548">
        <v>25311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43652</v>
      </c>
      <c r="L548" t="s">
        <v>26</v>
      </c>
      <c r="N548" t="s">
        <v>24</v>
      </c>
    </row>
    <row r="549" spans="1:14" x14ac:dyDescent="0.25">
      <c r="A549" t="s">
        <v>1248</v>
      </c>
      <c r="B549" t="s">
        <v>1249</v>
      </c>
      <c r="C549" t="s">
        <v>48</v>
      </c>
      <c r="D549" t="s">
        <v>21</v>
      </c>
      <c r="E549">
        <v>25387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43652</v>
      </c>
      <c r="L549" t="s">
        <v>26</v>
      </c>
      <c r="N549" t="s">
        <v>24</v>
      </c>
    </row>
    <row r="550" spans="1:14" x14ac:dyDescent="0.25">
      <c r="A550" t="s">
        <v>1250</v>
      </c>
      <c r="B550" t="s">
        <v>1251</v>
      </c>
      <c r="C550" t="s">
        <v>53</v>
      </c>
      <c r="D550" t="s">
        <v>21</v>
      </c>
      <c r="E550">
        <v>25309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43652</v>
      </c>
      <c r="L550" t="s">
        <v>26</v>
      </c>
      <c r="N550" t="s">
        <v>24</v>
      </c>
    </row>
    <row r="551" spans="1:14" x14ac:dyDescent="0.25">
      <c r="A551" t="s">
        <v>1252</v>
      </c>
      <c r="B551" t="s">
        <v>1253</v>
      </c>
      <c r="C551" t="s">
        <v>53</v>
      </c>
      <c r="D551" t="s">
        <v>21</v>
      </c>
      <c r="E551">
        <v>25309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43652</v>
      </c>
      <c r="L551" t="s">
        <v>26</v>
      </c>
      <c r="N551" t="s">
        <v>24</v>
      </c>
    </row>
    <row r="552" spans="1:14" x14ac:dyDescent="0.25">
      <c r="A552" t="s">
        <v>1254</v>
      </c>
      <c r="B552" t="s">
        <v>1255</v>
      </c>
      <c r="C552" t="s">
        <v>53</v>
      </c>
      <c r="D552" t="s">
        <v>21</v>
      </c>
      <c r="E552">
        <v>25303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43652</v>
      </c>
      <c r="L552" t="s">
        <v>26</v>
      </c>
      <c r="N552" t="s">
        <v>24</v>
      </c>
    </row>
    <row r="553" spans="1:14" x14ac:dyDescent="0.25">
      <c r="A553" t="s">
        <v>1256</v>
      </c>
      <c r="B553" t="s">
        <v>1257</v>
      </c>
      <c r="C553" t="s">
        <v>48</v>
      </c>
      <c r="D553" t="s">
        <v>21</v>
      </c>
      <c r="E553">
        <v>25314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43652</v>
      </c>
      <c r="L553" t="s">
        <v>26</v>
      </c>
      <c r="N553" t="s">
        <v>24</v>
      </c>
    </row>
    <row r="554" spans="1:14" x14ac:dyDescent="0.25">
      <c r="A554" t="s">
        <v>1258</v>
      </c>
      <c r="B554" t="s">
        <v>1259</v>
      </c>
      <c r="C554" t="s">
        <v>53</v>
      </c>
      <c r="D554" t="s">
        <v>21</v>
      </c>
      <c r="E554">
        <v>25303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43652</v>
      </c>
      <c r="L554" t="s">
        <v>26</v>
      </c>
      <c r="N554" t="s">
        <v>24</v>
      </c>
    </row>
    <row r="555" spans="1:14" x14ac:dyDescent="0.25">
      <c r="A555" t="s">
        <v>1260</v>
      </c>
      <c r="B555" t="s">
        <v>1261</v>
      </c>
      <c r="C555" t="s">
        <v>326</v>
      </c>
      <c r="D555" t="s">
        <v>21</v>
      </c>
      <c r="E555">
        <v>25701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43652</v>
      </c>
      <c r="L555" t="s">
        <v>26</v>
      </c>
      <c r="N555" t="s">
        <v>24</v>
      </c>
    </row>
    <row r="556" spans="1:14" x14ac:dyDescent="0.25">
      <c r="A556" t="s">
        <v>1262</v>
      </c>
      <c r="B556" t="s">
        <v>1263</v>
      </c>
      <c r="C556" t="s">
        <v>48</v>
      </c>
      <c r="D556" t="s">
        <v>21</v>
      </c>
      <c r="E556">
        <v>25314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43652</v>
      </c>
      <c r="L556" t="s">
        <v>26</v>
      </c>
      <c r="N556" t="s">
        <v>24</v>
      </c>
    </row>
    <row r="557" spans="1:14" x14ac:dyDescent="0.25">
      <c r="A557" t="s">
        <v>1264</v>
      </c>
      <c r="B557" t="s">
        <v>1265</v>
      </c>
      <c r="C557" t="s">
        <v>1214</v>
      </c>
      <c r="D557" t="s">
        <v>21</v>
      </c>
      <c r="E557">
        <v>24747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43652</v>
      </c>
      <c r="L557" t="s">
        <v>26</v>
      </c>
      <c r="N557" t="s">
        <v>24</v>
      </c>
    </row>
    <row r="558" spans="1:14" x14ac:dyDescent="0.25">
      <c r="A558" t="s">
        <v>343</v>
      </c>
      <c r="B558" t="s">
        <v>1235</v>
      </c>
      <c r="C558" t="s">
        <v>53</v>
      </c>
      <c r="D558" t="s">
        <v>21</v>
      </c>
      <c r="E558">
        <v>25303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43652</v>
      </c>
      <c r="L558" t="s">
        <v>26</v>
      </c>
      <c r="N558" t="s">
        <v>24</v>
      </c>
    </row>
    <row r="559" spans="1:14" x14ac:dyDescent="0.25">
      <c r="A559" t="s">
        <v>1266</v>
      </c>
      <c r="B559" t="s">
        <v>1267</v>
      </c>
      <c r="C559" t="s">
        <v>48</v>
      </c>
      <c r="D559" t="s">
        <v>21</v>
      </c>
      <c r="E559">
        <v>25387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43652</v>
      </c>
      <c r="L559" t="s">
        <v>26</v>
      </c>
      <c r="N559" t="s">
        <v>24</v>
      </c>
    </row>
    <row r="560" spans="1:14" x14ac:dyDescent="0.25">
      <c r="A560" t="s">
        <v>1268</v>
      </c>
      <c r="B560" t="s">
        <v>1269</v>
      </c>
      <c r="C560" t="s">
        <v>1229</v>
      </c>
      <c r="D560" t="s">
        <v>21</v>
      </c>
      <c r="E560">
        <v>25559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43652</v>
      </c>
      <c r="L560" t="s">
        <v>26</v>
      </c>
      <c r="N560" t="s">
        <v>24</v>
      </c>
    </row>
    <row r="561" spans="1:14" x14ac:dyDescent="0.25">
      <c r="A561" t="s">
        <v>1270</v>
      </c>
      <c r="B561" t="s">
        <v>1271</v>
      </c>
      <c r="C561" t="s">
        <v>48</v>
      </c>
      <c r="D561" t="s">
        <v>21</v>
      </c>
      <c r="E561">
        <v>25314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43652</v>
      </c>
      <c r="L561" t="s">
        <v>26</v>
      </c>
      <c r="N561" t="s">
        <v>24</v>
      </c>
    </row>
    <row r="562" spans="1:14" x14ac:dyDescent="0.25">
      <c r="A562" t="s">
        <v>1272</v>
      </c>
      <c r="B562" t="s">
        <v>1273</v>
      </c>
      <c r="C562" t="s">
        <v>1274</v>
      </c>
      <c r="D562" t="s">
        <v>21</v>
      </c>
      <c r="E562">
        <v>24743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43652</v>
      </c>
      <c r="L562" t="s">
        <v>26</v>
      </c>
      <c r="N562" t="s">
        <v>24</v>
      </c>
    </row>
    <row r="563" spans="1:14" x14ac:dyDescent="0.25">
      <c r="A563" t="s">
        <v>1275</v>
      </c>
      <c r="B563" t="s">
        <v>1276</v>
      </c>
      <c r="C563" t="s">
        <v>1277</v>
      </c>
      <c r="D563" t="s">
        <v>21</v>
      </c>
      <c r="E563">
        <v>24733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43652</v>
      </c>
      <c r="L563" t="s">
        <v>26</v>
      </c>
      <c r="N563" t="s">
        <v>24</v>
      </c>
    </row>
    <row r="564" spans="1:14" x14ac:dyDescent="0.25">
      <c r="A564" t="s">
        <v>1278</v>
      </c>
      <c r="B564" t="s">
        <v>1279</v>
      </c>
      <c r="C564" t="s">
        <v>707</v>
      </c>
      <c r="D564" t="s">
        <v>21</v>
      </c>
      <c r="E564">
        <v>24701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43652</v>
      </c>
      <c r="L564" t="s">
        <v>26</v>
      </c>
      <c r="N564" t="s">
        <v>24</v>
      </c>
    </row>
    <row r="565" spans="1:14" x14ac:dyDescent="0.25">
      <c r="A565" t="s">
        <v>1280</v>
      </c>
      <c r="B565" t="s">
        <v>1281</v>
      </c>
      <c r="C565" t="s">
        <v>1089</v>
      </c>
      <c r="D565" t="s">
        <v>21</v>
      </c>
      <c r="E565">
        <v>25504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43652</v>
      </c>
      <c r="L565" t="s">
        <v>26</v>
      </c>
      <c r="N565" t="s">
        <v>24</v>
      </c>
    </row>
    <row r="566" spans="1:14" x14ac:dyDescent="0.25">
      <c r="A566" t="s">
        <v>1282</v>
      </c>
      <c r="B566" t="s">
        <v>1283</v>
      </c>
      <c r="C566" t="s">
        <v>707</v>
      </c>
      <c r="D566" t="s">
        <v>21</v>
      </c>
      <c r="E566">
        <v>24701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43652</v>
      </c>
      <c r="L566" t="s">
        <v>26</v>
      </c>
      <c r="N566" t="s">
        <v>24</v>
      </c>
    </row>
    <row r="567" spans="1:14" x14ac:dyDescent="0.25">
      <c r="A567" t="s">
        <v>710</v>
      </c>
      <c r="B567" t="s">
        <v>711</v>
      </c>
      <c r="C567" t="s">
        <v>340</v>
      </c>
      <c r="D567" t="s">
        <v>21</v>
      </c>
      <c r="E567">
        <v>24712</v>
      </c>
      <c r="F567" t="s">
        <v>22</v>
      </c>
      <c r="G567" t="s">
        <v>22</v>
      </c>
      <c r="H567" t="s">
        <v>312</v>
      </c>
      <c r="I567" t="s">
        <v>598</v>
      </c>
      <c r="J567" s="1">
        <v>43607</v>
      </c>
      <c r="K567" s="1">
        <v>43651</v>
      </c>
      <c r="L567" t="s">
        <v>331</v>
      </c>
      <c r="N567" t="s">
        <v>332</v>
      </c>
    </row>
    <row r="568" spans="1:14" x14ac:dyDescent="0.25">
      <c r="A568" t="s">
        <v>324</v>
      </c>
      <c r="B568" t="s">
        <v>325</v>
      </c>
      <c r="C568" t="s">
        <v>326</v>
      </c>
      <c r="D568" t="s">
        <v>21</v>
      </c>
      <c r="E568">
        <v>25702</v>
      </c>
      <c r="F568" t="s">
        <v>22</v>
      </c>
      <c r="G568" t="s">
        <v>22</v>
      </c>
      <c r="H568" t="s">
        <v>312</v>
      </c>
      <c r="I568" t="s">
        <v>313</v>
      </c>
      <c r="J568" s="1">
        <v>43606</v>
      </c>
      <c r="K568" s="1">
        <v>43651</v>
      </c>
      <c r="L568" t="s">
        <v>331</v>
      </c>
      <c r="N568" t="s">
        <v>332</v>
      </c>
    </row>
    <row r="569" spans="1:14" x14ac:dyDescent="0.25">
      <c r="A569" t="s">
        <v>302</v>
      </c>
      <c r="B569" t="s">
        <v>303</v>
      </c>
      <c r="C569" t="s">
        <v>304</v>
      </c>
      <c r="D569" t="s">
        <v>21</v>
      </c>
      <c r="E569">
        <v>24739</v>
      </c>
      <c r="F569" t="s">
        <v>22</v>
      </c>
      <c r="G569" t="s">
        <v>22</v>
      </c>
      <c r="H569" t="s">
        <v>312</v>
      </c>
      <c r="I569" t="s">
        <v>313</v>
      </c>
      <c r="J569" s="1">
        <v>43607</v>
      </c>
      <c r="K569" s="1">
        <v>43651</v>
      </c>
      <c r="L569" t="s">
        <v>331</v>
      </c>
      <c r="N569" t="s">
        <v>332</v>
      </c>
    </row>
    <row r="570" spans="1:14" x14ac:dyDescent="0.25">
      <c r="A570" t="s">
        <v>1284</v>
      </c>
      <c r="B570" t="s">
        <v>1285</v>
      </c>
      <c r="C570" t="s">
        <v>683</v>
      </c>
      <c r="D570" t="s">
        <v>21</v>
      </c>
      <c r="E570">
        <v>26062</v>
      </c>
      <c r="F570" t="s">
        <v>22</v>
      </c>
      <c r="G570" t="s">
        <v>22</v>
      </c>
      <c r="H570" t="s">
        <v>312</v>
      </c>
      <c r="I570" t="s">
        <v>313</v>
      </c>
      <c r="J570" t="s">
        <v>80</v>
      </c>
      <c r="K570" s="1">
        <v>43651</v>
      </c>
      <c r="L570" t="s">
        <v>81</v>
      </c>
      <c r="M570" t="str">
        <f>HYPERLINK("https://www.regulations.gov/docket?D=FDA-2019-H-3194")</f>
        <v>https://www.regulations.gov/docket?D=FDA-2019-H-3194</v>
      </c>
      <c r="N570" t="s">
        <v>80</v>
      </c>
    </row>
    <row r="571" spans="1:14" x14ac:dyDescent="0.25">
      <c r="A571" t="s">
        <v>1286</v>
      </c>
      <c r="B571" t="s">
        <v>1287</v>
      </c>
      <c r="C571" t="s">
        <v>1288</v>
      </c>
      <c r="D571" t="s">
        <v>21</v>
      </c>
      <c r="E571">
        <v>26505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43647</v>
      </c>
      <c r="L571" t="s">
        <v>26</v>
      </c>
      <c r="N571" t="s">
        <v>24</v>
      </c>
    </row>
    <row r="572" spans="1:14" x14ac:dyDescent="0.25">
      <c r="A572" t="s">
        <v>1289</v>
      </c>
      <c r="B572" t="s">
        <v>1290</v>
      </c>
      <c r="C572" t="s">
        <v>206</v>
      </c>
      <c r="D572" t="s">
        <v>21</v>
      </c>
      <c r="E572">
        <v>25637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43647</v>
      </c>
      <c r="L572" t="s">
        <v>26</v>
      </c>
      <c r="N572" t="s">
        <v>24</v>
      </c>
    </row>
    <row r="573" spans="1:14" x14ac:dyDescent="0.25">
      <c r="A573" t="s">
        <v>1291</v>
      </c>
      <c r="B573" t="s">
        <v>1292</v>
      </c>
      <c r="C573" t="s">
        <v>1293</v>
      </c>
      <c r="D573" t="s">
        <v>21</v>
      </c>
      <c r="E573">
        <v>25443</v>
      </c>
      <c r="F573" t="s">
        <v>23</v>
      </c>
      <c r="G573" t="s">
        <v>23</v>
      </c>
      <c r="H573" t="s">
        <v>24</v>
      </c>
      <c r="I573" t="s">
        <v>24</v>
      </c>
      <c r="J573" t="s">
        <v>25</v>
      </c>
      <c r="K573" s="1">
        <v>43647</v>
      </c>
      <c r="L573" t="s">
        <v>26</v>
      </c>
      <c r="N573" t="s">
        <v>24</v>
      </c>
    </row>
    <row r="574" spans="1:14" x14ac:dyDescent="0.25">
      <c r="A574" t="s">
        <v>708</v>
      </c>
      <c r="B574" t="s">
        <v>709</v>
      </c>
      <c r="C574" t="s">
        <v>304</v>
      </c>
      <c r="D574" t="s">
        <v>21</v>
      </c>
      <c r="E574">
        <v>24739</v>
      </c>
      <c r="F574" t="s">
        <v>22</v>
      </c>
      <c r="G574" t="s">
        <v>22</v>
      </c>
      <c r="H574" t="s">
        <v>312</v>
      </c>
      <c r="I574" t="s">
        <v>313</v>
      </c>
      <c r="J574" t="s">
        <v>80</v>
      </c>
      <c r="K574" s="1">
        <v>43644</v>
      </c>
      <c r="L574" t="s">
        <v>81</v>
      </c>
      <c r="M574" t="str">
        <f>HYPERLINK("https://www.regulations.gov/docket?D=FDA-2019-H-3100")</f>
        <v>https://www.regulations.gov/docket?D=FDA-2019-H-3100</v>
      </c>
      <c r="N574" t="s">
        <v>80</v>
      </c>
    </row>
    <row r="575" spans="1:14" x14ac:dyDescent="0.25">
      <c r="A575" t="s">
        <v>1294</v>
      </c>
      <c r="B575" t="s">
        <v>1295</v>
      </c>
      <c r="C575" t="s">
        <v>304</v>
      </c>
      <c r="D575" t="s">
        <v>21</v>
      </c>
      <c r="E575">
        <v>24740</v>
      </c>
      <c r="F575" t="s">
        <v>22</v>
      </c>
      <c r="G575" t="s">
        <v>22</v>
      </c>
      <c r="H575" t="s">
        <v>329</v>
      </c>
      <c r="I575" t="s">
        <v>330</v>
      </c>
      <c r="J575" t="s">
        <v>80</v>
      </c>
      <c r="K575" s="1">
        <v>43644</v>
      </c>
      <c r="L575" t="s">
        <v>81</v>
      </c>
      <c r="M575" t="str">
        <f>HYPERLINK("https://www.regulations.gov/docket?D=FDA-2019-H-3104")</f>
        <v>https://www.regulations.gov/docket?D=FDA-2019-H-3104</v>
      </c>
      <c r="N575" t="s">
        <v>80</v>
      </c>
    </row>
    <row r="576" spans="1:14" x14ac:dyDescent="0.25">
      <c r="A576" t="s">
        <v>1296</v>
      </c>
      <c r="B576" t="s">
        <v>1297</v>
      </c>
      <c r="C576" t="s">
        <v>1298</v>
      </c>
      <c r="D576" t="s">
        <v>21</v>
      </c>
      <c r="E576">
        <v>26241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43643</v>
      </c>
      <c r="L576" t="s">
        <v>26</v>
      </c>
      <c r="N576" t="s">
        <v>24</v>
      </c>
    </row>
    <row r="577" spans="1:14" x14ac:dyDescent="0.25">
      <c r="A577" t="s">
        <v>714</v>
      </c>
      <c r="B577" t="s">
        <v>715</v>
      </c>
      <c r="C577" t="s">
        <v>716</v>
      </c>
      <c r="D577" t="s">
        <v>21</v>
      </c>
      <c r="E577">
        <v>25678</v>
      </c>
      <c r="F577" t="s">
        <v>22</v>
      </c>
      <c r="G577" t="s">
        <v>22</v>
      </c>
      <c r="H577" t="s">
        <v>312</v>
      </c>
      <c r="I577" t="s">
        <v>313</v>
      </c>
      <c r="J577" s="1">
        <v>43600</v>
      </c>
      <c r="K577" s="1">
        <v>43643</v>
      </c>
      <c r="L577" t="s">
        <v>331</v>
      </c>
      <c r="N577" t="s">
        <v>1299</v>
      </c>
    </row>
    <row r="578" spans="1:14" x14ac:dyDescent="0.25">
      <c r="A578" t="s">
        <v>1300</v>
      </c>
      <c r="B578" t="s">
        <v>1301</v>
      </c>
      <c r="C578" t="s">
        <v>113</v>
      </c>
      <c r="D578" t="s">
        <v>21</v>
      </c>
      <c r="E578">
        <v>25801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43643</v>
      </c>
      <c r="L578" t="s">
        <v>26</v>
      </c>
      <c r="N578" t="s">
        <v>24</v>
      </c>
    </row>
    <row r="579" spans="1:14" x14ac:dyDescent="0.25">
      <c r="A579" t="s">
        <v>18</v>
      </c>
      <c r="B579" t="s">
        <v>19</v>
      </c>
      <c r="C579" t="s">
        <v>20</v>
      </c>
      <c r="D579" t="s">
        <v>21</v>
      </c>
      <c r="E579">
        <v>25070</v>
      </c>
      <c r="F579" t="s">
        <v>22</v>
      </c>
      <c r="G579" t="s">
        <v>22</v>
      </c>
      <c r="H579" t="s">
        <v>312</v>
      </c>
      <c r="I579" t="s">
        <v>313</v>
      </c>
      <c r="J579" s="1">
        <v>43599</v>
      </c>
      <c r="K579" s="1">
        <v>43643</v>
      </c>
      <c r="L579" t="s">
        <v>331</v>
      </c>
      <c r="N579" t="s">
        <v>1302</v>
      </c>
    </row>
    <row r="580" spans="1:14" x14ac:dyDescent="0.25">
      <c r="A580" t="s">
        <v>1303</v>
      </c>
      <c r="B580" t="s">
        <v>1304</v>
      </c>
      <c r="C580" t="s">
        <v>1298</v>
      </c>
      <c r="D580" t="s">
        <v>21</v>
      </c>
      <c r="E580">
        <v>26241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43643</v>
      </c>
      <c r="L580" t="s">
        <v>26</v>
      </c>
      <c r="N580" t="s">
        <v>24</v>
      </c>
    </row>
    <row r="581" spans="1:14" x14ac:dyDescent="0.25">
      <c r="A581" t="s">
        <v>1305</v>
      </c>
      <c r="B581" t="s">
        <v>1306</v>
      </c>
      <c r="C581" t="s">
        <v>991</v>
      </c>
      <c r="D581" t="s">
        <v>21</v>
      </c>
      <c r="E581">
        <v>25414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43643</v>
      </c>
      <c r="L581" t="s">
        <v>26</v>
      </c>
      <c r="N581" t="s">
        <v>24</v>
      </c>
    </row>
    <row r="582" spans="1:14" x14ac:dyDescent="0.25">
      <c r="A582" t="s">
        <v>1307</v>
      </c>
      <c r="B582" t="s">
        <v>1308</v>
      </c>
      <c r="C582" t="s">
        <v>1298</v>
      </c>
      <c r="D582" t="s">
        <v>21</v>
      </c>
      <c r="E582">
        <v>26241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43643</v>
      </c>
      <c r="L582" t="s">
        <v>26</v>
      </c>
      <c r="N582" t="s">
        <v>24</v>
      </c>
    </row>
    <row r="583" spans="1:14" x14ac:dyDescent="0.25">
      <c r="A583" t="s">
        <v>1309</v>
      </c>
      <c r="B583" t="s">
        <v>1310</v>
      </c>
      <c r="C583" t="s">
        <v>48</v>
      </c>
      <c r="D583" t="s">
        <v>21</v>
      </c>
      <c r="E583">
        <v>25320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43643</v>
      </c>
      <c r="L583" t="s">
        <v>26</v>
      </c>
      <c r="N583" t="s">
        <v>24</v>
      </c>
    </row>
    <row r="584" spans="1:14" x14ac:dyDescent="0.25">
      <c r="A584" t="s">
        <v>1311</v>
      </c>
      <c r="B584" t="s">
        <v>1312</v>
      </c>
      <c r="C584" t="s">
        <v>1313</v>
      </c>
      <c r="D584" t="s">
        <v>21</v>
      </c>
      <c r="E584">
        <v>26250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43643</v>
      </c>
      <c r="L584" t="s">
        <v>26</v>
      </c>
      <c r="N584" t="s">
        <v>24</v>
      </c>
    </row>
    <row r="585" spans="1:14" x14ac:dyDescent="0.25">
      <c r="A585" t="s">
        <v>1314</v>
      </c>
      <c r="B585" t="s">
        <v>1315</v>
      </c>
      <c r="C585" t="s">
        <v>1298</v>
      </c>
      <c r="D585" t="s">
        <v>21</v>
      </c>
      <c r="E585">
        <v>26241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43643</v>
      </c>
      <c r="L585" t="s">
        <v>26</v>
      </c>
      <c r="N585" t="s">
        <v>24</v>
      </c>
    </row>
    <row r="586" spans="1:14" x14ac:dyDescent="0.25">
      <c r="A586" t="s">
        <v>1316</v>
      </c>
      <c r="B586" t="s">
        <v>1317</v>
      </c>
      <c r="C586" t="s">
        <v>48</v>
      </c>
      <c r="D586" t="s">
        <v>21</v>
      </c>
      <c r="E586">
        <v>25312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43643</v>
      </c>
      <c r="L586" t="s">
        <v>26</v>
      </c>
      <c r="N586" t="s">
        <v>24</v>
      </c>
    </row>
    <row r="587" spans="1:14" x14ac:dyDescent="0.25">
      <c r="A587" t="s">
        <v>1318</v>
      </c>
      <c r="B587" t="s">
        <v>1319</v>
      </c>
      <c r="C587" t="s">
        <v>37</v>
      </c>
      <c r="D587" t="s">
        <v>21</v>
      </c>
      <c r="E587">
        <v>26505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43643</v>
      </c>
      <c r="L587" t="s">
        <v>26</v>
      </c>
      <c r="N587" t="s">
        <v>24</v>
      </c>
    </row>
    <row r="588" spans="1:14" x14ac:dyDescent="0.25">
      <c r="A588" t="s">
        <v>1320</v>
      </c>
      <c r="B588" t="s">
        <v>1321</v>
      </c>
      <c r="C588" t="s">
        <v>37</v>
      </c>
      <c r="D588" t="s">
        <v>21</v>
      </c>
      <c r="E588">
        <v>26505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43643</v>
      </c>
      <c r="L588" t="s">
        <v>26</v>
      </c>
      <c r="N588" t="s">
        <v>24</v>
      </c>
    </row>
    <row r="589" spans="1:14" x14ac:dyDescent="0.25">
      <c r="A589" t="s">
        <v>1322</v>
      </c>
      <c r="B589" t="s">
        <v>1323</v>
      </c>
      <c r="C589" t="s">
        <v>441</v>
      </c>
      <c r="D589" t="s">
        <v>21</v>
      </c>
      <c r="E589">
        <v>26554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43643</v>
      </c>
      <c r="L589" t="s">
        <v>26</v>
      </c>
      <c r="N589" t="s">
        <v>24</v>
      </c>
    </row>
    <row r="590" spans="1:14" x14ac:dyDescent="0.25">
      <c r="A590" t="s">
        <v>1324</v>
      </c>
      <c r="B590" t="s">
        <v>1325</v>
      </c>
      <c r="C590" t="s">
        <v>48</v>
      </c>
      <c r="D590" t="s">
        <v>21</v>
      </c>
      <c r="E590">
        <v>25312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43643</v>
      </c>
      <c r="L590" t="s">
        <v>26</v>
      </c>
      <c r="N590" t="s">
        <v>24</v>
      </c>
    </row>
    <row r="591" spans="1:14" x14ac:dyDescent="0.25">
      <c r="A591" t="s">
        <v>1326</v>
      </c>
      <c r="B591" t="s">
        <v>1327</v>
      </c>
      <c r="C591" t="s">
        <v>37</v>
      </c>
      <c r="D591" t="s">
        <v>21</v>
      </c>
      <c r="E591">
        <v>26508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43643</v>
      </c>
      <c r="L591" t="s">
        <v>26</v>
      </c>
      <c r="N591" t="s">
        <v>24</v>
      </c>
    </row>
    <row r="592" spans="1:14" x14ac:dyDescent="0.25">
      <c r="A592" t="s">
        <v>1328</v>
      </c>
      <c r="B592" t="s">
        <v>1329</v>
      </c>
      <c r="C592" t="s">
        <v>517</v>
      </c>
      <c r="D592" t="s">
        <v>21</v>
      </c>
      <c r="E592">
        <v>26431</v>
      </c>
      <c r="F592" t="s">
        <v>22</v>
      </c>
      <c r="G592" t="s">
        <v>22</v>
      </c>
      <c r="H592" t="s">
        <v>329</v>
      </c>
      <c r="I592" t="s">
        <v>330</v>
      </c>
      <c r="J592" s="1">
        <v>43600</v>
      </c>
      <c r="K592" s="1">
        <v>43643</v>
      </c>
      <c r="L592" t="s">
        <v>331</v>
      </c>
      <c r="N592" t="s">
        <v>1330</v>
      </c>
    </row>
    <row r="593" spans="1:14" x14ac:dyDescent="0.25">
      <c r="A593" t="s">
        <v>1331</v>
      </c>
      <c r="B593" t="s">
        <v>1332</v>
      </c>
      <c r="C593" t="s">
        <v>48</v>
      </c>
      <c r="D593" t="s">
        <v>21</v>
      </c>
      <c r="E593">
        <v>25312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43643</v>
      </c>
      <c r="L593" t="s">
        <v>26</v>
      </c>
      <c r="N593" t="s">
        <v>24</v>
      </c>
    </row>
    <row r="594" spans="1:14" x14ac:dyDescent="0.25">
      <c r="A594" t="s">
        <v>1333</v>
      </c>
      <c r="B594" t="s">
        <v>1334</v>
      </c>
      <c r="C594" t="s">
        <v>37</v>
      </c>
      <c r="D594" t="s">
        <v>21</v>
      </c>
      <c r="E594">
        <v>26508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43643</v>
      </c>
      <c r="L594" t="s">
        <v>26</v>
      </c>
      <c r="N594" t="s">
        <v>24</v>
      </c>
    </row>
    <row r="595" spans="1:14" x14ac:dyDescent="0.25">
      <c r="A595" t="s">
        <v>1335</v>
      </c>
      <c r="B595" t="s">
        <v>1336</v>
      </c>
      <c r="C595" t="s">
        <v>1298</v>
      </c>
      <c r="D595" t="s">
        <v>21</v>
      </c>
      <c r="E595">
        <v>26241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43643</v>
      </c>
      <c r="L595" t="s">
        <v>26</v>
      </c>
      <c r="N595" t="s">
        <v>24</v>
      </c>
    </row>
    <row r="596" spans="1:14" x14ac:dyDescent="0.25">
      <c r="A596" t="s">
        <v>1337</v>
      </c>
      <c r="B596" t="s">
        <v>1338</v>
      </c>
      <c r="C596" t="s">
        <v>466</v>
      </c>
      <c r="D596" t="s">
        <v>21</v>
      </c>
      <c r="E596">
        <v>25177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43643</v>
      </c>
      <c r="L596" t="s">
        <v>26</v>
      </c>
      <c r="N596" t="s">
        <v>24</v>
      </c>
    </row>
    <row r="597" spans="1:14" x14ac:dyDescent="0.25">
      <c r="A597" t="s">
        <v>1339</v>
      </c>
      <c r="B597" t="s">
        <v>1340</v>
      </c>
      <c r="C597" t="s">
        <v>1298</v>
      </c>
      <c r="D597" t="s">
        <v>21</v>
      </c>
      <c r="E597">
        <v>26241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43643</v>
      </c>
      <c r="L597" t="s">
        <v>26</v>
      </c>
      <c r="N597" t="s">
        <v>24</v>
      </c>
    </row>
    <row r="598" spans="1:14" x14ac:dyDescent="0.25">
      <c r="A598" t="s">
        <v>1341</v>
      </c>
      <c r="B598" t="s">
        <v>1342</v>
      </c>
      <c r="C598" t="s">
        <v>1298</v>
      </c>
      <c r="D598" t="s">
        <v>21</v>
      </c>
      <c r="E598">
        <v>26241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43643</v>
      </c>
      <c r="L598" t="s">
        <v>26</v>
      </c>
      <c r="N598" t="s">
        <v>24</v>
      </c>
    </row>
    <row r="599" spans="1:14" x14ac:dyDescent="0.25">
      <c r="A599" t="s">
        <v>1343</v>
      </c>
      <c r="B599" t="s">
        <v>1344</v>
      </c>
      <c r="C599" t="s">
        <v>48</v>
      </c>
      <c r="D599" t="s">
        <v>21</v>
      </c>
      <c r="E599">
        <v>25312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43643</v>
      </c>
      <c r="L599" t="s">
        <v>26</v>
      </c>
      <c r="N599" t="s">
        <v>24</v>
      </c>
    </row>
    <row r="600" spans="1:14" x14ac:dyDescent="0.25">
      <c r="A600" t="s">
        <v>1345</v>
      </c>
      <c r="B600" t="s">
        <v>1346</v>
      </c>
      <c r="C600" t="s">
        <v>37</v>
      </c>
      <c r="D600" t="s">
        <v>21</v>
      </c>
      <c r="E600">
        <v>26508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43643</v>
      </c>
      <c r="L600" t="s">
        <v>26</v>
      </c>
      <c r="N600" t="s">
        <v>24</v>
      </c>
    </row>
    <row r="601" spans="1:14" x14ac:dyDescent="0.25">
      <c r="A601" t="s">
        <v>1347</v>
      </c>
      <c r="B601" t="s">
        <v>1348</v>
      </c>
      <c r="C601" t="s">
        <v>1349</v>
      </c>
      <c r="D601" t="s">
        <v>21</v>
      </c>
      <c r="E601">
        <v>25614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43643</v>
      </c>
      <c r="L601" t="s">
        <v>26</v>
      </c>
      <c r="N601" t="s">
        <v>24</v>
      </c>
    </row>
    <row r="602" spans="1:14" x14ac:dyDescent="0.25">
      <c r="A602" t="s">
        <v>1350</v>
      </c>
      <c r="B602" t="s">
        <v>1351</v>
      </c>
      <c r="C602" t="s">
        <v>48</v>
      </c>
      <c r="D602" t="s">
        <v>21</v>
      </c>
      <c r="E602">
        <v>25320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43643</v>
      </c>
      <c r="L602" t="s">
        <v>26</v>
      </c>
      <c r="N602" t="s">
        <v>24</v>
      </c>
    </row>
    <row r="603" spans="1:14" x14ac:dyDescent="0.25">
      <c r="A603" t="s">
        <v>1352</v>
      </c>
      <c r="B603" t="s">
        <v>1353</v>
      </c>
      <c r="C603" t="s">
        <v>1298</v>
      </c>
      <c r="D603" t="s">
        <v>21</v>
      </c>
      <c r="E603">
        <v>26241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43643</v>
      </c>
      <c r="L603" t="s">
        <v>26</v>
      </c>
      <c r="N603" t="s">
        <v>24</v>
      </c>
    </row>
    <row r="604" spans="1:14" x14ac:dyDescent="0.25">
      <c r="A604" t="s">
        <v>1354</v>
      </c>
      <c r="B604" t="s">
        <v>1355</v>
      </c>
      <c r="C604" t="s">
        <v>29</v>
      </c>
      <c r="D604" t="s">
        <v>21</v>
      </c>
      <c r="E604">
        <v>26253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43643</v>
      </c>
      <c r="L604" t="s">
        <v>26</v>
      </c>
      <c r="N604" t="s">
        <v>24</v>
      </c>
    </row>
    <row r="605" spans="1:14" x14ac:dyDescent="0.25">
      <c r="A605" t="s">
        <v>1356</v>
      </c>
      <c r="B605" t="s">
        <v>1357</v>
      </c>
      <c r="C605" t="s">
        <v>1358</v>
      </c>
      <c r="D605" t="s">
        <v>21</v>
      </c>
      <c r="E605">
        <v>26378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43643</v>
      </c>
      <c r="L605" t="s">
        <v>26</v>
      </c>
      <c r="N605" t="s">
        <v>24</v>
      </c>
    </row>
    <row r="606" spans="1:14" x14ac:dyDescent="0.25">
      <c r="A606" t="s">
        <v>1359</v>
      </c>
      <c r="B606" t="s">
        <v>1360</v>
      </c>
      <c r="C606" t="s">
        <v>1298</v>
      </c>
      <c r="D606" t="s">
        <v>21</v>
      </c>
      <c r="E606">
        <v>26241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43643</v>
      </c>
      <c r="L606" t="s">
        <v>26</v>
      </c>
      <c r="N606" t="s">
        <v>24</v>
      </c>
    </row>
    <row r="607" spans="1:14" x14ac:dyDescent="0.25">
      <c r="A607" t="s">
        <v>1361</v>
      </c>
      <c r="B607" t="s">
        <v>1362</v>
      </c>
      <c r="C607" t="s">
        <v>466</v>
      </c>
      <c r="D607" t="s">
        <v>21</v>
      </c>
      <c r="E607">
        <v>25177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43643</v>
      </c>
      <c r="L607" t="s">
        <v>26</v>
      </c>
      <c r="N607" t="s">
        <v>24</v>
      </c>
    </row>
    <row r="608" spans="1:14" x14ac:dyDescent="0.25">
      <c r="A608" t="s">
        <v>359</v>
      </c>
      <c r="B608" t="s">
        <v>1363</v>
      </c>
      <c r="C608" t="s">
        <v>817</v>
      </c>
      <c r="D608" t="s">
        <v>21</v>
      </c>
      <c r="E608">
        <v>25425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43643</v>
      </c>
      <c r="L608" t="s">
        <v>26</v>
      </c>
      <c r="N608" t="s">
        <v>24</v>
      </c>
    </row>
    <row r="609" spans="1:14" x14ac:dyDescent="0.25">
      <c r="A609" t="s">
        <v>359</v>
      </c>
      <c r="B609" t="s">
        <v>1364</v>
      </c>
      <c r="C609" t="s">
        <v>991</v>
      </c>
      <c r="D609" t="s">
        <v>21</v>
      </c>
      <c r="E609">
        <v>25414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43643</v>
      </c>
      <c r="L609" t="s">
        <v>26</v>
      </c>
      <c r="N609" t="s">
        <v>24</v>
      </c>
    </row>
    <row r="610" spans="1:14" x14ac:dyDescent="0.25">
      <c r="A610" t="s">
        <v>359</v>
      </c>
      <c r="B610" t="s">
        <v>516</v>
      </c>
      <c r="C610" t="s">
        <v>517</v>
      </c>
      <c r="D610" t="s">
        <v>21</v>
      </c>
      <c r="E610">
        <v>26431</v>
      </c>
      <c r="F610" t="s">
        <v>22</v>
      </c>
      <c r="G610" t="s">
        <v>22</v>
      </c>
      <c r="H610" t="s">
        <v>329</v>
      </c>
      <c r="I610" t="s">
        <v>330</v>
      </c>
      <c r="J610" s="1">
        <v>43600</v>
      </c>
      <c r="K610" s="1">
        <v>43643</v>
      </c>
      <c r="L610" t="s">
        <v>331</v>
      </c>
      <c r="N610" t="s">
        <v>1365</v>
      </c>
    </row>
    <row r="611" spans="1:14" x14ac:dyDescent="0.25">
      <c r="A611" t="s">
        <v>630</v>
      </c>
      <c r="B611" t="s">
        <v>631</v>
      </c>
      <c r="C611" t="s">
        <v>632</v>
      </c>
      <c r="D611" t="s">
        <v>21</v>
      </c>
      <c r="E611">
        <v>25962</v>
      </c>
      <c r="F611" t="s">
        <v>22</v>
      </c>
      <c r="G611" t="s">
        <v>22</v>
      </c>
      <c r="H611" t="s">
        <v>312</v>
      </c>
      <c r="I611" t="s">
        <v>313</v>
      </c>
      <c r="J611" s="1">
        <v>43601</v>
      </c>
      <c r="K611" s="1">
        <v>43643</v>
      </c>
      <c r="L611" t="s">
        <v>331</v>
      </c>
      <c r="N611" t="s">
        <v>332</v>
      </c>
    </row>
    <row r="612" spans="1:14" x14ac:dyDescent="0.25">
      <c r="A612" t="s">
        <v>1366</v>
      </c>
      <c r="B612" t="s">
        <v>1367</v>
      </c>
      <c r="C612" t="s">
        <v>37</v>
      </c>
      <c r="D612" t="s">
        <v>21</v>
      </c>
      <c r="E612">
        <v>26505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43643</v>
      </c>
      <c r="L612" t="s">
        <v>26</v>
      </c>
      <c r="N612" t="s">
        <v>24</v>
      </c>
    </row>
    <row r="613" spans="1:14" x14ac:dyDescent="0.25">
      <c r="A613" t="s">
        <v>1368</v>
      </c>
      <c r="B613" t="s">
        <v>1369</v>
      </c>
      <c r="C613" t="s">
        <v>841</v>
      </c>
      <c r="D613" t="s">
        <v>21</v>
      </c>
      <c r="E613">
        <v>25601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43643</v>
      </c>
      <c r="L613" t="s">
        <v>26</v>
      </c>
      <c r="N613" t="s">
        <v>24</v>
      </c>
    </row>
    <row r="614" spans="1:14" x14ac:dyDescent="0.25">
      <c r="A614" t="s">
        <v>1370</v>
      </c>
      <c r="B614" t="s">
        <v>1371</v>
      </c>
      <c r="C614" t="s">
        <v>266</v>
      </c>
      <c r="D614" t="s">
        <v>21</v>
      </c>
      <c r="E614">
        <v>24970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43643</v>
      </c>
      <c r="L614" t="s">
        <v>26</v>
      </c>
      <c r="N614" t="s">
        <v>24</v>
      </c>
    </row>
    <row r="615" spans="1:14" x14ac:dyDescent="0.25">
      <c r="A615" t="s">
        <v>1372</v>
      </c>
      <c r="B615" t="s">
        <v>1373</v>
      </c>
      <c r="C615" t="s">
        <v>37</v>
      </c>
      <c r="D615" t="s">
        <v>21</v>
      </c>
      <c r="E615">
        <v>26508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43643</v>
      </c>
      <c r="L615" t="s">
        <v>26</v>
      </c>
      <c r="N615" t="s">
        <v>24</v>
      </c>
    </row>
    <row r="616" spans="1:14" x14ac:dyDescent="0.25">
      <c r="A616" t="s">
        <v>1374</v>
      </c>
      <c r="B616" t="s">
        <v>1375</v>
      </c>
      <c r="C616" t="s">
        <v>1298</v>
      </c>
      <c r="D616" t="s">
        <v>21</v>
      </c>
      <c r="E616">
        <v>26241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43643</v>
      </c>
      <c r="L616" t="s">
        <v>26</v>
      </c>
      <c r="N616" t="s">
        <v>24</v>
      </c>
    </row>
    <row r="617" spans="1:14" x14ac:dyDescent="0.25">
      <c r="A617" t="s">
        <v>1376</v>
      </c>
      <c r="B617" t="s">
        <v>1377</v>
      </c>
      <c r="C617" t="s">
        <v>48</v>
      </c>
      <c r="D617" t="s">
        <v>21</v>
      </c>
      <c r="E617">
        <v>25312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43643</v>
      </c>
      <c r="L617" t="s">
        <v>26</v>
      </c>
      <c r="N617" t="s">
        <v>24</v>
      </c>
    </row>
    <row r="618" spans="1:14" x14ac:dyDescent="0.25">
      <c r="A618" t="s">
        <v>1378</v>
      </c>
      <c r="B618" t="s">
        <v>1379</v>
      </c>
      <c r="C618" t="s">
        <v>1380</v>
      </c>
      <c r="D618" t="s">
        <v>21</v>
      </c>
      <c r="E618">
        <v>26330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43643</v>
      </c>
      <c r="L618" t="s">
        <v>26</v>
      </c>
      <c r="N618" t="s">
        <v>24</v>
      </c>
    </row>
    <row r="619" spans="1:14" x14ac:dyDescent="0.25">
      <c r="A619" t="s">
        <v>1381</v>
      </c>
      <c r="B619" t="s">
        <v>1382</v>
      </c>
      <c r="C619" t="s">
        <v>1358</v>
      </c>
      <c r="D619" t="s">
        <v>21</v>
      </c>
      <c r="E619">
        <v>26378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43643</v>
      </c>
      <c r="L619" t="s">
        <v>26</v>
      </c>
      <c r="N619" t="s">
        <v>24</v>
      </c>
    </row>
    <row r="620" spans="1:14" x14ac:dyDescent="0.25">
      <c r="A620" t="s">
        <v>1383</v>
      </c>
      <c r="B620" t="s">
        <v>1384</v>
      </c>
      <c r="C620" t="s">
        <v>1298</v>
      </c>
      <c r="D620" t="s">
        <v>21</v>
      </c>
      <c r="E620">
        <v>26241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43643</v>
      </c>
      <c r="L620" t="s">
        <v>26</v>
      </c>
      <c r="N620" t="s">
        <v>24</v>
      </c>
    </row>
    <row r="621" spans="1:14" x14ac:dyDescent="0.25">
      <c r="A621" t="s">
        <v>1385</v>
      </c>
      <c r="B621" t="s">
        <v>1386</v>
      </c>
      <c r="C621" t="s">
        <v>841</v>
      </c>
      <c r="D621" t="s">
        <v>21</v>
      </c>
      <c r="E621">
        <v>25601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43643</v>
      </c>
      <c r="L621" t="s">
        <v>26</v>
      </c>
      <c r="N621" t="s">
        <v>24</v>
      </c>
    </row>
    <row r="622" spans="1:14" x14ac:dyDescent="0.25">
      <c r="A622" t="s">
        <v>1387</v>
      </c>
      <c r="B622" t="s">
        <v>1388</v>
      </c>
      <c r="C622" t="s">
        <v>517</v>
      </c>
      <c r="D622" t="s">
        <v>21</v>
      </c>
      <c r="E622">
        <v>26431</v>
      </c>
      <c r="F622" t="s">
        <v>22</v>
      </c>
      <c r="G622" t="s">
        <v>22</v>
      </c>
      <c r="H622" t="s">
        <v>329</v>
      </c>
      <c r="I622" t="s">
        <v>330</v>
      </c>
      <c r="J622" s="1">
        <v>43600</v>
      </c>
      <c r="K622" s="1">
        <v>43643</v>
      </c>
      <c r="L622" t="s">
        <v>331</v>
      </c>
      <c r="N622" t="s">
        <v>1330</v>
      </c>
    </row>
    <row r="623" spans="1:14" x14ac:dyDescent="0.25">
      <c r="A623" t="s">
        <v>1389</v>
      </c>
      <c r="B623" t="s">
        <v>1390</v>
      </c>
      <c r="C623" t="s">
        <v>1298</v>
      </c>
      <c r="D623" t="s">
        <v>21</v>
      </c>
      <c r="E623">
        <v>26241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43643</v>
      </c>
      <c r="L623" t="s">
        <v>26</v>
      </c>
      <c r="N623" t="s">
        <v>24</v>
      </c>
    </row>
    <row r="624" spans="1:14" x14ac:dyDescent="0.25">
      <c r="A624" t="s">
        <v>1391</v>
      </c>
      <c r="B624" t="s">
        <v>1392</v>
      </c>
      <c r="C624" t="s">
        <v>841</v>
      </c>
      <c r="D624" t="s">
        <v>21</v>
      </c>
      <c r="E624">
        <v>25601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43643</v>
      </c>
      <c r="L624" t="s">
        <v>26</v>
      </c>
      <c r="N624" t="s">
        <v>24</v>
      </c>
    </row>
    <row r="625" spans="1:14" x14ac:dyDescent="0.25">
      <c r="A625" t="s">
        <v>1393</v>
      </c>
      <c r="B625" t="s">
        <v>1394</v>
      </c>
      <c r="C625" t="s">
        <v>48</v>
      </c>
      <c r="D625" t="s">
        <v>21</v>
      </c>
      <c r="E625">
        <v>25320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43643</v>
      </c>
      <c r="L625" t="s">
        <v>26</v>
      </c>
      <c r="N625" t="s">
        <v>24</v>
      </c>
    </row>
    <row r="626" spans="1:14" x14ac:dyDescent="0.25">
      <c r="A626" t="s">
        <v>1395</v>
      </c>
      <c r="B626" t="s">
        <v>1396</v>
      </c>
      <c r="C626" t="s">
        <v>37</v>
      </c>
      <c r="D626" t="s">
        <v>21</v>
      </c>
      <c r="E626">
        <v>26508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43643</v>
      </c>
      <c r="L626" t="s">
        <v>26</v>
      </c>
      <c r="N626" t="s">
        <v>24</v>
      </c>
    </row>
    <row r="627" spans="1:14" x14ac:dyDescent="0.25">
      <c r="A627" t="s">
        <v>1397</v>
      </c>
      <c r="B627" t="s">
        <v>1398</v>
      </c>
      <c r="C627" t="s">
        <v>37</v>
      </c>
      <c r="D627" t="s">
        <v>21</v>
      </c>
      <c r="E627">
        <v>26505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43643</v>
      </c>
      <c r="L627" t="s">
        <v>26</v>
      </c>
      <c r="N627" t="s">
        <v>24</v>
      </c>
    </row>
    <row r="628" spans="1:14" x14ac:dyDescent="0.25">
      <c r="A628" t="s">
        <v>1399</v>
      </c>
      <c r="B628" t="s">
        <v>1400</v>
      </c>
      <c r="C628" t="s">
        <v>37</v>
      </c>
      <c r="D628" t="s">
        <v>21</v>
      </c>
      <c r="E628">
        <v>26508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43643</v>
      </c>
      <c r="L628" t="s">
        <v>26</v>
      </c>
      <c r="N628" t="s">
        <v>24</v>
      </c>
    </row>
    <row r="629" spans="1:14" x14ac:dyDescent="0.25">
      <c r="A629" t="s">
        <v>1401</v>
      </c>
      <c r="B629" t="s">
        <v>1402</v>
      </c>
      <c r="C629" t="s">
        <v>48</v>
      </c>
      <c r="D629" t="s">
        <v>21</v>
      </c>
      <c r="E629">
        <v>25312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43643</v>
      </c>
      <c r="L629" t="s">
        <v>26</v>
      </c>
      <c r="N629" t="s">
        <v>24</v>
      </c>
    </row>
    <row r="630" spans="1:14" x14ac:dyDescent="0.25">
      <c r="A630" t="s">
        <v>1403</v>
      </c>
      <c r="B630" t="s">
        <v>1404</v>
      </c>
      <c r="C630" t="s">
        <v>29</v>
      </c>
      <c r="D630" t="s">
        <v>21</v>
      </c>
      <c r="E630">
        <v>26253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43643</v>
      </c>
      <c r="L630" t="s">
        <v>26</v>
      </c>
      <c r="N630" t="s">
        <v>24</v>
      </c>
    </row>
    <row r="631" spans="1:14" x14ac:dyDescent="0.25">
      <c r="A631" t="s">
        <v>343</v>
      </c>
      <c r="B631" t="s">
        <v>1187</v>
      </c>
      <c r="C631" t="s">
        <v>37</v>
      </c>
      <c r="D631" t="s">
        <v>21</v>
      </c>
      <c r="E631">
        <v>26505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43643</v>
      </c>
      <c r="L631" t="s">
        <v>26</v>
      </c>
      <c r="N631" t="s">
        <v>24</v>
      </c>
    </row>
    <row r="632" spans="1:14" x14ac:dyDescent="0.25">
      <c r="A632" t="s">
        <v>1405</v>
      </c>
      <c r="B632" t="s">
        <v>1406</v>
      </c>
      <c r="C632" t="s">
        <v>1358</v>
      </c>
      <c r="D632" t="s">
        <v>21</v>
      </c>
      <c r="E632">
        <v>26378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43643</v>
      </c>
      <c r="L632" t="s">
        <v>26</v>
      </c>
      <c r="N632" t="s">
        <v>24</v>
      </c>
    </row>
    <row r="633" spans="1:14" x14ac:dyDescent="0.25">
      <c r="A633" t="s">
        <v>1407</v>
      </c>
      <c r="B633" t="s">
        <v>1408</v>
      </c>
      <c r="C633" t="s">
        <v>1298</v>
      </c>
      <c r="D633" t="s">
        <v>21</v>
      </c>
      <c r="E633">
        <v>26241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43643</v>
      </c>
      <c r="L633" t="s">
        <v>26</v>
      </c>
      <c r="N633" t="s">
        <v>24</v>
      </c>
    </row>
    <row r="634" spans="1:14" x14ac:dyDescent="0.25">
      <c r="A634" t="s">
        <v>1409</v>
      </c>
      <c r="B634" t="s">
        <v>1410</v>
      </c>
      <c r="C634" t="s">
        <v>1298</v>
      </c>
      <c r="D634" t="s">
        <v>21</v>
      </c>
      <c r="E634">
        <v>26241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43643</v>
      </c>
      <c r="L634" t="s">
        <v>26</v>
      </c>
      <c r="N634" t="s">
        <v>24</v>
      </c>
    </row>
    <row r="635" spans="1:14" x14ac:dyDescent="0.25">
      <c r="A635" t="s">
        <v>1411</v>
      </c>
      <c r="B635" t="s">
        <v>1412</v>
      </c>
      <c r="C635" t="s">
        <v>1413</v>
      </c>
      <c r="D635" t="s">
        <v>21</v>
      </c>
      <c r="E635">
        <v>24946</v>
      </c>
      <c r="F635" t="s">
        <v>22</v>
      </c>
      <c r="G635" t="s">
        <v>22</v>
      </c>
      <c r="H635" t="s">
        <v>312</v>
      </c>
      <c r="I635" t="s">
        <v>313</v>
      </c>
      <c r="J635" s="1">
        <v>43603</v>
      </c>
      <c r="K635" s="1">
        <v>43643</v>
      </c>
      <c r="L635" t="s">
        <v>331</v>
      </c>
      <c r="N635" t="s">
        <v>1302</v>
      </c>
    </row>
    <row r="636" spans="1:14" x14ac:dyDescent="0.25">
      <c r="A636" t="s">
        <v>705</v>
      </c>
      <c r="B636" t="s">
        <v>706</v>
      </c>
      <c r="C636" t="s">
        <v>707</v>
      </c>
      <c r="D636" t="s">
        <v>21</v>
      </c>
      <c r="E636">
        <v>24701</v>
      </c>
      <c r="F636" t="s">
        <v>22</v>
      </c>
      <c r="G636" t="s">
        <v>22</v>
      </c>
      <c r="H636" t="s">
        <v>312</v>
      </c>
      <c r="I636" t="s">
        <v>313</v>
      </c>
      <c r="J636" s="1">
        <v>43606</v>
      </c>
      <c r="K636" s="1">
        <v>43643</v>
      </c>
      <c r="L636" t="s">
        <v>331</v>
      </c>
      <c r="N636" t="s">
        <v>332</v>
      </c>
    </row>
    <row r="637" spans="1:14" x14ac:dyDescent="0.25">
      <c r="A637" t="s">
        <v>1414</v>
      </c>
      <c r="B637" t="s">
        <v>1415</v>
      </c>
      <c r="C637" t="s">
        <v>817</v>
      </c>
      <c r="D637" t="s">
        <v>21</v>
      </c>
      <c r="E637">
        <v>25425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43643</v>
      </c>
      <c r="L637" t="s">
        <v>26</v>
      </c>
      <c r="N637" t="s">
        <v>24</v>
      </c>
    </row>
    <row r="638" spans="1:14" x14ac:dyDescent="0.25">
      <c r="A638" t="s">
        <v>1416</v>
      </c>
      <c r="B638" t="s">
        <v>1417</v>
      </c>
      <c r="C638" t="s">
        <v>1298</v>
      </c>
      <c r="D638" t="s">
        <v>21</v>
      </c>
      <c r="E638">
        <v>26241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43643</v>
      </c>
      <c r="L638" t="s">
        <v>26</v>
      </c>
      <c r="N638" t="s">
        <v>24</v>
      </c>
    </row>
    <row r="639" spans="1:14" x14ac:dyDescent="0.25">
      <c r="A639" t="s">
        <v>1418</v>
      </c>
      <c r="B639" t="s">
        <v>1419</v>
      </c>
      <c r="C639" t="s">
        <v>817</v>
      </c>
      <c r="D639" t="s">
        <v>21</v>
      </c>
      <c r="E639">
        <v>25425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43643</v>
      </c>
      <c r="L639" t="s">
        <v>26</v>
      </c>
      <c r="N639" t="s">
        <v>24</v>
      </c>
    </row>
    <row r="640" spans="1:14" x14ac:dyDescent="0.25">
      <c r="A640" t="s">
        <v>1420</v>
      </c>
      <c r="B640" t="s">
        <v>1421</v>
      </c>
      <c r="C640" t="s">
        <v>266</v>
      </c>
      <c r="D640" t="s">
        <v>21</v>
      </c>
      <c r="E640">
        <v>24970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43643</v>
      </c>
      <c r="L640" t="s">
        <v>26</v>
      </c>
      <c r="N640" t="s">
        <v>24</v>
      </c>
    </row>
    <row r="641" spans="1:14" x14ac:dyDescent="0.25">
      <c r="A641" t="s">
        <v>1422</v>
      </c>
      <c r="B641" t="s">
        <v>1423</v>
      </c>
      <c r="C641" t="s">
        <v>1424</v>
      </c>
      <c r="D641" t="s">
        <v>21</v>
      </c>
      <c r="E641">
        <v>25632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43643</v>
      </c>
      <c r="L641" t="s">
        <v>26</v>
      </c>
      <c r="N641" t="s">
        <v>24</v>
      </c>
    </row>
    <row r="642" spans="1:14" x14ac:dyDescent="0.25">
      <c r="A642" t="s">
        <v>1425</v>
      </c>
      <c r="B642" t="s">
        <v>1426</v>
      </c>
      <c r="C642" t="s">
        <v>1427</v>
      </c>
      <c r="D642" t="s">
        <v>21</v>
      </c>
      <c r="E642">
        <v>25688</v>
      </c>
      <c r="F642" t="s">
        <v>22</v>
      </c>
      <c r="G642" t="s">
        <v>22</v>
      </c>
      <c r="H642" t="s">
        <v>312</v>
      </c>
      <c r="I642" t="s">
        <v>313</v>
      </c>
      <c r="J642" s="1">
        <v>43600</v>
      </c>
      <c r="K642" s="1">
        <v>43643</v>
      </c>
      <c r="L642" t="s">
        <v>331</v>
      </c>
      <c r="N642" t="s">
        <v>332</v>
      </c>
    </row>
    <row r="643" spans="1:14" x14ac:dyDescent="0.25">
      <c r="A643" t="s">
        <v>1428</v>
      </c>
      <c r="B643" t="s">
        <v>1429</v>
      </c>
      <c r="C643" t="s">
        <v>1298</v>
      </c>
      <c r="D643" t="s">
        <v>21</v>
      </c>
      <c r="E643">
        <v>26241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43643</v>
      </c>
      <c r="L643" t="s">
        <v>26</v>
      </c>
      <c r="N643" t="s">
        <v>24</v>
      </c>
    </row>
    <row r="644" spans="1:14" x14ac:dyDescent="0.25">
      <c r="A644" t="s">
        <v>1430</v>
      </c>
      <c r="B644" t="s">
        <v>1431</v>
      </c>
      <c r="C644" t="s">
        <v>1432</v>
      </c>
      <c r="D644" t="s">
        <v>21</v>
      </c>
      <c r="E644">
        <v>24839</v>
      </c>
      <c r="F644" t="s">
        <v>22</v>
      </c>
      <c r="G644" t="s">
        <v>22</v>
      </c>
      <c r="H644" t="s">
        <v>312</v>
      </c>
      <c r="I644" t="s">
        <v>313</v>
      </c>
      <c r="J644" t="s">
        <v>80</v>
      </c>
      <c r="K644" s="1">
        <v>43643</v>
      </c>
      <c r="L644" t="s">
        <v>81</v>
      </c>
      <c r="M644" t="str">
        <f>HYPERLINK("https://www.regulations.gov/docket?D=FDA-2019-H-3069")</f>
        <v>https://www.regulations.gov/docket?D=FDA-2019-H-3069</v>
      </c>
      <c r="N644" t="s">
        <v>80</v>
      </c>
    </row>
    <row r="645" spans="1:14" x14ac:dyDescent="0.25">
      <c r="A645" t="s">
        <v>1433</v>
      </c>
      <c r="B645" t="s">
        <v>1434</v>
      </c>
      <c r="C645" t="s">
        <v>1435</v>
      </c>
      <c r="D645" t="s">
        <v>21</v>
      </c>
      <c r="E645">
        <v>26294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43643</v>
      </c>
      <c r="L645" t="s">
        <v>26</v>
      </c>
      <c r="N645" t="s">
        <v>24</v>
      </c>
    </row>
    <row r="646" spans="1:14" x14ac:dyDescent="0.25">
      <c r="A646" t="s">
        <v>1436</v>
      </c>
      <c r="B646" t="s">
        <v>1437</v>
      </c>
      <c r="C646" t="s">
        <v>466</v>
      </c>
      <c r="D646" t="s">
        <v>21</v>
      </c>
      <c r="E646">
        <v>25177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43643</v>
      </c>
      <c r="L646" t="s">
        <v>26</v>
      </c>
      <c r="N646" t="s">
        <v>24</v>
      </c>
    </row>
    <row r="647" spans="1:14" x14ac:dyDescent="0.25">
      <c r="A647" t="s">
        <v>1438</v>
      </c>
      <c r="B647" t="s">
        <v>1439</v>
      </c>
      <c r="C647" t="s">
        <v>143</v>
      </c>
      <c r="D647" t="s">
        <v>21</v>
      </c>
      <c r="E647">
        <v>25637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43643</v>
      </c>
      <c r="L647" t="s">
        <v>26</v>
      </c>
      <c r="N647" t="s">
        <v>24</v>
      </c>
    </row>
    <row r="648" spans="1:14" x14ac:dyDescent="0.25">
      <c r="A648" t="s">
        <v>1440</v>
      </c>
      <c r="B648" t="s">
        <v>1441</v>
      </c>
      <c r="C648" t="s">
        <v>1298</v>
      </c>
      <c r="D648" t="s">
        <v>21</v>
      </c>
      <c r="E648">
        <v>26241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43643</v>
      </c>
      <c r="L648" t="s">
        <v>26</v>
      </c>
      <c r="N648" t="s">
        <v>24</v>
      </c>
    </row>
    <row r="649" spans="1:14" x14ac:dyDescent="0.25">
      <c r="A649" t="s">
        <v>253</v>
      </c>
      <c r="B649" t="s">
        <v>254</v>
      </c>
      <c r="C649" t="s">
        <v>255</v>
      </c>
      <c r="D649" t="s">
        <v>21</v>
      </c>
      <c r="E649">
        <v>26884</v>
      </c>
      <c r="F649" t="s">
        <v>22</v>
      </c>
      <c r="G649" t="s">
        <v>22</v>
      </c>
      <c r="H649" t="s">
        <v>312</v>
      </c>
      <c r="I649" t="s">
        <v>313</v>
      </c>
      <c r="J649" s="1">
        <v>43599</v>
      </c>
      <c r="K649" s="1">
        <v>43643</v>
      </c>
      <c r="L649" t="s">
        <v>331</v>
      </c>
      <c r="N649" t="s">
        <v>1299</v>
      </c>
    </row>
    <row r="650" spans="1:14" x14ac:dyDescent="0.25">
      <c r="A650" t="s">
        <v>1442</v>
      </c>
      <c r="B650" t="s">
        <v>1443</v>
      </c>
      <c r="C650" t="s">
        <v>37</v>
      </c>
      <c r="D650" t="s">
        <v>21</v>
      </c>
      <c r="E650">
        <v>26508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43643</v>
      </c>
      <c r="L650" t="s">
        <v>26</v>
      </c>
      <c r="N650" t="s">
        <v>24</v>
      </c>
    </row>
    <row r="651" spans="1:14" x14ac:dyDescent="0.25">
      <c r="A651" t="s">
        <v>1444</v>
      </c>
      <c r="B651" t="s">
        <v>1445</v>
      </c>
      <c r="C651" t="s">
        <v>48</v>
      </c>
      <c r="D651" t="s">
        <v>21</v>
      </c>
      <c r="E651">
        <v>25312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43643</v>
      </c>
      <c r="L651" t="s">
        <v>26</v>
      </c>
      <c r="N651" t="s">
        <v>24</v>
      </c>
    </row>
    <row r="652" spans="1:14" x14ac:dyDescent="0.25">
      <c r="A652" t="s">
        <v>1446</v>
      </c>
      <c r="B652" t="s">
        <v>1447</v>
      </c>
      <c r="C652" t="s">
        <v>266</v>
      </c>
      <c r="D652" t="s">
        <v>21</v>
      </c>
      <c r="E652">
        <v>24970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43643</v>
      </c>
      <c r="L652" t="s">
        <v>26</v>
      </c>
      <c r="N652" t="s">
        <v>24</v>
      </c>
    </row>
    <row r="653" spans="1:14" x14ac:dyDescent="0.25">
      <c r="A653" t="s">
        <v>1448</v>
      </c>
      <c r="B653" t="s">
        <v>1449</v>
      </c>
      <c r="C653" t="s">
        <v>37</v>
      </c>
      <c r="D653" t="s">
        <v>21</v>
      </c>
      <c r="E653">
        <v>26505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43643</v>
      </c>
      <c r="L653" t="s">
        <v>26</v>
      </c>
      <c r="N653" t="s">
        <v>24</v>
      </c>
    </row>
    <row r="654" spans="1:14" x14ac:dyDescent="0.25">
      <c r="A654" t="s">
        <v>1450</v>
      </c>
      <c r="B654" t="s">
        <v>1451</v>
      </c>
      <c r="C654" t="s">
        <v>707</v>
      </c>
      <c r="D654" t="s">
        <v>21</v>
      </c>
      <c r="E654">
        <v>24701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43642</v>
      </c>
      <c r="L654" t="s">
        <v>26</v>
      </c>
      <c r="N654" t="s">
        <v>24</v>
      </c>
    </row>
    <row r="655" spans="1:14" x14ac:dyDescent="0.25">
      <c r="A655" t="s">
        <v>1452</v>
      </c>
      <c r="B655" t="s">
        <v>1453</v>
      </c>
      <c r="C655" t="s">
        <v>707</v>
      </c>
      <c r="D655" t="s">
        <v>21</v>
      </c>
      <c r="E655">
        <v>24701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43642</v>
      </c>
      <c r="L655" t="s">
        <v>26</v>
      </c>
      <c r="N655" t="s">
        <v>24</v>
      </c>
    </row>
    <row r="656" spans="1:14" x14ac:dyDescent="0.25">
      <c r="A656" t="s">
        <v>1454</v>
      </c>
      <c r="B656" t="s">
        <v>1455</v>
      </c>
      <c r="C656" t="s">
        <v>707</v>
      </c>
      <c r="D656" t="s">
        <v>21</v>
      </c>
      <c r="E656">
        <v>24701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43642</v>
      </c>
      <c r="L656" t="s">
        <v>26</v>
      </c>
      <c r="N656" t="s">
        <v>24</v>
      </c>
    </row>
    <row r="657" spans="1:14" x14ac:dyDescent="0.25">
      <c r="A657" t="s">
        <v>1456</v>
      </c>
      <c r="B657" t="s">
        <v>1457</v>
      </c>
      <c r="C657" t="s">
        <v>707</v>
      </c>
      <c r="D657" t="s">
        <v>21</v>
      </c>
      <c r="E657">
        <v>24701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43642</v>
      </c>
      <c r="L657" t="s">
        <v>26</v>
      </c>
      <c r="N657" t="s">
        <v>24</v>
      </c>
    </row>
    <row r="658" spans="1:14" x14ac:dyDescent="0.25">
      <c r="A658" t="s">
        <v>1458</v>
      </c>
      <c r="B658" t="s">
        <v>1459</v>
      </c>
      <c r="C658" t="s">
        <v>991</v>
      </c>
      <c r="D658" t="s">
        <v>21</v>
      </c>
      <c r="E658">
        <v>25414</v>
      </c>
      <c r="F658" t="s">
        <v>23</v>
      </c>
      <c r="G658" t="s">
        <v>23</v>
      </c>
      <c r="H658" t="s">
        <v>24</v>
      </c>
      <c r="I658" t="s">
        <v>24</v>
      </c>
      <c r="J658" t="s">
        <v>25</v>
      </c>
      <c r="K658" s="1">
        <v>43642</v>
      </c>
      <c r="L658" t="s">
        <v>26</v>
      </c>
      <c r="N658" t="s">
        <v>24</v>
      </c>
    </row>
    <row r="659" spans="1:14" x14ac:dyDescent="0.25">
      <c r="A659" t="s">
        <v>934</v>
      </c>
      <c r="B659" t="s">
        <v>1460</v>
      </c>
      <c r="C659" t="s">
        <v>707</v>
      </c>
      <c r="D659" t="s">
        <v>21</v>
      </c>
      <c r="E659">
        <v>24701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43642</v>
      </c>
      <c r="L659" t="s">
        <v>26</v>
      </c>
      <c r="N659" t="s">
        <v>24</v>
      </c>
    </row>
    <row r="660" spans="1:14" x14ac:dyDescent="0.25">
      <c r="A660" t="s">
        <v>1461</v>
      </c>
      <c r="B660" t="s">
        <v>1462</v>
      </c>
      <c r="C660" t="s">
        <v>707</v>
      </c>
      <c r="D660" t="s">
        <v>21</v>
      </c>
      <c r="E660">
        <v>24701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43642</v>
      </c>
      <c r="L660" t="s">
        <v>26</v>
      </c>
      <c r="N660" t="s">
        <v>24</v>
      </c>
    </row>
    <row r="661" spans="1:14" x14ac:dyDescent="0.25">
      <c r="A661" t="s">
        <v>1461</v>
      </c>
      <c r="B661" t="s">
        <v>1463</v>
      </c>
      <c r="C661" t="s">
        <v>707</v>
      </c>
      <c r="D661" t="s">
        <v>21</v>
      </c>
      <c r="E661">
        <v>24701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43642</v>
      </c>
      <c r="L661" t="s">
        <v>26</v>
      </c>
      <c r="N661" t="s">
        <v>24</v>
      </c>
    </row>
    <row r="662" spans="1:14" x14ac:dyDescent="0.25">
      <c r="A662" t="s">
        <v>1464</v>
      </c>
      <c r="B662" t="s">
        <v>1465</v>
      </c>
      <c r="C662" t="s">
        <v>1466</v>
      </c>
      <c r="D662" t="s">
        <v>21</v>
      </c>
      <c r="E662">
        <v>25209</v>
      </c>
      <c r="F662" t="s">
        <v>22</v>
      </c>
      <c r="G662" t="s">
        <v>22</v>
      </c>
      <c r="H662" t="s">
        <v>329</v>
      </c>
      <c r="I662" t="s">
        <v>330</v>
      </c>
      <c r="J662" t="s">
        <v>80</v>
      </c>
      <c r="K662" s="1">
        <v>43641</v>
      </c>
      <c r="L662" t="s">
        <v>81</v>
      </c>
      <c r="M662" t="str">
        <f>HYPERLINK("https://www.regulations.gov/docket?D=FDA-2019-H-2992")</f>
        <v>https://www.regulations.gov/docket?D=FDA-2019-H-2992</v>
      </c>
      <c r="N662" t="s">
        <v>80</v>
      </c>
    </row>
    <row r="663" spans="1:14" x14ac:dyDescent="0.25">
      <c r="A663" t="s">
        <v>1467</v>
      </c>
      <c r="B663" t="s">
        <v>1468</v>
      </c>
      <c r="C663" t="s">
        <v>686</v>
      </c>
      <c r="D663" t="s">
        <v>21</v>
      </c>
      <c r="E663">
        <v>26301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43640</v>
      </c>
      <c r="L663" t="s">
        <v>26</v>
      </c>
      <c r="N663" t="s">
        <v>24</v>
      </c>
    </row>
    <row r="664" spans="1:14" x14ac:dyDescent="0.25">
      <c r="A664" t="s">
        <v>1469</v>
      </c>
      <c r="B664" t="s">
        <v>1470</v>
      </c>
      <c r="C664" t="s">
        <v>686</v>
      </c>
      <c r="D664" t="s">
        <v>21</v>
      </c>
      <c r="E664">
        <v>26301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43640</v>
      </c>
      <c r="L664" t="s">
        <v>26</v>
      </c>
      <c r="N664" t="s">
        <v>24</v>
      </c>
    </row>
    <row r="665" spans="1:14" x14ac:dyDescent="0.25">
      <c r="A665" t="s">
        <v>1471</v>
      </c>
      <c r="B665" t="s">
        <v>1472</v>
      </c>
      <c r="C665" t="s">
        <v>686</v>
      </c>
      <c r="D665" t="s">
        <v>21</v>
      </c>
      <c r="E665">
        <v>26301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43640</v>
      </c>
      <c r="L665" t="s">
        <v>26</v>
      </c>
      <c r="N665" t="s">
        <v>24</v>
      </c>
    </row>
    <row r="666" spans="1:14" x14ac:dyDescent="0.25">
      <c r="A666" t="s">
        <v>1473</v>
      </c>
      <c r="B666" t="s">
        <v>1474</v>
      </c>
      <c r="C666" t="s">
        <v>686</v>
      </c>
      <c r="D666" t="s">
        <v>21</v>
      </c>
      <c r="E666">
        <v>26301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43640</v>
      </c>
      <c r="L666" t="s">
        <v>26</v>
      </c>
      <c r="N666" t="s">
        <v>24</v>
      </c>
    </row>
    <row r="667" spans="1:14" x14ac:dyDescent="0.25">
      <c r="A667" t="s">
        <v>1475</v>
      </c>
      <c r="B667" t="s">
        <v>1476</v>
      </c>
      <c r="C667" t="s">
        <v>686</v>
      </c>
      <c r="D667" t="s">
        <v>21</v>
      </c>
      <c r="E667">
        <v>26301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43640</v>
      </c>
      <c r="L667" t="s">
        <v>26</v>
      </c>
      <c r="N667" t="s">
        <v>24</v>
      </c>
    </row>
    <row r="668" spans="1:14" x14ac:dyDescent="0.25">
      <c r="A668" t="s">
        <v>1477</v>
      </c>
      <c r="B668" t="s">
        <v>1478</v>
      </c>
      <c r="C668" t="s">
        <v>686</v>
      </c>
      <c r="D668" t="s">
        <v>21</v>
      </c>
      <c r="E668">
        <v>26301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43640</v>
      </c>
      <c r="L668" t="s">
        <v>26</v>
      </c>
      <c r="N668" t="s">
        <v>24</v>
      </c>
    </row>
    <row r="669" spans="1:14" x14ac:dyDescent="0.25">
      <c r="A669" t="s">
        <v>1479</v>
      </c>
      <c r="B669" t="s">
        <v>1480</v>
      </c>
      <c r="C669" t="s">
        <v>686</v>
      </c>
      <c r="D669" t="s">
        <v>21</v>
      </c>
      <c r="E669">
        <v>26301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43640</v>
      </c>
      <c r="L669" t="s">
        <v>26</v>
      </c>
      <c r="N669" t="s">
        <v>24</v>
      </c>
    </row>
    <row r="670" spans="1:14" x14ac:dyDescent="0.25">
      <c r="A670" t="s">
        <v>1481</v>
      </c>
      <c r="B670" t="s">
        <v>1482</v>
      </c>
      <c r="C670" t="s">
        <v>686</v>
      </c>
      <c r="D670" t="s">
        <v>21</v>
      </c>
      <c r="E670">
        <v>26301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43640</v>
      </c>
      <c r="L670" t="s">
        <v>26</v>
      </c>
      <c r="N670" t="s">
        <v>24</v>
      </c>
    </row>
    <row r="671" spans="1:14" x14ac:dyDescent="0.25">
      <c r="A671" t="s">
        <v>1483</v>
      </c>
      <c r="B671" t="s">
        <v>1484</v>
      </c>
      <c r="C671" t="s">
        <v>686</v>
      </c>
      <c r="D671" t="s">
        <v>21</v>
      </c>
      <c r="E671">
        <v>26301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43640</v>
      </c>
      <c r="L671" t="s">
        <v>26</v>
      </c>
      <c r="N671" t="s">
        <v>24</v>
      </c>
    </row>
    <row r="672" spans="1:14" x14ac:dyDescent="0.25">
      <c r="A672" t="s">
        <v>1485</v>
      </c>
      <c r="B672" t="s">
        <v>1486</v>
      </c>
      <c r="C672" t="s">
        <v>686</v>
      </c>
      <c r="D672" t="s">
        <v>21</v>
      </c>
      <c r="E672">
        <v>26301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43640</v>
      </c>
      <c r="L672" t="s">
        <v>26</v>
      </c>
      <c r="N672" t="s">
        <v>24</v>
      </c>
    </row>
    <row r="673" spans="1:14" x14ac:dyDescent="0.25">
      <c r="A673" t="s">
        <v>1487</v>
      </c>
      <c r="B673" t="s">
        <v>1488</v>
      </c>
      <c r="C673" t="s">
        <v>434</v>
      </c>
      <c r="D673" t="s">
        <v>21</v>
      </c>
      <c r="E673">
        <v>25143</v>
      </c>
      <c r="F673" t="s">
        <v>22</v>
      </c>
      <c r="G673" t="s">
        <v>22</v>
      </c>
      <c r="H673" t="s">
        <v>312</v>
      </c>
      <c r="I673" t="s">
        <v>313</v>
      </c>
      <c r="J673" t="s">
        <v>80</v>
      </c>
      <c r="K673" s="1">
        <v>43640</v>
      </c>
      <c r="L673" t="s">
        <v>81</v>
      </c>
      <c r="M673" t="str">
        <f>HYPERLINK("https://www.regulations.gov/docket?D=FDA-2019-H-2978")</f>
        <v>https://www.regulations.gov/docket?D=FDA-2019-H-2978</v>
      </c>
      <c r="N673" t="s">
        <v>80</v>
      </c>
    </row>
    <row r="674" spans="1:14" x14ac:dyDescent="0.25">
      <c r="A674" t="s">
        <v>1489</v>
      </c>
      <c r="B674" t="s">
        <v>1490</v>
      </c>
      <c r="C674" t="s">
        <v>562</v>
      </c>
      <c r="D674" t="s">
        <v>21</v>
      </c>
      <c r="E674">
        <v>26763</v>
      </c>
      <c r="F674" t="s">
        <v>23</v>
      </c>
      <c r="G674" t="s">
        <v>23</v>
      </c>
      <c r="H674" t="s">
        <v>24</v>
      </c>
      <c r="I674" t="s">
        <v>24</v>
      </c>
      <c r="J674" t="s">
        <v>25</v>
      </c>
      <c r="K674" s="1">
        <v>43639</v>
      </c>
      <c r="L674" t="s">
        <v>26</v>
      </c>
      <c r="N674" t="s">
        <v>24</v>
      </c>
    </row>
    <row r="675" spans="1:14" x14ac:dyDescent="0.25">
      <c r="A675" t="s">
        <v>1491</v>
      </c>
      <c r="B675" t="s">
        <v>1492</v>
      </c>
      <c r="C675" t="s">
        <v>1493</v>
      </c>
      <c r="D675" t="s">
        <v>21</v>
      </c>
      <c r="E675">
        <v>26711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43638</v>
      </c>
      <c r="L675" t="s">
        <v>26</v>
      </c>
      <c r="N675" t="s">
        <v>24</v>
      </c>
    </row>
    <row r="676" spans="1:14" x14ac:dyDescent="0.25">
      <c r="A676" t="s">
        <v>1494</v>
      </c>
      <c r="B676" t="s">
        <v>1495</v>
      </c>
      <c r="C676" t="s">
        <v>1293</v>
      </c>
      <c r="D676" t="s">
        <v>21</v>
      </c>
      <c r="E676">
        <v>25443</v>
      </c>
      <c r="F676" t="s">
        <v>22</v>
      </c>
      <c r="G676" t="s">
        <v>22</v>
      </c>
      <c r="H676" t="s">
        <v>329</v>
      </c>
      <c r="I676" t="s">
        <v>330</v>
      </c>
      <c r="J676" s="1">
        <v>43594</v>
      </c>
      <c r="K676" s="1">
        <v>43636</v>
      </c>
      <c r="L676" t="s">
        <v>331</v>
      </c>
      <c r="N676" t="s">
        <v>1330</v>
      </c>
    </row>
    <row r="677" spans="1:14" x14ac:dyDescent="0.25">
      <c r="A677" t="s">
        <v>633</v>
      </c>
      <c r="B677" t="s">
        <v>634</v>
      </c>
      <c r="C677" t="s">
        <v>217</v>
      </c>
      <c r="D677" t="s">
        <v>21</v>
      </c>
      <c r="E677">
        <v>25523</v>
      </c>
      <c r="F677" t="s">
        <v>22</v>
      </c>
      <c r="G677" t="s">
        <v>22</v>
      </c>
      <c r="H677" t="s">
        <v>312</v>
      </c>
      <c r="I677" t="s">
        <v>313</v>
      </c>
      <c r="J677" s="1">
        <v>43593</v>
      </c>
      <c r="K677" s="1">
        <v>43636</v>
      </c>
      <c r="L677" t="s">
        <v>331</v>
      </c>
      <c r="N677" t="s">
        <v>1302</v>
      </c>
    </row>
    <row r="678" spans="1:14" x14ac:dyDescent="0.25">
      <c r="A678" t="s">
        <v>1496</v>
      </c>
      <c r="B678" t="s">
        <v>1497</v>
      </c>
      <c r="C678" t="s">
        <v>1498</v>
      </c>
      <c r="D678" t="s">
        <v>21</v>
      </c>
      <c r="E678">
        <v>26847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43635</v>
      </c>
      <c r="L678" t="s">
        <v>26</v>
      </c>
      <c r="N678" t="s">
        <v>24</v>
      </c>
    </row>
    <row r="679" spans="1:14" x14ac:dyDescent="0.25">
      <c r="A679" t="s">
        <v>1499</v>
      </c>
      <c r="B679" t="s">
        <v>1500</v>
      </c>
      <c r="C679" t="s">
        <v>1498</v>
      </c>
      <c r="D679" t="s">
        <v>21</v>
      </c>
      <c r="E679">
        <v>26847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43635</v>
      </c>
      <c r="L679" t="s">
        <v>26</v>
      </c>
      <c r="N679" t="s">
        <v>24</v>
      </c>
    </row>
    <row r="680" spans="1:14" x14ac:dyDescent="0.25">
      <c r="A680" t="s">
        <v>1501</v>
      </c>
      <c r="B680" t="s">
        <v>1502</v>
      </c>
      <c r="C680" t="s">
        <v>201</v>
      </c>
      <c r="D680" t="s">
        <v>21</v>
      </c>
      <c r="E680">
        <v>26836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43635</v>
      </c>
      <c r="L680" t="s">
        <v>26</v>
      </c>
      <c r="N680" t="s">
        <v>24</v>
      </c>
    </row>
    <row r="681" spans="1:14" x14ac:dyDescent="0.25">
      <c r="A681" t="s">
        <v>1503</v>
      </c>
      <c r="B681" t="s">
        <v>1504</v>
      </c>
      <c r="C681" t="s">
        <v>201</v>
      </c>
      <c r="D681" t="s">
        <v>21</v>
      </c>
      <c r="E681">
        <v>26836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43635</v>
      </c>
      <c r="L681" t="s">
        <v>26</v>
      </c>
      <c r="N681" t="s">
        <v>24</v>
      </c>
    </row>
    <row r="682" spans="1:14" x14ac:dyDescent="0.25">
      <c r="A682" t="s">
        <v>1505</v>
      </c>
      <c r="B682" t="s">
        <v>1506</v>
      </c>
      <c r="C682" t="s">
        <v>283</v>
      </c>
      <c r="D682" t="s">
        <v>21</v>
      </c>
      <c r="E682">
        <v>26851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43635</v>
      </c>
      <c r="L682" t="s">
        <v>26</v>
      </c>
      <c r="N682" t="s">
        <v>24</v>
      </c>
    </row>
    <row r="683" spans="1:14" x14ac:dyDescent="0.25">
      <c r="A683" t="s">
        <v>1507</v>
      </c>
      <c r="B683" t="s">
        <v>1508</v>
      </c>
      <c r="C683" t="s">
        <v>283</v>
      </c>
      <c r="D683" t="s">
        <v>21</v>
      </c>
      <c r="E683">
        <v>26851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43635</v>
      </c>
      <c r="L683" t="s">
        <v>26</v>
      </c>
      <c r="N683" t="s">
        <v>24</v>
      </c>
    </row>
    <row r="684" spans="1:14" x14ac:dyDescent="0.25">
      <c r="A684" t="s">
        <v>1509</v>
      </c>
      <c r="B684" t="s">
        <v>1510</v>
      </c>
      <c r="C684" t="s">
        <v>201</v>
      </c>
      <c r="D684" t="s">
        <v>21</v>
      </c>
      <c r="E684">
        <v>26836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43635</v>
      </c>
      <c r="L684" t="s">
        <v>26</v>
      </c>
      <c r="N684" t="s">
        <v>24</v>
      </c>
    </row>
    <row r="685" spans="1:14" x14ac:dyDescent="0.25">
      <c r="A685" t="s">
        <v>1511</v>
      </c>
      <c r="B685" t="s">
        <v>1512</v>
      </c>
      <c r="C685" t="s">
        <v>1513</v>
      </c>
      <c r="D685" t="s">
        <v>21</v>
      </c>
      <c r="E685">
        <v>26755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43635</v>
      </c>
      <c r="L685" t="s">
        <v>26</v>
      </c>
      <c r="N685" t="s">
        <v>24</v>
      </c>
    </row>
    <row r="686" spans="1:14" x14ac:dyDescent="0.25">
      <c r="A686" t="s">
        <v>1514</v>
      </c>
      <c r="B686" t="s">
        <v>1515</v>
      </c>
      <c r="C686" t="s">
        <v>1516</v>
      </c>
      <c r="D686" t="s">
        <v>21</v>
      </c>
      <c r="E686">
        <v>26833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43635</v>
      </c>
      <c r="L686" t="s">
        <v>26</v>
      </c>
      <c r="N686" t="s">
        <v>24</v>
      </c>
    </row>
    <row r="687" spans="1:14" x14ac:dyDescent="0.25">
      <c r="A687" t="s">
        <v>1517</v>
      </c>
      <c r="B687" t="s">
        <v>1518</v>
      </c>
      <c r="C687" t="s">
        <v>683</v>
      </c>
      <c r="D687" t="s">
        <v>21</v>
      </c>
      <c r="E687">
        <v>26062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43635</v>
      </c>
      <c r="L687" t="s">
        <v>26</v>
      </c>
      <c r="N687" t="s">
        <v>24</v>
      </c>
    </row>
    <row r="688" spans="1:14" x14ac:dyDescent="0.25">
      <c r="A688" t="s">
        <v>1519</v>
      </c>
      <c r="B688" t="s">
        <v>1520</v>
      </c>
      <c r="C688" t="s">
        <v>201</v>
      </c>
      <c r="D688" t="s">
        <v>21</v>
      </c>
      <c r="E688">
        <v>26836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43635</v>
      </c>
      <c r="L688" t="s">
        <v>26</v>
      </c>
      <c r="N688" t="s">
        <v>24</v>
      </c>
    </row>
    <row r="689" spans="1:14" x14ac:dyDescent="0.25">
      <c r="A689" t="s">
        <v>1521</v>
      </c>
      <c r="B689" t="s">
        <v>1522</v>
      </c>
      <c r="C689" t="s">
        <v>201</v>
      </c>
      <c r="D689" t="s">
        <v>21</v>
      </c>
      <c r="E689">
        <v>26836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43635</v>
      </c>
      <c r="L689" t="s">
        <v>26</v>
      </c>
      <c r="N689" t="s">
        <v>24</v>
      </c>
    </row>
    <row r="690" spans="1:14" x14ac:dyDescent="0.25">
      <c r="A690" t="s">
        <v>1523</v>
      </c>
      <c r="B690" t="s">
        <v>1524</v>
      </c>
      <c r="C690" t="s">
        <v>201</v>
      </c>
      <c r="D690" t="s">
        <v>21</v>
      </c>
      <c r="E690">
        <v>26836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43635</v>
      </c>
      <c r="L690" t="s">
        <v>26</v>
      </c>
      <c r="N690" t="s">
        <v>24</v>
      </c>
    </row>
    <row r="691" spans="1:14" x14ac:dyDescent="0.25">
      <c r="A691" t="s">
        <v>1525</v>
      </c>
      <c r="B691" t="s">
        <v>1526</v>
      </c>
      <c r="C691" t="s">
        <v>326</v>
      </c>
      <c r="D691" t="s">
        <v>21</v>
      </c>
      <c r="E691">
        <v>25705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43634</v>
      </c>
      <c r="L691" t="s">
        <v>26</v>
      </c>
      <c r="N691" t="s">
        <v>24</v>
      </c>
    </row>
    <row r="692" spans="1:14" x14ac:dyDescent="0.25">
      <c r="A692" t="s">
        <v>1527</v>
      </c>
      <c r="B692" t="s">
        <v>1528</v>
      </c>
      <c r="C692" t="s">
        <v>1529</v>
      </c>
      <c r="D692" t="s">
        <v>21</v>
      </c>
      <c r="E692">
        <v>25507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43634</v>
      </c>
      <c r="L692" t="s">
        <v>26</v>
      </c>
      <c r="N692" t="s">
        <v>24</v>
      </c>
    </row>
    <row r="693" spans="1:14" x14ac:dyDescent="0.25">
      <c r="A693" t="s">
        <v>1530</v>
      </c>
      <c r="B693" t="s">
        <v>1531</v>
      </c>
      <c r="C693" t="s">
        <v>1498</v>
      </c>
      <c r="D693" t="s">
        <v>21</v>
      </c>
      <c r="E693">
        <v>26847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43634</v>
      </c>
      <c r="L693" t="s">
        <v>26</v>
      </c>
      <c r="N693" t="s">
        <v>24</v>
      </c>
    </row>
    <row r="694" spans="1:14" x14ac:dyDescent="0.25">
      <c r="A694" t="s">
        <v>1532</v>
      </c>
      <c r="B694" t="s">
        <v>1533</v>
      </c>
      <c r="C694" t="s">
        <v>1534</v>
      </c>
      <c r="D694" t="s">
        <v>21</v>
      </c>
      <c r="E694">
        <v>26651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43631</v>
      </c>
      <c r="L694" t="s">
        <v>26</v>
      </c>
      <c r="N694" t="s">
        <v>24</v>
      </c>
    </row>
    <row r="695" spans="1:14" x14ac:dyDescent="0.25">
      <c r="A695" t="s">
        <v>1535</v>
      </c>
      <c r="B695" t="s">
        <v>1536</v>
      </c>
      <c r="C695" t="s">
        <v>1534</v>
      </c>
      <c r="D695" t="s">
        <v>21</v>
      </c>
      <c r="E695">
        <v>26651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43631</v>
      </c>
      <c r="L695" t="s">
        <v>26</v>
      </c>
      <c r="N695" t="s">
        <v>24</v>
      </c>
    </row>
    <row r="696" spans="1:14" x14ac:dyDescent="0.25">
      <c r="A696" t="s">
        <v>1537</v>
      </c>
      <c r="B696" t="s">
        <v>1538</v>
      </c>
      <c r="C696" t="s">
        <v>1534</v>
      </c>
      <c r="D696" t="s">
        <v>21</v>
      </c>
      <c r="E696">
        <v>26651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43631</v>
      </c>
      <c r="L696" t="s">
        <v>26</v>
      </c>
      <c r="N696" t="s">
        <v>24</v>
      </c>
    </row>
    <row r="697" spans="1:14" x14ac:dyDescent="0.25">
      <c r="A697" t="s">
        <v>1539</v>
      </c>
      <c r="B697" t="s">
        <v>1540</v>
      </c>
      <c r="C697" t="s">
        <v>48</v>
      </c>
      <c r="D697" t="s">
        <v>21</v>
      </c>
      <c r="E697">
        <v>25304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43631</v>
      </c>
      <c r="L697" t="s">
        <v>26</v>
      </c>
      <c r="N697" t="s">
        <v>24</v>
      </c>
    </row>
    <row r="698" spans="1:14" x14ac:dyDescent="0.25">
      <c r="A698" t="s">
        <v>1541</v>
      </c>
      <c r="B698" t="s">
        <v>1542</v>
      </c>
      <c r="C698" t="s">
        <v>1534</v>
      </c>
      <c r="D698" t="s">
        <v>21</v>
      </c>
      <c r="E698">
        <v>26651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43631</v>
      </c>
      <c r="L698" t="s">
        <v>26</v>
      </c>
      <c r="N698" t="s">
        <v>24</v>
      </c>
    </row>
    <row r="699" spans="1:14" x14ac:dyDescent="0.25">
      <c r="A699" t="s">
        <v>1543</v>
      </c>
      <c r="B699" t="s">
        <v>1544</v>
      </c>
      <c r="C699" t="s">
        <v>1534</v>
      </c>
      <c r="D699" t="s">
        <v>21</v>
      </c>
      <c r="E699">
        <v>26651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43631</v>
      </c>
      <c r="L699" t="s">
        <v>26</v>
      </c>
      <c r="N699" t="s">
        <v>24</v>
      </c>
    </row>
    <row r="700" spans="1:14" x14ac:dyDescent="0.25">
      <c r="A700" t="s">
        <v>1545</v>
      </c>
      <c r="B700" t="s">
        <v>1546</v>
      </c>
      <c r="C700" t="s">
        <v>1534</v>
      </c>
      <c r="D700" t="s">
        <v>21</v>
      </c>
      <c r="E700">
        <v>26651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43631</v>
      </c>
      <c r="L700" t="s">
        <v>26</v>
      </c>
      <c r="N700" t="s">
        <v>24</v>
      </c>
    </row>
    <row r="701" spans="1:14" x14ac:dyDescent="0.25">
      <c r="A701" t="s">
        <v>1547</v>
      </c>
      <c r="B701" t="s">
        <v>1548</v>
      </c>
      <c r="C701" t="s">
        <v>683</v>
      </c>
      <c r="D701" t="s">
        <v>21</v>
      </c>
      <c r="E701">
        <v>26062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43631</v>
      </c>
      <c r="L701" t="s">
        <v>26</v>
      </c>
      <c r="N701" t="s">
        <v>24</v>
      </c>
    </row>
    <row r="702" spans="1:14" x14ac:dyDescent="0.25">
      <c r="A702" t="s">
        <v>1549</v>
      </c>
      <c r="B702" t="s">
        <v>1550</v>
      </c>
      <c r="C702" t="s">
        <v>1534</v>
      </c>
      <c r="D702" t="s">
        <v>21</v>
      </c>
      <c r="E702">
        <v>26651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43631</v>
      </c>
      <c r="L702" t="s">
        <v>26</v>
      </c>
      <c r="N702" t="s">
        <v>24</v>
      </c>
    </row>
    <row r="703" spans="1:14" x14ac:dyDescent="0.25">
      <c r="A703" t="s">
        <v>1551</v>
      </c>
      <c r="B703" t="s">
        <v>1552</v>
      </c>
      <c r="C703" t="s">
        <v>1553</v>
      </c>
      <c r="D703" t="s">
        <v>21</v>
      </c>
      <c r="E703">
        <v>26629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43631</v>
      </c>
      <c r="L703" t="s">
        <v>26</v>
      </c>
      <c r="N703" t="s">
        <v>24</v>
      </c>
    </row>
    <row r="704" spans="1:14" x14ac:dyDescent="0.25">
      <c r="A704" t="s">
        <v>1554</v>
      </c>
      <c r="B704" t="s">
        <v>1555</v>
      </c>
      <c r="C704" t="s">
        <v>683</v>
      </c>
      <c r="D704" t="s">
        <v>21</v>
      </c>
      <c r="E704">
        <v>26062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43631</v>
      </c>
      <c r="L704" t="s">
        <v>26</v>
      </c>
      <c r="N704" t="s">
        <v>24</v>
      </c>
    </row>
    <row r="705" spans="1:14" x14ac:dyDescent="0.25">
      <c r="A705" t="s">
        <v>1556</v>
      </c>
      <c r="B705" t="s">
        <v>1557</v>
      </c>
      <c r="C705" t="s">
        <v>1534</v>
      </c>
      <c r="D705" t="s">
        <v>21</v>
      </c>
      <c r="E705">
        <v>26651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43631</v>
      </c>
      <c r="L705" t="s">
        <v>26</v>
      </c>
      <c r="N705" t="s">
        <v>24</v>
      </c>
    </row>
    <row r="706" spans="1:14" x14ac:dyDescent="0.25">
      <c r="A706" t="s">
        <v>1558</v>
      </c>
      <c r="B706" t="s">
        <v>1559</v>
      </c>
      <c r="C706" t="s">
        <v>1534</v>
      </c>
      <c r="D706" t="s">
        <v>21</v>
      </c>
      <c r="E706">
        <v>26651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43631</v>
      </c>
      <c r="L706" t="s">
        <v>26</v>
      </c>
      <c r="N706" t="s">
        <v>24</v>
      </c>
    </row>
    <row r="707" spans="1:14" x14ac:dyDescent="0.25">
      <c r="A707" t="s">
        <v>1560</v>
      </c>
      <c r="B707" t="s">
        <v>1561</v>
      </c>
      <c r="C707" t="s">
        <v>48</v>
      </c>
      <c r="D707" t="s">
        <v>21</v>
      </c>
      <c r="E707">
        <v>25304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43631</v>
      </c>
      <c r="L707" t="s">
        <v>26</v>
      </c>
      <c r="N707" t="s">
        <v>24</v>
      </c>
    </row>
    <row r="708" spans="1:14" x14ac:dyDescent="0.25">
      <c r="A708" t="s">
        <v>1562</v>
      </c>
      <c r="B708" t="s">
        <v>1563</v>
      </c>
      <c r="C708" t="s">
        <v>1534</v>
      </c>
      <c r="D708" t="s">
        <v>21</v>
      </c>
      <c r="E708">
        <v>26651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43631</v>
      </c>
      <c r="L708" t="s">
        <v>26</v>
      </c>
      <c r="N708" t="s">
        <v>24</v>
      </c>
    </row>
    <row r="709" spans="1:14" x14ac:dyDescent="0.25">
      <c r="A709" t="s">
        <v>1564</v>
      </c>
      <c r="B709" t="s">
        <v>1565</v>
      </c>
      <c r="C709" t="s">
        <v>1566</v>
      </c>
      <c r="D709" t="s">
        <v>21</v>
      </c>
      <c r="E709">
        <v>26662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43631</v>
      </c>
      <c r="L709" t="s">
        <v>26</v>
      </c>
      <c r="N709" t="s">
        <v>24</v>
      </c>
    </row>
    <row r="710" spans="1:14" x14ac:dyDescent="0.25">
      <c r="A710" t="s">
        <v>1567</v>
      </c>
      <c r="B710" t="s">
        <v>1568</v>
      </c>
      <c r="C710" t="s">
        <v>48</v>
      </c>
      <c r="D710" t="s">
        <v>21</v>
      </c>
      <c r="E710">
        <v>25304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43631</v>
      </c>
      <c r="L710" t="s">
        <v>26</v>
      </c>
      <c r="N710" t="s">
        <v>24</v>
      </c>
    </row>
    <row r="711" spans="1:14" x14ac:dyDescent="0.25">
      <c r="A711" t="s">
        <v>1569</v>
      </c>
      <c r="B711" t="s">
        <v>1570</v>
      </c>
      <c r="C711" t="s">
        <v>48</v>
      </c>
      <c r="D711" t="s">
        <v>21</v>
      </c>
      <c r="E711">
        <v>25304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43631</v>
      </c>
      <c r="L711" t="s">
        <v>26</v>
      </c>
      <c r="N711" t="s">
        <v>24</v>
      </c>
    </row>
    <row r="712" spans="1:14" x14ac:dyDescent="0.25">
      <c r="A712" t="s">
        <v>1571</v>
      </c>
      <c r="B712" t="s">
        <v>1572</v>
      </c>
      <c r="C712" t="s">
        <v>48</v>
      </c>
      <c r="D712" t="s">
        <v>21</v>
      </c>
      <c r="E712">
        <v>25304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43631</v>
      </c>
      <c r="L712" t="s">
        <v>26</v>
      </c>
      <c r="N712" t="s">
        <v>24</v>
      </c>
    </row>
    <row r="713" spans="1:14" x14ac:dyDescent="0.25">
      <c r="A713" t="s">
        <v>1573</v>
      </c>
      <c r="B713" t="s">
        <v>1574</v>
      </c>
      <c r="C713" t="s">
        <v>1534</v>
      </c>
      <c r="D713" t="s">
        <v>21</v>
      </c>
      <c r="E713">
        <v>26651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43631</v>
      </c>
      <c r="L713" t="s">
        <v>26</v>
      </c>
      <c r="N713" t="s">
        <v>24</v>
      </c>
    </row>
    <row r="714" spans="1:14" x14ac:dyDescent="0.25">
      <c r="A714" t="s">
        <v>1575</v>
      </c>
      <c r="B714" t="s">
        <v>1576</v>
      </c>
      <c r="C714" t="s">
        <v>48</v>
      </c>
      <c r="D714" t="s">
        <v>21</v>
      </c>
      <c r="E714">
        <v>25304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43631</v>
      </c>
      <c r="L714" t="s">
        <v>26</v>
      </c>
      <c r="N714" t="s">
        <v>24</v>
      </c>
    </row>
    <row r="715" spans="1:14" x14ac:dyDescent="0.25">
      <c r="A715" t="s">
        <v>1577</v>
      </c>
      <c r="B715" t="s">
        <v>1578</v>
      </c>
      <c r="C715" t="s">
        <v>1579</v>
      </c>
      <c r="D715" t="s">
        <v>21</v>
      </c>
      <c r="E715">
        <v>26143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43631</v>
      </c>
      <c r="L715" t="s">
        <v>26</v>
      </c>
      <c r="N715" t="s">
        <v>24</v>
      </c>
    </row>
    <row r="716" spans="1:14" x14ac:dyDescent="0.25">
      <c r="A716" t="s">
        <v>1580</v>
      </c>
      <c r="B716" t="s">
        <v>1581</v>
      </c>
      <c r="C716" t="s">
        <v>48</v>
      </c>
      <c r="D716" t="s">
        <v>21</v>
      </c>
      <c r="E716">
        <v>25304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43631</v>
      </c>
      <c r="L716" t="s">
        <v>26</v>
      </c>
      <c r="N716" t="s">
        <v>24</v>
      </c>
    </row>
    <row r="717" spans="1:14" x14ac:dyDescent="0.25">
      <c r="A717" t="s">
        <v>1582</v>
      </c>
      <c r="B717" t="s">
        <v>1583</v>
      </c>
      <c r="C717" t="s">
        <v>48</v>
      </c>
      <c r="D717" t="s">
        <v>21</v>
      </c>
      <c r="E717">
        <v>25304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43631</v>
      </c>
      <c r="L717" t="s">
        <v>26</v>
      </c>
      <c r="N717" t="s">
        <v>24</v>
      </c>
    </row>
    <row r="718" spans="1:14" x14ac:dyDescent="0.25">
      <c r="A718" t="s">
        <v>1584</v>
      </c>
      <c r="B718" t="s">
        <v>1585</v>
      </c>
      <c r="C718" t="s">
        <v>48</v>
      </c>
      <c r="D718" t="s">
        <v>21</v>
      </c>
      <c r="E718">
        <v>25304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43631</v>
      </c>
      <c r="L718" t="s">
        <v>26</v>
      </c>
      <c r="N718" t="s">
        <v>24</v>
      </c>
    </row>
    <row r="719" spans="1:14" x14ac:dyDescent="0.25">
      <c r="A719" t="s">
        <v>1586</v>
      </c>
      <c r="B719" t="s">
        <v>1587</v>
      </c>
      <c r="C719" t="s">
        <v>1534</v>
      </c>
      <c r="D719" t="s">
        <v>21</v>
      </c>
      <c r="E719">
        <v>26651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43631</v>
      </c>
      <c r="L719" t="s">
        <v>26</v>
      </c>
      <c r="N719" t="s">
        <v>24</v>
      </c>
    </row>
    <row r="720" spans="1:14" x14ac:dyDescent="0.25">
      <c r="A720" t="s">
        <v>1588</v>
      </c>
      <c r="B720" t="s">
        <v>1589</v>
      </c>
      <c r="C720" t="s">
        <v>1534</v>
      </c>
      <c r="D720" t="s">
        <v>21</v>
      </c>
      <c r="E720">
        <v>26651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43631</v>
      </c>
      <c r="L720" t="s">
        <v>26</v>
      </c>
      <c r="N720" t="s">
        <v>24</v>
      </c>
    </row>
    <row r="721" spans="1:14" x14ac:dyDescent="0.25">
      <c r="A721" t="s">
        <v>1590</v>
      </c>
      <c r="B721" t="s">
        <v>1591</v>
      </c>
      <c r="C721" t="s">
        <v>683</v>
      </c>
      <c r="D721" t="s">
        <v>21</v>
      </c>
      <c r="E721">
        <v>26062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43631</v>
      </c>
      <c r="L721" t="s">
        <v>26</v>
      </c>
      <c r="N721" t="s">
        <v>24</v>
      </c>
    </row>
    <row r="722" spans="1:14" x14ac:dyDescent="0.25">
      <c r="A722" t="s">
        <v>1266</v>
      </c>
      <c r="B722" t="s">
        <v>1592</v>
      </c>
      <c r="C722" t="s">
        <v>48</v>
      </c>
      <c r="D722" t="s">
        <v>21</v>
      </c>
      <c r="E722">
        <v>25304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43631</v>
      </c>
      <c r="L722" t="s">
        <v>26</v>
      </c>
      <c r="N722" t="s">
        <v>24</v>
      </c>
    </row>
    <row r="723" spans="1:14" x14ac:dyDescent="0.25">
      <c r="A723" t="s">
        <v>439</v>
      </c>
      <c r="B723" t="s">
        <v>1593</v>
      </c>
      <c r="C723" t="s">
        <v>1534</v>
      </c>
      <c r="D723" t="s">
        <v>21</v>
      </c>
      <c r="E723">
        <v>26651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43631</v>
      </c>
      <c r="L723" t="s">
        <v>26</v>
      </c>
      <c r="N723" t="s">
        <v>24</v>
      </c>
    </row>
    <row r="724" spans="1:14" x14ac:dyDescent="0.25">
      <c r="A724" t="s">
        <v>1594</v>
      </c>
      <c r="B724" t="s">
        <v>1595</v>
      </c>
      <c r="C724" t="s">
        <v>1534</v>
      </c>
      <c r="D724" t="s">
        <v>21</v>
      </c>
      <c r="E724">
        <v>26651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43631</v>
      </c>
      <c r="L724" t="s">
        <v>26</v>
      </c>
      <c r="N724" t="s">
        <v>24</v>
      </c>
    </row>
    <row r="725" spans="1:14" x14ac:dyDescent="0.25">
      <c r="A725" t="s">
        <v>1596</v>
      </c>
      <c r="B725" t="s">
        <v>1597</v>
      </c>
      <c r="C725" t="s">
        <v>48</v>
      </c>
      <c r="D725" t="s">
        <v>21</v>
      </c>
      <c r="E725">
        <v>25304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43631</v>
      </c>
      <c r="L725" t="s">
        <v>26</v>
      </c>
      <c r="N725" t="s">
        <v>24</v>
      </c>
    </row>
    <row r="726" spans="1:14" x14ac:dyDescent="0.25">
      <c r="A726" t="s">
        <v>1598</v>
      </c>
      <c r="B726" t="s">
        <v>1599</v>
      </c>
      <c r="C726" t="s">
        <v>683</v>
      </c>
      <c r="D726" t="s">
        <v>21</v>
      </c>
      <c r="E726">
        <v>26062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43631</v>
      </c>
      <c r="L726" t="s">
        <v>26</v>
      </c>
      <c r="N726" t="s">
        <v>24</v>
      </c>
    </row>
    <row r="727" spans="1:14" x14ac:dyDescent="0.25">
      <c r="A727" t="s">
        <v>970</v>
      </c>
      <c r="B727" t="s">
        <v>1600</v>
      </c>
      <c r="C727" t="s">
        <v>98</v>
      </c>
      <c r="D727" t="s">
        <v>21</v>
      </c>
      <c r="E727">
        <v>25271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43631</v>
      </c>
      <c r="L727" t="s">
        <v>26</v>
      </c>
      <c r="N727" t="s">
        <v>24</v>
      </c>
    </row>
    <row r="728" spans="1:14" x14ac:dyDescent="0.25">
      <c r="A728" t="s">
        <v>1601</v>
      </c>
      <c r="B728" t="s">
        <v>1602</v>
      </c>
      <c r="C728" t="s">
        <v>48</v>
      </c>
      <c r="D728" t="s">
        <v>21</v>
      </c>
      <c r="E728">
        <v>25304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43631</v>
      </c>
      <c r="L728" t="s">
        <v>26</v>
      </c>
      <c r="N728" t="s">
        <v>24</v>
      </c>
    </row>
    <row r="729" spans="1:14" x14ac:dyDescent="0.25">
      <c r="A729" t="s">
        <v>1603</v>
      </c>
      <c r="B729" t="s">
        <v>1604</v>
      </c>
      <c r="C729" t="s">
        <v>683</v>
      </c>
      <c r="D729" t="s">
        <v>21</v>
      </c>
      <c r="E729">
        <v>26062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43631</v>
      </c>
      <c r="L729" t="s">
        <v>26</v>
      </c>
      <c r="N729" t="s">
        <v>24</v>
      </c>
    </row>
    <row r="730" spans="1:14" x14ac:dyDescent="0.25">
      <c r="A730" t="s">
        <v>1605</v>
      </c>
      <c r="B730" t="s">
        <v>1606</v>
      </c>
      <c r="C730" t="s">
        <v>953</v>
      </c>
      <c r="D730" t="s">
        <v>21</v>
      </c>
      <c r="E730">
        <v>25064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43630</v>
      </c>
      <c r="L730" t="s">
        <v>26</v>
      </c>
      <c r="N730" t="s">
        <v>24</v>
      </c>
    </row>
    <row r="731" spans="1:14" x14ac:dyDescent="0.25">
      <c r="A731" t="s">
        <v>1607</v>
      </c>
      <c r="B731" t="s">
        <v>1608</v>
      </c>
      <c r="C731" t="s">
        <v>953</v>
      </c>
      <c r="D731" t="s">
        <v>21</v>
      </c>
      <c r="E731">
        <v>25064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43630</v>
      </c>
      <c r="L731" t="s">
        <v>26</v>
      </c>
      <c r="N731" t="s">
        <v>24</v>
      </c>
    </row>
    <row r="732" spans="1:14" x14ac:dyDescent="0.25">
      <c r="A732" t="s">
        <v>1609</v>
      </c>
      <c r="B732" t="s">
        <v>1610</v>
      </c>
      <c r="C732" t="s">
        <v>53</v>
      </c>
      <c r="D732" t="s">
        <v>21</v>
      </c>
      <c r="E732">
        <v>25309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43630</v>
      </c>
      <c r="L732" t="s">
        <v>26</v>
      </c>
      <c r="N732" t="s">
        <v>24</v>
      </c>
    </row>
    <row r="733" spans="1:14" x14ac:dyDescent="0.25">
      <c r="A733" t="s">
        <v>1611</v>
      </c>
      <c r="B733" t="s">
        <v>1612</v>
      </c>
      <c r="C733" t="s">
        <v>953</v>
      </c>
      <c r="D733" t="s">
        <v>21</v>
      </c>
      <c r="E733">
        <v>25064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43630</v>
      </c>
      <c r="L733" t="s">
        <v>26</v>
      </c>
      <c r="N733" t="s">
        <v>24</v>
      </c>
    </row>
    <row r="734" spans="1:14" x14ac:dyDescent="0.25">
      <c r="A734" t="s">
        <v>1613</v>
      </c>
      <c r="B734" t="s">
        <v>1614</v>
      </c>
      <c r="C734" t="s">
        <v>53</v>
      </c>
      <c r="D734" t="s">
        <v>21</v>
      </c>
      <c r="E734">
        <v>25309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43630</v>
      </c>
      <c r="L734" t="s">
        <v>26</v>
      </c>
      <c r="N734" t="s">
        <v>24</v>
      </c>
    </row>
    <row r="735" spans="1:14" x14ac:dyDescent="0.25">
      <c r="A735" t="s">
        <v>1615</v>
      </c>
      <c r="B735" t="s">
        <v>1616</v>
      </c>
      <c r="C735" t="s">
        <v>1617</v>
      </c>
      <c r="D735" t="s">
        <v>21</v>
      </c>
      <c r="E735">
        <v>25526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43630</v>
      </c>
      <c r="L735" t="s">
        <v>26</v>
      </c>
      <c r="N735" t="s">
        <v>24</v>
      </c>
    </row>
    <row r="736" spans="1:14" x14ac:dyDescent="0.25">
      <c r="A736" t="s">
        <v>1618</v>
      </c>
      <c r="B736" t="s">
        <v>1619</v>
      </c>
      <c r="C736" t="s">
        <v>1617</v>
      </c>
      <c r="D736" t="s">
        <v>21</v>
      </c>
      <c r="E736">
        <v>25526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43630</v>
      </c>
      <c r="L736" t="s">
        <v>26</v>
      </c>
      <c r="N736" t="s">
        <v>24</v>
      </c>
    </row>
    <row r="737" spans="1:14" x14ac:dyDescent="0.25">
      <c r="A737" t="s">
        <v>1620</v>
      </c>
      <c r="B737" t="s">
        <v>1621</v>
      </c>
      <c r="C737" t="s">
        <v>53</v>
      </c>
      <c r="D737" t="s">
        <v>21</v>
      </c>
      <c r="E737">
        <v>25309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43630</v>
      </c>
      <c r="L737" t="s">
        <v>26</v>
      </c>
      <c r="N737" t="s">
        <v>24</v>
      </c>
    </row>
    <row r="738" spans="1:14" x14ac:dyDescent="0.25">
      <c r="A738" t="s">
        <v>1622</v>
      </c>
      <c r="B738" t="s">
        <v>1623</v>
      </c>
      <c r="C738" t="s">
        <v>53</v>
      </c>
      <c r="D738" t="s">
        <v>21</v>
      </c>
      <c r="E738">
        <v>25309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43630</v>
      </c>
      <c r="L738" t="s">
        <v>26</v>
      </c>
      <c r="N738" t="s">
        <v>24</v>
      </c>
    </row>
    <row r="739" spans="1:14" x14ac:dyDescent="0.25">
      <c r="A739" t="s">
        <v>1624</v>
      </c>
      <c r="B739" t="s">
        <v>1233</v>
      </c>
      <c r="C739" t="s">
        <v>953</v>
      </c>
      <c r="D739" t="s">
        <v>21</v>
      </c>
      <c r="E739">
        <v>25064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43630</v>
      </c>
      <c r="L739" t="s">
        <v>26</v>
      </c>
      <c r="N739" t="s">
        <v>24</v>
      </c>
    </row>
    <row r="740" spans="1:14" x14ac:dyDescent="0.25">
      <c r="A740" t="s">
        <v>1625</v>
      </c>
      <c r="B740" t="s">
        <v>1626</v>
      </c>
      <c r="C740" t="s">
        <v>1617</v>
      </c>
      <c r="D740" t="s">
        <v>21</v>
      </c>
      <c r="E740">
        <v>25526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43630</v>
      </c>
      <c r="L740" t="s">
        <v>26</v>
      </c>
      <c r="N740" t="s">
        <v>24</v>
      </c>
    </row>
    <row r="741" spans="1:14" x14ac:dyDescent="0.25">
      <c r="A741" t="s">
        <v>1627</v>
      </c>
      <c r="B741" t="s">
        <v>1628</v>
      </c>
      <c r="C741" t="s">
        <v>1629</v>
      </c>
      <c r="D741" t="s">
        <v>21</v>
      </c>
      <c r="E741">
        <v>25159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43630</v>
      </c>
      <c r="L741" t="s">
        <v>26</v>
      </c>
      <c r="N741" t="s">
        <v>24</v>
      </c>
    </row>
    <row r="742" spans="1:14" x14ac:dyDescent="0.25">
      <c r="A742" t="s">
        <v>1630</v>
      </c>
      <c r="B742" t="s">
        <v>1631</v>
      </c>
      <c r="C742" t="s">
        <v>1632</v>
      </c>
      <c r="D742" t="s">
        <v>21</v>
      </c>
      <c r="E742">
        <v>26041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43630</v>
      </c>
      <c r="L742" t="s">
        <v>26</v>
      </c>
      <c r="N742" t="s">
        <v>24</v>
      </c>
    </row>
    <row r="743" spans="1:14" x14ac:dyDescent="0.25">
      <c r="A743" t="s">
        <v>343</v>
      </c>
      <c r="B743" t="s">
        <v>1633</v>
      </c>
      <c r="C743" t="s">
        <v>335</v>
      </c>
      <c r="D743" t="s">
        <v>21</v>
      </c>
      <c r="E743">
        <v>25560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43630</v>
      </c>
      <c r="L743" t="s">
        <v>26</v>
      </c>
      <c r="N743" t="s">
        <v>24</v>
      </c>
    </row>
    <row r="744" spans="1:14" x14ac:dyDescent="0.25">
      <c r="A744" t="s">
        <v>1634</v>
      </c>
      <c r="B744" t="s">
        <v>1635</v>
      </c>
      <c r="C744" t="s">
        <v>1617</v>
      </c>
      <c r="D744" t="s">
        <v>21</v>
      </c>
      <c r="E744">
        <v>25526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43630</v>
      </c>
      <c r="L744" t="s">
        <v>26</v>
      </c>
      <c r="N744" t="s">
        <v>24</v>
      </c>
    </row>
    <row r="745" spans="1:14" x14ac:dyDescent="0.25">
      <c r="A745" t="s">
        <v>1636</v>
      </c>
      <c r="B745" t="s">
        <v>1637</v>
      </c>
      <c r="C745" t="s">
        <v>20</v>
      </c>
      <c r="D745" t="s">
        <v>21</v>
      </c>
      <c r="E745">
        <v>25070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43630</v>
      </c>
      <c r="L745" t="s">
        <v>26</v>
      </c>
      <c r="N745" t="s">
        <v>24</v>
      </c>
    </row>
    <row r="746" spans="1:14" x14ac:dyDescent="0.25">
      <c r="A746" t="s">
        <v>1638</v>
      </c>
      <c r="B746" t="s">
        <v>1639</v>
      </c>
      <c r="C746" t="s">
        <v>953</v>
      </c>
      <c r="D746" t="s">
        <v>21</v>
      </c>
      <c r="E746">
        <v>25064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43630</v>
      </c>
      <c r="L746" t="s">
        <v>26</v>
      </c>
      <c r="N746" t="s">
        <v>24</v>
      </c>
    </row>
    <row r="747" spans="1:14" x14ac:dyDescent="0.25">
      <c r="A747" t="s">
        <v>114</v>
      </c>
      <c r="B747" t="s">
        <v>1640</v>
      </c>
      <c r="C747" t="s">
        <v>335</v>
      </c>
      <c r="D747" t="s">
        <v>21</v>
      </c>
      <c r="E747">
        <v>25560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43630</v>
      </c>
      <c r="L747" t="s">
        <v>26</v>
      </c>
      <c r="N747" t="s">
        <v>24</v>
      </c>
    </row>
    <row r="748" spans="1:14" x14ac:dyDescent="0.25">
      <c r="A748" t="s">
        <v>1641</v>
      </c>
      <c r="B748" t="s">
        <v>1642</v>
      </c>
      <c r="C748" t="s">
        <v>335</v>
      </c>
      <c r="D748" t="s">
        <v>21</v>
      </c>
      <c r="E748">
        <v>25560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43630</v>
      </c>
      <c r="L748" t="s">
        <v>26</v>
      </c>
      <c r="N748" t="s">
        <v>24</v>
      </c>
    </row>
    <row r="749" spans="1:14" x14ac:dyDescent="0.25">
      <c r="A749" t="s">
        <v>1643</v>
      </c>
      <c r="B749" t="s">
        <v>1644</v>
      </c>
      <c r="C749" t="s">
        <v>1645</v>
      </c>
      <c r="D749" t="s">
        <v>21</v>
      </c>
      <c r="E749">
        <v>24902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43629</v>
      </c>
      <c r="L749" t="s">
        <v>26</v>
      </c>
      <c r="N749" t="s">
        <v>24</v>
      </c>
    </row>
    <row r="750" spans="1:14" x14ac:dyDescent="0.25">
      <c r="A750" t="s">
        <v>1646</v>
      </c>
      <c r="B750" t="s">
        <v>1647</v>
      </c>
      <c r="C750" t="s">
        <v>74</v>
      </c>
      <c r="D750" t="s">
        <v>21</v>
      </c>
      <c r="E750">
        <v>24901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43629</v>
      </c>
      <c r="L750" t="s">
        <v>26</v>
      </c>
      <c r="N750" t="s">
        <v>24</v>
      </c>
    </row>
    <row r="751" spans="1:14" x14ac:dyDescent="0.25">
      <c r="A751" t="s">
        <v>1648</v>
      </c>
      <c r="B751" t="s">
        <v>1649</v>
      </c>
      <c r="C751" t="s">
        <v>266</v>
      </c>
      <c r="D751" t="s">
        <v>21</v>
      </c>
      <c r="E751">
        <v>24970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43629</v>
      </c>
      <c r="L751" t="s">
        <v>26</v>
      </c>
      <c r="N751" t="s">
        <v>24</v>
      </c>
    </row>
    <row r="752" spans="1:14" x14ac:dyDescent="0.25">
      <c r="A752" t="s">
        <v>1650</v>
      </c>
      <c r="B752" t="s">
        <v>1651</v>
      </c>
      <c r="C752" t="s">
        <v>74</v>
      </c>
      <c r="D752" t="s">
        <v>21</v>
      </c>
      <c r="E752">
        <v>24901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43629</v>
      </c>
      <c r="L752" t="s">
        <v>26</v>
      </c>
      <c r="N752" t="s">
        <v>24</v>
      </c>
    </row>
    <row r="753" spans="1:14" x14ac:dyDescent="0.25">
      <c r="A753" t="s">
        <v>1652</v>
      </c>
      <c r="B753" t="s">
        <v>1653</v>
      </c>
      <c r="C753" t="s">
        <v>1654</v>
      </c>
      <c r="D753" t="s">
        <v>21</v>
      </c>
      <c r="E753">
        <v>25976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43629</v>
      </c>
      <c r="L753" t="s">
        <v>26</v>
      </c>
      <c r="N753" t="s">
        <v>24</v>
      </c>
    </row>
    <row r="754" spans="1:14" x14ac:dyDescent="0.25">
      <c r="A754" t="s">
        <v>1655</v>
      </c>
      <c r="B754" t="s">
        <v>1656</v>
      </c>
      <c r="C754" t="s">
        <v>1657</v>
      </c>
      <c r="D754" t="s">
        <v>21</v>
      </c>
      <c r="E754">
        <v>24925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43629</v>
      </c>
      <c r="L754" t="s">
        <v>26</v>
      </c>
      <c r="N754" t="s">
        <v>24</v>
      </c>
    </row>
    <row r="755" spans="1:14" x14ac:dyDescent="0.25">
      <c r="A755" t="s">
        <v>554</v>
      </c>
      <c r="B755" t="s">
        <v>555</v>
      </c>
      <c r="C755" t="s">
        <v>556</v>
      </c>
      <c r="D755" t="s">
        <v>21</v>
      </c>
      <c r="E755">
        <v>26525</v>
      </c>
      <c r="F755" t="s">
        <v>22</v>
      </c>
      <c r="G755" t="s">
        <v>22</v>
      </c>
      <c r="H755" t="s">
        <v>329</v>
      </c>
      <c r="I755" t="s">
        <v>330</v>
      </c>
      <c r="J755" s="1">
        <v>43583</v>
      </c>
      <c r="K755" s="1">
        <v>43629</v>
      </c>
      <c r="L755" t="s">
        <v>331</v>
      </c>
      <c r="N755" t="s">
        <v>1330</v>
      </c>
    </row>
    <row r="756" spans="1:14" x14ac:dyDescent="0.25">
      <c r="A756" t="s">
        <v>1658</v>
      </c>
      <c r="B756" t="s">
        <v>1659</v>
      </c>
      <c r="C756" t="s">
        <v>74</v>
      </c>
      <c r="D756" t="s">
        <v>21</v>
      </c>
      <c r="E756">
        <v>24901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43629</v>
      </c>
      <c r="L756" t="s">
        <v>26</v>
      </c>
      <c r="N756" t="s">
        <v>24</v>
      </c>
    </row>
    <row r="757" spans="1:14" x14ac:dyDescent="0.25">
      <c r="A757" t="s">
        <v>819</v>
      </c>
      <c r="B757" t="s">
        <v>820</v>
      </c>
      <c r="C757" t="s">
        <v>113</v>
      </c>
      <c r="D757" t="s">
        <v>21</v>
      </c>
      <c r="E757">
        <v>25801</v>
      </c>
      <c r="F757" t="s">
        <v>22</v>
      </c>
      <c r="G757" t="s">
        <v>22</v>
      </c>
      <c r="H757" t="s">
        <v>312</v>
      </c>
      <c r="I757" t="s">
        <v>313</v>
      </c>
      <c r="J757" t="s">
        <v>80</v>
      </c>
      <c r="K757" s="1">
        <v>43628</v>
      </c>
      <c r="L757" t="s">
        <v>81</v>
      </c>
      <c r="M757" t="str">
        <f>HYPERLINK("https://www.regulations.gov/docket?D=FDA-2019-H-2827")</f>
        <v>https://www.regulations.gov/docket?D=FDA-2019-H-2827</v>
      </c>
      <c r="N757" t="s">
        <v>80</v>
      </c>
    </row>
    <row r="758" spans="1:14" x14ac:dyDescent="0.25">
      <c r="A758" t="s">
        <v>1660</v>
      </c>
      <c r="B758" t="s">
        <v>1661</v>
      </c>
      <c r="C758" t="s">
        <v>326</v>
      </c>
      <c r="D758" t="s">
        <v>21</v>
      </c>
      <c r="E758">
        <v>25701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43627</v>
      </c>
      <c r="L758" t="s">
        <v>26</v>
      </c>
      <c r="N758" t="s">
        <v>24</v>
      </c>
    </row>
    <row r="759" spans="1:14" x14ac:dyDescent="0.25">
      <c r="A759" t="s">
        <v>1662</v>
      </c>
      <c r="B759" t="s">
        <v>1663</v>
      </c>
      <c r="C759" t="s">
        <v>1089</v>
      </c>
      <c r="D759" t="s">
        <v>21</v>
      </c>
      <c r="E759">
        <v>25504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43627</v>
      </c>
      <c r="L759" t="s">
        <v>26</v>
      </c>
      <c r="N759" t="s">
        <v>24</v>
      </c>
    </row>
    <row r="760" spans="1:14" x14ac:dyDescent="0.25">
      <c r="A760" t="s">
        <v>1664</v>
      </c>
      <c r="B760" t="s">
        <v>1665</v>
      </c>
      <c r="C760" t="s">
        <v>562</v>
      </c>
      <c r="D760" t="s">
        <v>21</v>
      </c>
      <c r="E760">
        <v>26763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43627</v>
      </c>
      <c r="L760" t="s">
        <v>26</v>
      </c>
      <c r="N760" t="s">
        <v>24</v>
      </c>
    </row>
    <row r="761" spans="1:14" x14ac:dyDescent="0.25">
      <c r="A761" t="s">
        <v>1666</v>
      </c>
      <c r="B761" t="s">
        <v>1667</v>
      </c>
      <c r="C761" t="s">
        <v>1668</v>
      </c>
      <c r="D761" t="s">
        <v>21</v>
      </c>
      <c r="E761">
        <v>25444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43627</v>
      </c>
      <c r="L761" t="s">
        <v>26</v>
      </c>
      <c r="N761" t="s">
        <v>24</v>
      </c>
    </row>
    <row r="762" spans="1:14" x14ac:dyDescent="0.25">
      <c r="A762" t="s">
        <v>1669</v>
      </c>
      <c r="B762" t="s">
        <v>1670</v>
      </c>
      <c r="C762" t="s">
        <v>1671</v>
      </c>
      <c r="D762" t="s">
        <v>21</v>
      </c>
      <c r="E762">
        <v>26757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43627</v>
      </c>
      <c r="L762" t="s">
        <v>26</v>
      </c>
      <c r="N762" t="s">
        <v>24</v>
      </c>
    </row>
    <row r="763" spans="1:14" x14ac:dyDescent="0.25">
      <c r="A763" t="s">
        <v>1672</v>
      </c>
      <c r="B763" t="s">
        <v>1673</v>
      </c>
      <c r="C763" t="s">
        <v>1089</v>
      </c>
      <c r="D763" t="s">
        <v>21</v>
      </c>
      <c r="E763">
        <v>25504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43627</v>
      </c>
      <c r="L763" t="s">
        <v>26</v>
      </c>
      <c r="N763" t="s">
        <v>24</v>
      </c>
    </row>
    <row r="764" spans="1:14" x14ac:dyDescent="0.25">
      <c r="A764" t="s">
        <v>1674</v>
      </c>
      <c r="B764" t="s">
        <v>1675</v>
      </c>
      <c r="C764" t="s">
        <v>1632</v>
      </c>
      <c r="D764" t="s">
        <v>21</v>
      </c>
      <c r="E764">
        <v>26041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43627</v>
      </c>
      <c r="L764" t="s">
        <v>26</v>
      </c>
      <c r="N764" t="s">
        <v>24</v>
      </c>
    </row>
    <row r="765" spans="1:14" x14ac:dyDescent="0.25">
      <c r="A765" t="s">
        <v>1676</v>
      </c>
      <c r="B765" t="s">
        <v>1677</v>
      </c>
      <c r="C765" t="s">
        <v>326</v>
      </c>
      <c r="D765" t="s">
        <v>21</v>
      </c>
      <c r="E765">
        <v>25701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43627</v>
      </c>
      <c r="L765" t="s">
        <v>26</v>
      </c>
      <c r="N765" t="s">
        <v>24</v>
      </c>
    </row>
    <row r="766" spans="1:14" x14ac:dyDescent="0.25">
      <c r="A766" t="s">
        <v>1678</v>
      </c>
      <c r="B766" t="s">
        <v>1679</v>
      </c>
      <c r="C766" t="s">
        <v>1680</v>
      </c>
      <c r="D766" t="s">
        <v>21</v>
      </c>
      <c r="E766">
        <v>25978</v>
      </c>
      <c r="F766" t="s">
        <v>22</v>
      </c>
      <c r="G766" t="s">
        <v>22</v>
      </c>
      <c r="H766" t="s">
        <v>312</v>
      </c>
      <c r="I766" t="s">
        <v>313</v>
      </c>
      <c r="J766" t="s">
        <v>80</v>
      </c>
      <c r="K766" s="1">
        <v>43627</v>
      </c>
      <c r="L766" t="s">
        <v>81</v>
      </c>
      <c r="M766" t="str">
        <f>HYPERLINK("https://www.regulations.gov/docket?D=FDA-2019-H-2786")</f>
        <v>https://www.regulations.gov/docket?D=FDA-2019-H-2786</v>
      </c>
      <c r="N766" t="s">
        <v>80</v>
      </c>
    </row>
    <row r="767" spans="1:14" x14ac:dyDescent="0.25">
      <c r="A767" t="s">
        <v>1681</v>
      </c>
      <c r="B767" t="s">
        <v>1682</v>
      </c>
      <c r="C767" t="s">
        <v>326</v>
      </c>
      <c r="D767" t="s">
        <v>21</v>
      </c>
      <c r="E767">
        <v>25704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43627</v>
      </c>
      <c r="L767" t="s">
        <v>26</v>
      </c>
      <c r="N767" t="s">
        <v>24</v>
      </c>
    </row>
    <row r="768" spans="1:14" x14ac:dyDescent="0.25">
      <c r="A768" t="s">
        <v>1683</v>
      </c>
      <c r="B768" t="s">
        <v>1684</v>
      </c>
      <c r="C768" t="s">
        <v>1668</v>
      </c>
      <c r="D768" t="s">
        <v>21</v>
      </c>
      <c r="E768">
        <v>25444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43627</v>
      </c>
      <c r="L768" t="s">
        <v>26</v>
      </c>
      <c r="N768" t="s">
        <v>24</v>
      </c>
    </row>
    <row r="769" spans="1:14" x14ac:dyDescent="0.25">
      <c r="A769" t="s">
        <v>1685</v>
      </c>
      <c r="B769" t="s">
        <v>1686</v>
      </c>
      <c r="C769" t="s">
        <v>1513</v>
      </c>
      <c r="D769" t="s">
        <v>21</v>
      </c>
      <c r="E769">
        <v>26755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43627</v>
      </c>
      <c r="L769" t="s">
        <v>26</v>
      </c>
      <c r="N769" t="s">
        <v>24</v>
      </c>
    </row>
    <row r="770" spans="1:14" x14ac:dyDescent="0.25">
      <c r="A770" t="s">
        <v>1687</v>
      </c>
      <c r="B770" t="s">
        <v>1688</v>
      </c>
      <c r="C770" t="s">
        <v>71</v>
      </c>
      <c r="D770" t="s">
        <v>21</v>
      </c>
      <c r="E770">
        <v>26003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43626</v>
      </c>
      <c r="L770" t="s">
        <v>26</v>
      </c>
      <c r="N770" t="s">
        <v>24</v>
      </c>
    </row>
    <row r="771" spans="1:14" x14ac:dyDescent="0.25">
      <c r="A771" t="s">
        <v>1689</v>
      </c>
      <c r="B771" t="s">
        <v>1690</v>
      </c>
      <c r="C771" t="s">
        <v>71</v>
      </c>
      <c r="D771" t="s">
        <v>21</v>
      </c>
      <c r="E771">
        <v>26003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43626</v>
      </c>
      <c r="L771" t="s">
        <v>26</v>
      </c>
      <c r="N771" t="s">
        <v>24</v>
      </c>
    </row>
    <row r="772" spans="1:14" x14ac:dyDescent="0.25">
      <c r="A772" t="s">
        <v>314</v>
      </c>
      <c r="B772" t="s">
        <v>1691</v>
      </c>
      <c r="C772" t="s">
        <v>71</v>
      </c>
      <c r="D772" t="s">
        <v>21</v>
      </c>
      <c r="E772">
        <v>26003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43626</v>
      </c>
      <c r="L772" t="s">
        <v>26</v>
      </c>
      <c r="N772" t="s">
        <v>24</v>
      </c>
    </row>
    <row r="773" spans="1:14" x14ac:dyDescent="0.25">
      <c r="A773" t="s">
        <v>343</v>
      </c>
      <c r="B773" t="s">
        <v>849</v>
      </c>
      <c r="C773" t="s">
        <v>71</v>
      </c>
      <c r="D773" t="s">
        <v>21</v>
      </c>
      <c r="E773">
        <v>26003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43626</v>
      </c>
      <c r="L773" t="s">
        <v>26</v>
      </c>
      <c r="N773" t="s">
        <v>24</v>
      </c>
    </row>
    <row r="774" spans="1:14" x14ac:dyDescent="0.25">
      <c r="A774" t="s">
        <v>1692</v>
      </c>
      <c r="B774" t="s">
        <v>1693</v>
      </c>
      <c r="C774" t="s">
        <v>71</v>
      </c>
      <c r="D774" t="s">
        <v>21</v>
      </c>
      <c r="E774">
        <v>26003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43626</v>
      </c>
      <c r="L774" t="s">
        <v>26</v>
      </c>
      <c r="N774" t="s">
        <v>24</v>
      </c>
    </row>
    <row r="775" spans="1:14" x14ac:dyDescent="0.25">
      <c r="A775" t="s">
        <v>1694</v>
      </c>
      <c r="B775" t="s">
        <v>1695</v>
      </c>
      <c r="C775" t="s">
        <v>71</v>
      </c>
      <c r="D775" t="s">
        <v>21</v>
      </c>
      <c r="E775">
        <v>26003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43626</v>
      </c>
      <c r="L775" t="s">
        <v>26</v>
      </c>
      <c r="N775" t="s">
        <v>24</v>
      </c>
    </row>
    <row r="776" spans="1:14" x14ac:dyDescent="0.25">
      <c r="A776" t="s">
        <v>1696</v>
      </c>
      <c r="B776" t="s">
        <v>1697</v>
      </c>
      <c r="C776" t="s">
        <v>1698</v>
      </c>
      <c r="D776" t="s">
        <v>21</v>
      </c>
      <c r="E776">
        <v>26155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43626</v>
      </c>
      <c r="L776" t="s">
        <v>26</v>
      </c>
      <c r="N776" t="s">
        <v>24</v>
      </c>
    </row>
    <row r="777" spans="1:14" x14ac:dyDescent="0.25">
      <c r="A777" t="s">
        <v>1699</v>
      </c>
      <c r="B777" t="s">
        <v>1700</v>
      </c>
      <c r="C777" t="s">
        <v>71</v>
      </c>
      <c r="D777" t="s">
        <v>21</v>
      </c>
      <c r="E777">
        <v>26003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43626</v>
      </c>
      <c r="L777" t="s">
        <v>26</v>
      </c>
      <c r="N777" t="s">
        <v>24</v>
      </c>
    </row>
    <row r="778" spans="1:14" x14ac:dyDescent="0.25">
      <c r="A778" t="s">
        <v>1701</v>
      </c>
      <c r="B778" t="s">
        <v>1702</v>
      </c>
      <c r="C778" t="s">
        <v>591</v>
      </c>
      <c r="D778" t="s">
        <v>21</v>
      </c>
      <c r="E778">
        <v>25813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43622</v>
      </c>
      <c r="L778" t="s">
        <v>26</v>
      </c>
      <c r="N778" t="s">
        <v>24</v>
      </c>
    </row>
    <row r="779" spans="1:14" x14ac:dyDescent="0.25">
      <c r="A779" t="s">
        <v>1703</v>
      </c>
      <c r="B779" t="s">
        <v>1095</v>
      </c>
      <c r="C779" t="s">
        <v>37</v>
      </c>
      <c r="D779" t="s">
        <v>21</v>
      </c>
      <c r="E779">
        <v>26501</v>
      </c>
      <c r="F779" t="s">
        <v>22</v>
      </c>
      <c r="G779" t="s">
        <v>22</v>
      </c>
      <c r="H779" t="s">
        <v>312</v>
      </c>
      <c r="I779" t="s">
        <v>313</v>
      </c>
      <c r="J779" s="1">
        <v>43582</v>
      </c>
      <c r="K779" s="1">
        <v>43622</v>
      </c>
      <c r="L779" t="s">
        <v>331</v>
      </c>
      <c r="N779" t="s">
        <v>1302</v>
      </c>
    </row>
    <row r="780" spans="1:14" x14ac:dyDescent="0.25">
      <c r="A780" t="s">
        <v>547</v>
      </c>
      <c r="B780" t="s">
        <v>548</v>
      </c>
      <c r="C780" t="s">
        <v>37</v>
      </c>
      <c r="D780" t="s">
        <v>21</v>
      </c>
      <c r="E780">
        <v>26505</v>
      </c>
      <c r="F780" t="s">
        <v>22</v>
      </c>
      <c r="G780" t="s">
        <v>22</v>
      </c>
      <c r="H780" t="s">
        <v>329</v>
      </c>
      <c r="I780" t="s">
        <v>330</v>
      </c>
      <c r="J780" s="1">
        <v>43583</v>
      </c>
      <c r="K780" s="1">
        <v>43622</v>
      </c>
      <c r="L780" t="s">
        <v>331</v>
      </c>
      <c r="N780" t="s">
        <v>1365</v>
      </c>
    </row>
    <row r="781" spans="1:14" x14ac:dyDescent="0.25">
      <c r="A781" t="s">
        <v>1704</v>
      </c>
      <c r="B781" t="s">
        <v>1705</v>
      </c>
      <c r="C781" t="s">
        <v>591</v>
      </c>
      <c r="D781" t="s">
        <v>21</v>
      </c>
      <c r="E781">
        <v>25813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43622</v>
      </c>
      <c r="L781" t="s">
        <v>26</v>
      </c>
      <c r="N781" t="s">
        <v>24</v>
      </c>
    </row>
    <row r="782" spans="1:14" x14ac:dyDescent="0.25">
      <c r="A782" t="s">
        <v>1706</v>
      </c>
      <c r="B782" t="s">
        <v>1707</v>
      </c>
      <c r="C782" t="s">
        <v>591</v>
      </c>
      <c r="D782" t="s">
        <v>21</v>
      </c>
      <c r="E782">
        <v>25813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43622</v>
      </c>
      <c r="L782" t="s">
        <v>26</v>
      </c>
      <c r="N782" t="s">
        <v>24</v>
      </c>
    </row>
    <row r="783" spans="1:14" x14ac:dyDescent="0.25">
      <c r="A783" t="s">
        <v>1708</v>
      </c>
      <c r="B783" t="s">
        <v>1709</v>
      </c>
      <c r="C783" t="s">
        <v>591</v>
      </c>
      <c r="D783" t="s">
        <v>21</v>
      </c>
      <c r="E783">
        <v>25813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43622</v>
      </c>
      <c r="L783" t="s">
        <v>26</v>
      </c>
      <c r="N783" t="s">
        <v>24</v>
      </c>
    </row>
    <row r="784" spans="1:14" x14ac:dyDescent="0.25">
      <c r="A784" t="s">
        <v>1710</v>
      </c>
      <c r="B784" t="s">
        <v>1711</v>
      </c>
      <c r="C784" t="s">
        <v>591</v>
      </c>
      <c r="D784" t="s">
        <v>21</v>
      </c>
      <c r="E784">
        <v>25813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43622</v>
      </c>
      <c r="L784" t="s">
        <v>26</v>
      </c>
      <c r="N784" t="s">
        <v>24</v>
      </c>
    </row>
    <row r="785" spans="1:14" x14ac:dyDescent="0.25">
      <c r="A785" t="s">
        <v>1712</v>
      </c>
      <c r="B785" t="s">
        <v>1713</v>
      </c>
      <c r="C785" t="s">
        <v>591</v>
      </c>
      <c r="D785" t="s">
        <v>21</v>
      </c>
      <c r="E785">
        <v>25813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43622</v>
      </c>
      <c r="L785" t="s">
        <v>26</v>
      </c>
      <c r="N785" t="s">
        <v>24</v>
      </c>
    </row>
    <row r="786" spans="1:14" x14ac:dyDescent="0.25">
      <c r="A786" t="s">
        <v>1039</v>
      </c>
      <c r="B786" t="s">
        <v>1714</v>
      </c>
      <c r="C786" t="s">
        <v>1380</v>
      </c>
      <c r="D786" t="s">
        <v>21</v>
      </c>
      <c r="E786">
        <v>26330</v>
      </c>
      <c r="F786" t="s">
        <v>22</v>
      </c>
      <c r="G786" t="s">
        <v>22</v>
      </c>
      <c r="H786" t="s">
        <v>312</v>
      </c>
      <c r="I786" t="s">
        <v>313</v>
      </c>
      <c r="J786" t="s">
        <v>80</v>
      </c>
      <c r="K786" s="1">
        <v>43622</v>
      </c>
      <c r="L786" t="s">
        <v>81</v>
      </c>
      <c r="M786" t="str">
        <f>HYPERLINK("https://www.regulations.gov/docket?D=FDA-2019-H-2678")</f>
        <v>https://www.regulations.gov/docket?D=FDA-2019-H-2678</v>
      </c>
      <c r="N786" t="s">
        <v>80</v>
      </c>
    </row>
    <row r="787" spans="1:14" x14ac:dyDescent="0.25">
      <c r="A787" t="s">
        <v>1715</v>
      </c>
      <c r="B787" t="s">
        <v>1716</v>
      </c>
      <c r="C787" t="s">
        <v>591</v>
      </c>
      <c r="D787" t="s">
        <v>21</v>
      </c>
      <c r="E787">
        <v>25813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43622</v>
      </c>
      <c r="L787" t="s">
        <v>26</v>
      </c>
      <c r="N787" t="s">
        <v>24</v>
      </c>
    </row>
    <row r="788" spans="1:14" x14ac:dyDescent="0.25">
      <c r="A788" t="s">
        <v>1717</v>
      </c>
      <c r="B788" t="s">
        <v>1718</v>
      </c>
      <c r="C788" t="s">
        <v>591</v>
      </c>
      <c r="D788" t="s">
        <v>21</v>
      </c>
      <c r="E788">
        <v>25813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43622</v>
      </c>
      <c r="L788" t="s">
        <v>26</v>
      </c>
      <c r="N788" t="s">
        <v>24</v>
      </c>
    </row>
    <row r="789" spans="1:14" x14ac:dyDescent="0.25">
      <c r="A789" t="s">
        <v>1719</v>
      </c>
      <c r="B789" t="s">
        <v>1720</v>
      </c>
      <c r="C789" t="s">
        <v>509</v>
      </c>
      <c r="D789" t="s">
        <v>21</v>
      </c>
      <c r="E789">
        <v>26679</v>
      </c>
      <c r="F789" t="s">
        <v>22</v>
      </c>
      <c r="G789" t="s">
        <v>22</v>
      </c>
      <c r="H789" t="s">
        <v>312</v>
      </c>
      <c r="I789" t="s">
        <v>313</v>
      </c>
      <c r="J789" s="1">
        <v>43574</v>
      </c>
      <c r="K789" s="1">
        <v>43622</v>
      </c>
      <c r="L789" t="s">
        <v>331</v>
      </c>
      <c r="N789" t="s">
        <v>1302</v>
      </c>
    </row>
    <row r="790" spans="1:14" x14ac:dyDescent="0.25">
      <c r="A790" t="s">
        <v>790</v>
      </c>
      <c r="B790" t="s">
        <v>791</v>
      </c>
      <c r="C790" t="s">
        <v>71</v>
      </c>
      <c r="D790" t="s">
        <v>21</v>
      </c>
      <c r="E790">
        <v>26003</v>
      </c>
      <c r="F790" t="s">
        <v>22</v>
      </c>
      <c r="G790" t="s">
        <v>22</v>
      </c>
      <c r="H790" t="s">
        <v>312</v>
      </c>
      <c r="I790" t="s">
        <v>313</v>
      </c>
      <c r="J790" s="1">
        <v>43579</v>
      </c>
      <c r="K790" s="1">
        <v>43622</v>
      </c>
      <c r="L790" t="s">
        <v>331</v>
      </c>
      <c r="N790" t="s">
        <v>1302</v>
      </c>
    </row>
    <row r="791" spans="1:14" x14ac:dyDescent="0.25">
      <c r="A791" t="s">
        <v>1721</v>
      </c>
      <c r="B791" t="s">
        <v>1722</v>
      </c>
      <c r="C791" t="s">
        <v>220</v>
      </c>
      <c r="D791" t="s">
        <v>21</v>
      </c>
      <c r="E791">
        <v>25506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43621</v>
      </c>
      <c r="L791" t="s">
        <v>26</v>
      </c>
      <c r="N791" t="s">
        <v>24</v>
      </c>
    </row>
    <row r="792" spans="1:14" x14ac:dyDescent="0.25">
      <c r="A792" t="s">
        <v>1723</v>
      </c>
      <c r="B792" t="s">
        <v>1724</v>
      </c>
      <c r="C792" t="s">
        <v>637</v>
      </c>
      <c r="D792" t="s">
        <v>21</v>
      </c>
      <c r="E792">
        <v>26101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43621</v>
      </c>
      <c r="L792" t="s">
        <v>26</v>
      </c>
      <c r="N792" t="s">
        <v>24</v>
      </c>
    </row>
    <row r="793" spans="1:14" x14ac:dyDescent="0.25">
      <c r="A793" t="s">
        <v>1725</v>
      </c>
      <c r="B793" t="s">
        <v>1726</v>
      </c>
      <c r="C793" t="s">
        <v>637</v>
      </c>
      <c r="D793" t="s">
        <v>21</v>
      </c>
      <c r="E793">
        <v>26101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43621</v>
      </c>
      <c r="L793" t="s">
        <v>26</v>
      </c>
      <c r="N793" t="s">
        <v>24</v>
      </c>
    </row>
    <row r="794" spans="1:14" x14ac:dyDescent="0.25">
      <c r="A794" t="s">
        <v>1727</v>
      </c>
      <c r="B794" t="s">
        <v>1728</v>
      </c>
      <c r="C794" t="s">
        <v>1729</v>
      </c>
      <c r="D794" t="s">
        <v>21</v>
      </c>
      <c r="E794">
        <v>26159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43621</v>
      </c>
      <c r="L794" t="s">
        <v>26</v>
      </c>
      <c r="N794" t="s">
        <v>24</v>
      </c>
    </row>
    <row r="795" spans="1:14" x14ac:dyDescent="0.25">
      <c r="A795" t="s">
        <v>1730</v>
      </c>
      <c r="B795" t="s">
        <v>1724</v>
      </c>
      <c r="C795" t="s">
        <v>637</v>
      </c>
      <c r="D795" t="s">
        <v>21</v>
      </c>
      <c r="E795">
        <v>26101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43621</v>
      </c>
      <c r="L795" t="s">
        <v>26</v>
      </c>
      <c r="N795" t="s">
        <v>24</v>
      </c>
    </row>
    <row r="796" spans="1:14" x14ac:dyDescent="0.25">
      <c r="A796" t="s">
        <v>1731</v>
      </c>
      <c r="B796" t="s">
        <v>1732</v>
      </c>
      <c r="C796" t="s">
        <v>637</v>
      </c>
      <c r="D796" t="s">
        <v>21</v>
      </c>
      <c r="E796">
        <v>26101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43621</v>
      </c>
      <c r="L796" t="s">
        <v>26</v>
      </c>
      <c r="N796" t="s">
        <v>24</v>
      </c>
    </row>
    <row r="797" spans="1:14" x14ac:dyDescent="0.25">
      <c r="A797" t="s">
        <v>1733</v>
      </c>
      <c r="B797" t="s">
        <v>1734</v>
      </c>
      <c r="C797" t="s">
        <v>1735</v>
      </c>
      <c r="D797" t="s">
        <v>21</v>
      </c>
      <c r="E797">
        <v>26419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43621</v>
      </c>
      <c r="L797" t="s">
        <v>26</v>
      </c>
      <c r="N797" t="s">
        <v>24</v>
      </c>
    </row>
    <row r="798" spans="1:14" x14ac:dyDescent="0.25">
      <c r="A798" t="s">
        <v>1736</v>
      </c>
      <c r="B798" t="s">
        <v>1737</v>
      </c>
      <c r="C798" t="s">
        <v>637</v>
      </c>
      <c r="D798" t="s">
        <v>21</v>
      </c>
      <c r="E798">
        <v>26101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43621</v>
      </c>
      <c r="L798" t="s">
        <v>26</v>
      </c>
      <c r="N798" t="s">
        <v>24</v>
      </c>
    </row>
    <row r="799" spans="1:14" x14ac:dyDescent="0.25">
      <c r="A799" t="s">
        <v>1738</v>
      </c>
      <c r="B799" t="s">
        <v>1739</v>
      </c>
      <c r="C799" t="s">
        <v>220</v>
      </c>
      <c r="D799" t="s">
        <v>21</v>
      </c>
      <c r="E799">
        <v>25506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43621</v>
      </c>
      <c r="L799" t="s">
        <v>26</v>
      </c>
      <c r="N799" t="s">
        <v>24</v>
      </c>
    </row>
    <row r="800" spans="1:14" x14ac:dyDescent="0.25">
      <c r="A800" t="s">
        <v>1740</v>
      </c>
      <c r="B800" t="s">
        <v>1741</v>
      </c>
      <c r="C800" t="s">
        <v>1698</v>
      </c>
      <c r="D800" t="s">
        <v>21</v>
      </c>
      <c r="E800">
        <v>26155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43621</v>
      </c>
      <c r="L800" t="s">
        <v>26</v>
      </c>
      <c r="N800" t="s">
        <v>24</v>
      </c>
    </row>
    <row r="801" spans="1:14" x14ac:dyDescent="0.25">
      <c r="A801" t="s">
        <v>1742</v>
      </c>
      <c r="B801" t="s">
        <v>1743</v>
      </c>
      <c r="C801" t="s">
        <v>1044</v>
      </c>
      <c r="D801" t="s">
        <v>21</v>
      </c>
      <c r="E801">
        <v>25524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43621</v>
      </c>
      <c r="L801" t="s">
        <v>26</v>
      </c>
      <c r="N801" t="s">
        <v>24</v>
      </c>
    </row>
    <row r="802" spans="1:14" x14ac:dyDescent="0.25">
      <c r="A802" t="s">
        <v>1744</v>
      </c>
      <c r="B802" t="s">
        <v>1745</v>
      </c>
      <c r="C802" t="s">
        <v>1729</v>
      </c>
      <c r="D802" t="s">
        <v>21</v>
      </c>
      <c r="E802">
        <v>26159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43621</v>
      </c>
      <c r="L802" t="s">
        <v>26</v>
      </c>
      <c r="N802" t="s">
        <v>24</v>
      </c>
    </row>
    <row r="803" spans="1:14" x14ac:dyDescent="0.25">
      <c r="A803" t="s">
        <v>1746</v>
      </c>
      <c r="B803" t="s">
        <v>1724</v>
      </c>
      <c r="C803" t="s">
        <v>637</v>
      </c>
      <c r="D803" t="s">
        <v>21</v>
      </c>
      <c r="E803">
        <v>26101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43621</v>
      </c>
      <c r="L803" t="s">
        <v>26</v>
      </c>
      <c r="N803" t="s">
        <v>24</v>
      </c>
    </row>
    <row r="804" spans="1:14" x14ac:dyDescent="0.25">
      <c r="A804" t="s">
        <v>1747</v>
      </c>
      <c r="B804" t="s">
        <v>1748</v>
      </c>
      <c r="C804" t="s">
        <v>637</v>
      </c>
      <c r="D804" t="s">
        <v>21</v>
      </c>
      <c r="E804">
        <v>26101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43621</v>
      </c>
      <c r="L804" t="s">
        <v>26</v>
      </c>
      <c r="N804" t="s">
        <v>24</v>
      </c>
    </row>
    <row r="805" spans="1:14" x14ac:dyDescent="0.25">
      <c r="A805" t="s">
        <v>1749</v>
      </c>
      <c r="B805" t="s">
        <v>1750</v>
      </c>
      <c r="C805" t="s">
        <v>637</v>
      </c>
      <c r="D805" t="s">
        <v>21</v>
      </c>
      <c r="E805">
        <v>26101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43621</v>
      </c>
      <c r="L805" t="s">
        <v>26</v>
      </c>
      <c r="N805" t="s">
        <v>24</v>
      </c>
    </row>
    <row r="806" spans="1:14" x14ac:dyDescent="0.25">
      <c r="A806" t="s">
        <v>1751</v>
      </c>
      <c r="B806" t="s">
        <v>1752</v>
      </c>
      <c r="C806" t="s">
        <v>1735</v>
      </c>
      <c r="D806" t="s">
        <v>21</v>
      </c>
      <c r="E806">
        <v>26419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43621</v>
      </c>
      <c r="L806" t="s">
        <v>26</v>
      </c>
      <c r="N806" t="s">
        <v>24</v>
      </c>
    </row>
    <row r="807" spans="1:14" x14ac:dyDescent="0.25">
      <c r="A807" t="s">
        <v>1753</v>
      </c>
      <c r="B807" t="s">
        <v>1754</v>
      </c>
      <c r="C807" t="s">
        <v>1044</v>
      </c>
      <c r="D807" t="s">
        <v>21</v>
      </c>
      <c r="E807">
        <v>25524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43621</v>
      </c>
      <c r="L807" t="s">
        <v>26</v>
      </c>
      <c r="N807" t="s">
        <v>24</v>
      </c>
    </row>
    <row r="808" spans="1:14" x14ac:dyDescent="0.25">
      <c r="A808" t="s">
        <v>1755</v>
      </c>
      <c r="B808" t="s">
        <v>1756</v>
      </c>
      <c r="C808" t="s">
        <v>637</v>
      </c>
      <c r="D808" t="s">
        <v>21</v>
      </c>
      <c r="E808">
        <v>26101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43621</v>
      </c>
      <c r="L808" t="s">
        <v>26</v>
      </c>
      <c r="N808" t="s">
        <v>24</v>
      </c>
    </row>
    <row r="809" spans="1:14" x14ac:dyDescent="0.25">
      <c r="A809" t="s">
        <v>1757</v>
      </c>
      <c r="B809" t="s">
        <v>1758</v>
      </c>
      <c r="C809" t="s">
        <v>1759</v>
      </c>
      <c r="D809" t="s">
        <v>21</v>
      </c>
      <c r="E809">
        <v>26149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43621</v>
      </c>
      <c r="L809" t="s">
        <v>26</v>
      </c>
      <c r="N809" t="s">
        <v>24</v>
      </c>
    </row>
    <row r="810" spans="1:14" x14ac:dyDescent="0.25">
      <c r="A810" t="s">
        <v>1760</v>
      </c>
      <c r="B810" t="s">
        <v>1761</v>
      </c>
      <c r="C810" t="s">
        <v>637</v>
      </c>
      <c r="D810" t="s">
        <v>21</v>
      </c>
      <c r="E810">
        <v>26101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43621</v>
      </c>
      <c r="L810" t="s">
        <v>26</v>
      </c>
      <c r="N810" t="s">
        <v>24</v>
      </c>
    </row>
    <row r="811" spans="1:14" x14ac:dyDescent="0.25">
      <c r="A811" t="s">
        <v>1762</v>
      </c>
      <c r="B811" t="s">
        <v>1763</v>
      </c>
      <c r="C811" t="s">
        <v>637</v>
      </c>
      <c r="D811" t="s">
        <v>21</v>
      </c>
      <c r="E811">
        <v>26101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43621</v>
      </c>
      <c r="L811" t="s">
        <v>26</v>
      </c>
      <c r="N811" t="s">
        <v>24</v>
      </c>
    </row>
    <row r="812" spans="1:14" x14ac:dyDescent="0.25">
      <c r="A812" t="s">
        <v>693</v>
      </c>
      <c r="B812" t="s">
        <v>1764</v>
      </c>
      <c r="C812" t="s">
        <v>128</v>
      </c>
      <c r="D812" t="s">
        <v>21</v>
      </c>
      <c r="E812">
        <v>26346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43621</v>
      </c>
      <c r="L812" t="s">
        <v>26</v>
      </c>
      <c r="N812" t="s">
        <v>24</v>
      </c>
    </row>
    <row r="813" spans="1:14" x14ac:dyDescent="0.25">
      <c r="A813" t="s">
        <v>1765</v>
      </c>
      <c r="B813" t="s">
        <v>1766</v>
      </c>
      <c r="C813" t="s">
        <v>1729</v>
      </c>
      <c r="D813" t="s">
        <v>21</v>
      </c>
      <c r="E813">
        <v>26159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43621</v>
      </c>
      <c r="L813" t="s">
        <v>26</v>
      </c>
      <c r="N813" t="s">
        <v>24</v>
      </c>
    </row>
    <row r="814" spans="1:14" x14ac:dyDescent="0.25">
      <c r="A814" t="s">
        <v>1767</v>
      </c>
      <c r="B814" t="s">
        <v>1768</v>
      </c>
      <c r="C814" t="s">
        <v>1769</v>
      </c>
      <c r="D814" t="s">
        <v>21</v>
      </c>
      <c r="E814">
        <v>26320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43621</v>
      </c>
      <c r="L814" t="s">
        <v>26</v>
      </c>
      <c r="N814" t="s">
        <v>24</v>
      </c>
    </row>
    <row r="815" spans="1:14" x14ac:dyDescent="0.25">
      <c r="A815" t="s">
        <v>1770</v>
      </c>
      <c r="B815" t="s">
        <v>1771</v>
      </c>
      <c r="C815" t="s">
        <v>637</v>
      </c>
      <c r="D815" t="s">
        <v>21</v>
      </c>
      <c r="E815">
        <v>26101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43621</v>
      </c>
      <c r="L815" t="s">
        <v>26</v>
      </c>
      <c r="N815" t="s">
        <v>24</v>
      </c>
    </row>
    <row r="816" spans="1:14" x14ac:dyDescent="0.25">
      <c r="A816" t="s">
        <v>341</v>
      </c>
      <c r="B816" t="s">
        <v>1772</v>
      </c>
      <c r="C816" t="s">
        <v>637</v>
      </c>
      <c r="D816" t="s">
        <v>21</v>
      </c>
      <c r="E816">
        <v>26101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43621</v>
      </c>
      <c r="L816" t="s">
        <v>26</v>
      </c>
      <c r="N816" t="s">
        <v>24</v>
      </c>
    </row>
    <row r="817" spans="1:14" x14ac:dyDescent="0.25">
      <c r="A817" t="s">
        <v>1773</v>
      </c>
      <c r="B817" t="s">
        <v>1774</v>
      </c>
      <c r="C817" t="s">
        <v>1759</v>
      </c>
      <c r="D817" t="s">
        <v>21</v>
      </c>
      <c r="E817">
        <v>26149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43621</v>
      </c>
      <c r="L817" t="s">
        <v>26</v>
      </c>
      <c r="N817" t="s">
        <v>24</v>
      </c>
    </row>
    <row r="818" spans="1:14" x14ac:dyDescent="0.25">
      <c r="A818" t="s">
        <v>1775</v>
      </c>
      <c r="B818" t="s">
        <v>1776</v>
      </c>
      <c r="C818" t="s">
        <v>1735</v>
      </c>
      <c r="D818" t="s">
        <v>21</v>
      </c>
      <c r="E818">
        <v>26419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43621</v>
      </c>
      <c r="L818" t="s">
        <v>26</v>
      </c>
      <c r="N818" t="s">
        <v>24</v>
      </c>
    </row>
    <row r="819" spans="1:14" x14ac:dyDescent="0.25">
      <c r="A819" t="s">
        <v>1777</v>
      </c>
      <c r="B819" t="s">
        <v>1778</v>
      </c>
      <c r="C819" t="s">
        <v>1779</v>
      </c>
      <c r="D819" t="s">
        <v>21</v>
      </c>
      <c r="E819">
        <v>26167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43621</v>
      </c>
      <c r="L819" t="s">
        <v>26</v>
      </c>
      <c r="N819" t="s">
        <v>24</v>
      </c>
    </row>
    <row r="820" spans="1:14" x14ac:dyDescent="0.25">
      <c r="A820" t="s">
        <v>1780</v>
      </c>
      <c r="B820" t="s">
        <v>1781</v>
      </c>
      <c r="C820" t="s">
        <v>1782</v>
      </c>
      <c r="D820" t="s">
        <v>21</v>
      </c>
      <c r="E820">
        <v>25506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43621</v>
      </c>
      <c r="L820" t="s">
        <v>26</v>
      </c>
      <c r="N820" t="s">
        <v>24</v>
      </c>
    </row>
    <row r="821" spans="1:14" x14ac:dyDescent="0.25">
      <c r="A821" t="s">
        <v>1783</v>
      </c>
      <c r="B821" t="s">
        <v>1784</v>
      </c>
      <c r="C821" t="s">
        <v>637</v>
      </c>
      <c r="D821" t="s">
        <v>21</v>
      </c>
      <c r="E821">
        <v>26101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43621</v>
      </c>
      <c r="L821" t="s">
        <v>26</v>
      </c>
      <c r="N821" t="s">
        <v>24</v>
      </c>
    </row>
    <row r="822" spans="1:14" x14ac:dyDescent="0.25">
      <c r="A822" t="s">
        <v>1785</v>
      </c>
      <c r="B822" t="s">
        <v>1786</v>
      </c>
      <c r="C822" t="s">
        <v>1044</v>
      </c>
      <c r="D822" t="s">
        <v>21</v>
      </c>
      <c r="E822">
        <v>25524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43621</v>
      </c>
      <c r="L822" t="s">
        <v>26</v>
      </c>
      <c r="N822" t="s">
        <v>24</v>
      </c>
    </row>
    <row r="823" spans="1:14" x14ac:dyDescent="0.25">
      <c r="A823" t="s">
        <v>1787</v>
      </c>
      <c r="B823" t="s">
        <v>1788</v>
      </c>
      <c r="C823" t="s">
        <v>1698</v>
      </c>
      <c r="D823" t="s">
        <v>21</v>
      </c>
      <c r="E823">
        <v>26155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43621</v>
      </c>
      <c r="L823" t="s">
        <v>26</v>
      </c>
      <c r="N823" t="s">
        <v>24</v>
      </c>
    </row>
    <row r="824" spans="1:14" x14ac:dyDescent="0.25">
      <c r="A824" t="s">
        <v>1789</v>
      </c>
      <c r="B824" t="s">
        <v>1790</v>
      </c>
      <c r="C824" t="s">
        <v>1735</v>
      </c>
      <c r="D824" t="s">
        <v>21</v>
      </c>
      <c r="E824">
        <v>26419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43621</v>
      </c>
      <c r="L824" t="s">
        <v>26</v>
      </c>
      <c r="N824" t="s">
        <v>24</v>
      </c>
    </row>
    <row r="825" spans="1:14" x14ac:dyDescent="0.25">
      <c r="A825" t="s">
        <v>1791</v>
      </c>
      <c r="B825" t="s">
        <v>1792</v>
      </c>
      <c r="C825" t="s">
        <v>637</v>
      </c>
      <c r="D825" t="s">
        <v>21</v>
      </c>
      <c r="E825">
        <v>26101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43621</v>
      </c>
      <c r="L825" t="s">
        <v>26</v>
      </c>
      <c r="N825" t="s">
        <v>24</v>
      </c>
    </row>
    <row r="826" spans="1:14" x14ac:dyDescent="0.25">
      <c r="A826" t="s">
        <v>1793</v>
      </c>
      <c r="B826" t="s">
        <v>1794</v>
      </c>
      <c r="C826" t="s">
        <v>1779</v>
      </c>
      <c r="D826" t="s">
        <v>21</v>
      </c>
      <c r="E826">
        <v>26167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43621</v>
      </c>
      <c r="L826" t="s">
        <v>26</v>
      </c>
      <c r="N826" t="s">
        <v>24</v>
      </c>
    </row>
    <row r="827" spans="1:14" x14ac:dyDescent="0.25">
      <c r="A827" t="s">
        <v>1795</v>
      </c>
      <c r="B827" t="s">
        <v>1796</v>
      </c>
      <c r="C827" t="s">
        <v>220</v>
      </c>
      <c r="D827" t="s">
        <v>21</v>
      </c>
      <c r="E827">
        <v>25506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43621</v>
      </c>
      <c r="L827" t="s">
        <v>26</v>
      </c>
      <c r="N827" t="s">
        <v>24</v>
      </c>
    </row>
    <row r="828" spans="1:14" x14ac:dyDescent="0.25">
      <c r="A828" t="s">
        <v>1797</v>
      </c>
      <c r="B828" t="s">
        <v>1798</v>
      </c>
      <c r="C828" t="s">
        <v>113</v>
      </c>
      <c r="D828" t="s">
        <v>21</v>
      </c>
      <c r="E828">
        <v>25801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43620</v>
      </c>
      <c r="L828" t="s">
        <v>26</v>
      </c>
      <c r="N828" t="s">
        <v>24</v>
      </c>
    </row>
    <row r="829" spans="1:14" x14ac:dyDescent="0.25">
      <c r="A829" t="s">
        <v>1799</v>
      </c>
      <c r="B829" t="s">
        <v>1800</v>
      </c>
      <c r="C829" t="s">
        <v>113</v>
      </c>
      <c r="D829" t="s">
        <v>21</v>
      </c>
      <c r="E829">
        <v>25801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43620</v>
      </c>
      <c r="L829" t="s">
        <v>26</v>
      </c>
      <c r="N829" t="s">
        <v>24</v>
      </c>
    </row>
    <row r="830" spans="1:14" x14ac:dyDescent="0.25">
      <c r="A830" t="s">
        <v>1801</v>
      </c>
      <c r="B830" t="s">
        <v>1802</v>
      </c>
      <c r="C830" t="s">
        <v>441</v>
      </c>
      <c r="D830" t="s">
        <v>21</v>
      </c>
      <c r="E830">
        <v>26554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43620</v>
      </c>
      <c r="L830" t="s">
        <v>26</v>
      </c>
      <c r="N830" t="s">
        <v>24</v>
      </c>
    </row>
    <row r="831" spans="1:14" x14ac:dyDescent="0.25">
      <c r="A831" t="s">
        <v>1803</v>
      </c>
      <c r="B831" t="s">
        <v>1804</v>
      </c>
      <c r="C831" t="s">
        <v>441</v>
      </c>
      <c r="D831" t="s">
        <v>21</v>
      </c>
      <c r="E831">
        <v>26554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43620</v>
      </c>
      <c r="L831" t="s">
        <v>26</v>
      </c>
      <c r="N831" t="s">
        <v>24</v>
      </c>
    </row>
    <row r="832" spans="1:14" x14ac:dyDescent="0.25">
      <c r="A832" t="s">
        <v>1805</v>
      </c>
      <c r="B832" t="s">
        <v>1806</v>
      </c>
      <c r="C832" t="s">
        <v>441</v>
      </c>
      <c r="D832" t="s">
        <v>21</v>
      </c>
      <c r="E832">
        <v>26554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43620</v>
      </c>
      <c r="L832" t="s">
        <v>26</v>
      </c>
      <c r="N832" t="s">
        <v>24</v>
      </c>
    </row>
    <row r="833" spans="1:14" x14ac:dyDescent="0.25">
      <c r="A833" t="s">
        <v>1807</v>
      </c>
      <c r="B833" t="s">
        <v>1808</v>
      </c>
      <c r="C833" t="s">
        <v>441</v>
      </c>
      <c r="D833" t="s">
        <v>21</v>
      </c>
      <c r="E833">
        <v>26554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43620</v>
      </c>
      <c r="L833" t="s">
        <v>26</v>
      </c>
      <c r="N833" t="s">
        <v>24</v>
      </c>
    </row>
    <row r="834" spans="1:14" x14ac:dyDescent="0.25">
      <c r="A834" t="s">
        <v>1809</v>
      </c>
      <c r="B834" t="s">
        <v>1810</v>
      </c>
      <c r="C834" t="s">
        <v>1098</v>
      </c>
      <c r="D834" t="s">
        <v>21</v>
      </c>
      <c r="E834">
        <v>26554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43620</v>
      </c>
      <c r="L834" t="s">
        <v>26</v>
      </c>
      <c r="N834" t="s">
        <v>24</v>
      </c>
    </row>
    <row r="835" spans="1:14" x14ac:dyDescent="0.25">
      <c r="A835" t="s">
        <v>1811</v>
      </c>
      <c r="B835" t="s">
        <v>1812</v>
      </c>
      <c r="C835" t="s">
        <v>113</v>
      </c>
      <c r="D835" t="s">
        <v>21</v>
      </c>
      <c r="E835">
        <v>25801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43620</v>
      </c>
      <c r="L835" t="s">
        <v>26</v>
      </c>
      <c r="N835" t="s">
        <v>24</v>
      </c>
    </row>
    <row r="836" spans="1:14" x14ac:dyDescent="0.25">
      <c r="A836" t="s">
        <v>341</v>
      </c>
      <c r="B836" t="s">
        <v>1813</v>
      </c>
      <c r="C836" t="s">
        <v>1098</v>
      </c>
      <c r="D836" t="s">
        <v>21</v>
      </c>
      <c r="E836">
        <v>26554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43620</v>
      </c>
      <c r="L836" t="s">
        <v>26</v>
      </c>
      <c r="N836" t="s">
        <v>24</v>
      </c>
    </row>
    <row r="837" spans="1:14" x14ac:dyDescent="0.25">
      <c r="A837" t="s">
        <v>1814</v>
      </c>
      <c r="B837" t="s">
        <v>1815</v>
      </c>
      <c r="C837" t="s">
        <v>441</v>
      </c>
      <c r="D837" t="s">
        <v>21</v>
      </c>
      <c r="E837">
        <v>26554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43620</v>
      </c>
      <c r="L837" t="s">
        <v>26</v>
      </c>
      <c r="N837" t="s">
        <v>24</v>
      </c>
    </row>
    <row r="838" spans="1:14" x14ac:dyDescent="0.25">
      <c r="A838" t="s">
        <v>1816</v>
      </c>
      <c r="B838" t="s">
        <v>1817</v>
      </c>
      <c r="C838" t="s">
        <v>441</v>
      </c>
      <c r="D838" t="s">
        <v>21</v>
      </c>
      <c r="E838">
        <v>26554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43620</v>
      </c>
      <c r="L838" t="s">
        <v>26</v>
      </c>
      <c r="N838" t="s">
        <v>24</v>
      </c>
    </row>
    <row r="839" spans="1:14" x14ac:dyDescent="0.25">
      <c r="A839" t="s">
        <v>1818</v>
      </c>
      <c r="B839" t="s">
        <v>1819</v>
      </c>
      <c r="C839" t="s">
        <v>1820</v>
      </c>
      <c r="D839" t="s">
        <v>21</v>
      </c>
      <c r="E839">
        <v>25868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43619</v>
      </c>
      <c r="L839" t="s">
        <v>26</v>
      </c>
      <c r="N839" t="s">
        <v>24</v>
      </c>
    </row>
    <row r="840" spans="1:14" x14ac:dyDescent="0.25">
      <c r="A840" t="s">
        <v>1821</v>
      </c>
      <c r="B840" t="s">
        <v>1822</v>
      </c>
      <c r="C840" t="s">
        <v>1820</v>
      </c>
      <c r="D840" t="s">
        <v>21</v>
      </c>
      <c r="E840">
        <v>25868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43619</v>
      </c>
      <c r="L840" t="s">
        <v>26</v>
      </c>
      <c r="N840" t="s">
        <v>24</v>
      </c>
    </row>
    <row r="841" spans="1:14" x14ac:dyDescent="0.25">
      <c r="A841" t="s">
        <v>1823</v>
      </c>
      <c r="B841" t="s">
        <v>1824</v>
      </c>
      <c r="C841" t="s">
        <v>1654</v>
      </c>
      <c r="D841" t="s">
        <v>21</v>
      </c>
      <c r="E841">
        <v>25976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43619</v>
      </c>
      <c r="L841" t="s">
        <v>26</v>
      </c>
      <c r="N841" t="s">
        <v>24</v>
      </c>
    </row>
    <row r="842" spans="1:14" x14ac:dyDescent="0.25">
      <c r="A842" t="s">
        <v>1825</v>
      </c>
      <c r="B842" t="s">
        <v>1826</v>
      </c>
      <c r="C842" t="s">
        <v>1820</v>
      </c>
      <c r="D842" t="s">
        <v>21</v>
      </c>
      <c r="E842">
        <v>25868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43619</v>
      </c>
      <c r="L842" t="s">
        <v>26</v>
      </c>
      <c r="N842" t="s">
        <v>24</v>
      </c>
    </row>
    <row r="843" spans="1:14" x14ac:dyDescent="0.25">
      <c r="A843" t="s">
        <v>1827</v>
      </c>
      <c r="B843" t="s">
        <v>1828</v>
      </c>
      <c r="C843" t="s">
        <v>1654</v>
      </c>
      <c r="D843" t="s">
        <v>21</v>
      </c>
      <c r="E843">
        <v>25976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43619</v>
      </c>
      <c r="L843" t="s">
        <v>26</v>
      </c>
      <c r="N843" t="s">
        <v>24</v>
      </c>
    </row>
    <row r="844" spans="1:14" x14ac:dyDescent="0.25">
      <c r="A844" t="s">
        <v>780</v>
      </c>
      <c r="B844" t="s">
        <v>781</v>
      </c>
      <c r="C844" t="s">
        <v>71</v>
      </c>
      <c r="D844" t="s">
        <v>21</v>
      </c>
      <c r="E844">
        <v>26003</v>
      </c>
      <c r="F844" t="s">
        <v>22</v>
      </c>
      <c r="G844" t="s">
        <v>22</v>
      </c>
      <c r="H844" t="s">
        <v>312</v>
      </c>
      <c r="I844" t="s">
        <v>313</v>
      </c>
      <c r="J844" t="s">
        <v>80</v>
      </c>
      <c r="K844" s="1">
        <v>43616</v>
      </c>
      <c r="L844" t="s">
        <v>81</v>
      </c>
      <c r="M844" t="str">
        <f>HYPERLINK("https://www.regulations.gov/docket?D=FDA-2019-H-2596")</f>
        <v>https://www.regulations.gov/docket?D=FDA-2019-H-2596</v>
      </c>
      <c r="N844" t="s">
        <v>80</v>
      </c>
    </row>
    <row r="845" spans="1:14" x14ac:dyDescent="0.25">
      <c r="A845" t="s">
        <v>1829</v>
      </c>
      <c r="B845" t="s">
        <v>1830</v>
      </c>
      <c r="C845" t="s">
        <v>466</v>
      </c>
      <c r="D845" t="s">
        <v>21</v>
      </c>
      <c r="E845">
        <v>25177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43615</v>
      </c>
      <c r="L845" t="s">
        <v>26</v>
      </c>
      <c r="N845" t="s">
        <v>24</v>
      </c>
    </row>
    <row r="846" spans="1:14" x14ac:dyDescent="0.25">
      <c r="A846" t="s">
        <v>1831</v>
      </c>
      <c r="B846" t="s">
        <v>1832</v>
      </c>
      <c r="C846" t="s">
        <v>1833</v>
      </c>
      <c r="D846" t="s">
        <v>21</v>
      </c>
      <c r="E846">
        <v>25015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43615</v>
      </c>
      <c r="L846" t="s">
        <v>26</v>
      </c>
      <c r="N846" t="s">
        <v>24</v>
      </c>
    </row>
    <row r="847" spans="1:14" x14ac:dyDescent="0.25">
      <c r="A847" t="s">
        <v>1834</v>
      </c>
      <c r="B847" t="s">
        <v>1835</v>
      </c>
      <c r="C847" t="s">
        <v>466</v>
      </c>
      <c r="D847" t="s">
        <v>21</v>
      </c>
      <c r="E847">
        <v>25177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43615</v>
      </c>
      <c r="L847" t="s">
        <v>26</v>
      </c>
      <c r="N847" t="s">
        <v>24</v>
      </c>
    </row>
    <row r="848" spans="1:14" x14ac:dyDescent="0.25">
      <c r="A848" t="s">
        <v>1836</v>
      </c>
      <c r="B848" t="s">
        <v>1837</v>
      </c>
      <c r="C848" t="s">
        <v>1838</v>
      </c>
      <c r="D848" t="s">
        <v>21</v>
      </c>
      <c r="E848">
        <v>25126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43615</v>
      </c>
      <c r="L848" t="s">
        <v>26</v>
      </c>
      <c r="N848" t="s">
        <v>24</v>
      </c>
    </row>
    <row r="849" spans="1:14" x14ac:dyDescent="0.25">
      <c r="A849" t="s">
        <v>1839</v>
      </c>
      <c r="B849" t="s">
        <v>1840</v>
      </c>
      <c r="C849" t="s">
        <v>1841</v>
      </c>
      <c r="D849" t="s">
        <v>21</v>
      </c>
      <c r="E849">
        <v>25039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43615</v>
      </c>
      <c r="L849" t="s">
        <v>26</v>
      </c>
      <c r="N849" t="s">
        <v>24</v>
      </c>
    </row>
    <row r="850" spans="1:14" x14ac:dyDescent="0.25">
      <c r="A850" t="s">
        <v>1842</v>
      </c>
      <c r="B850" t="s">
        <v>1843</v>
      </c>
      <c r="C850" t="s">
        <v>1844</v>
      </c>
      <c r="D850" t="s">
        <v>21</v>
      </c>
      <c r="E850">
        <v>25136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43615</v>
      </c>
      <c r="L850" t="s">
        <v>26</v>
      </c>
      <c r="N850" t="s">
        <v>24</v>
      </c>
    </row>
    <row r="851" spans="1:14" x14ac:dyDescent="0.25">
      <c r="A851" t="s">
        <v>1845</v>
      </c>
      <c r="B851" t="s">
        <v>1846</v>
      </c>
      <c r="C851" t="s">
        <v>1844</v>
      </c>
      <c r="D851" t="s">
        <v>21</v>
      </c>
      <c r="E851">
        <v>25136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43615</v>
      </c>
      <c r="L851" t="s">
        <v>26</v>
      </c>
      <c r="N851" t="s">
        <v>24</v>
      </c>
    </row>
    <row r="852" spans="1:14" x14ac:dyDescent="0.25">
      <c r="A852" t="s">
        <v>513</v>
      </c>
      <c r="B852" t="s">
        <v>514</v>
      </c>
      <c r="C852" t="s">
        <v>515</v>
      </c>
      <c r="D852" t="s">
        <v>21</v>
      </c>
      <c r="E852">
        <v>26570</v>
      </c>
      <c r="F852" t="s">
        <v>22</v>
      </c>
      <c r="G852" t="s">
        <v>22</v>
      </c>
      <c r="H852" t="s">
        <v>329</v>
      </c>
      <c r="I852" t="s">
        <v>330</v>
      </c>
      <c r="J852" s="1">
        <v>43572</v>
      </c>
      <c r="K852" s="1">
        <v>43615</v>
      </c>
      <c r="L852" t="s">
        <v>331</v>
      </c>
      <c r="N852" t="s">
        <v>1365</v>
      </c>
    </row>
    <row r="853" spans="1:14" x14ac:dyDescent="0.25">
      <c r="A853" t="s">
        <v>1847</v>
      </c>
      <c r="B853" t="s">
        <v>1848</v>
      </c>
      <c r="C853" t="s">
        <v>1849</v>
      </c>
      <c r="D853" t="s">
        <v>21</v>
      </c>
      <c r="E853">
        <v>26681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43615</v>
      </c>
      <c r="L853" t="s">
        <v>26</v>
      </c>
      <c r="N853" t="s">
        <v>24</v>
      </c>
    </row>
    <row r="854" spans="1:14" x14ac:dyDescent="0.25">
      <c r="A854" t="s">
        <v>1850</v>
      </c>
      <c r="B854" t="s">
        <v>1851</v>
      </c>
      <c r="C854" t="s">
        <v>1833</v>
      </c>
      <c r="D854" t="s">
        <v>21</v>
      </c>
      <c r="E854">
        <v>25015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43615</v>
      </c>
      <c r="L854" t="s">
        <v>26</v>
      </c>
      <c r="N854" t="s">
        <v>24</v>
      </c>
    </row>
    <row r="855" spans="1:14" x14ac:dyDescent="0.25">
      <c r="A855" t="s">
        <v>1852</v>
      </c>
      <c r="B855" t="s">
        <v>1853</v>
      </c>
      <c r="C855" t="s">
        <v>1849</v>
      </c>
      <c r="D855" t="s">
        <v>21</v>
      </c>
      <c r="E855">
        <v>26681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43615</v>
      </c>
      <c r="L855" t="s">
        <v>26</v>
      </c>
      <c r="N855" t="s">
        <v>24</v>
      </c>
    </row>
    <row r="856" spans="1:14" x14ac:dyDescent="0.25">
      <c r="A856" t="s">
        <v>1361</v>
      </c>
      <c r="B856" t="s">
        <v>1362</v>
      </c>
      <c r="C856" t="s">
        <v>466</v>
      </c>
      <c r="D856" t="s">
        <v>21</v>
      </c>
      <c r="E856">
        <v>25177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43615</v>
      </c>
      <c r="L856" t="s">
        <v>26</v>
      </c>
      <c r="N856" t="s">
        <v>24</v>
      </c>
    </row>
    <row r="857" spans="1:14" x14ac:dyDescent="0.25">
      <c r="A857" t="s">
        <v>1854</v>
      </c>
      <c r="B857" t="s">
        <v>1855</v>
      </c>
      <c r="C857" t="s">
        <v>466</v>
      </c>
      <c r="D857" t="s">
        <v>21</v>
      </c>
      <c r="E857">
        <v>25177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43615</v>
      </c>
      <c r="L857" t="s">
        <v>26</v>
      </c>
      <c r="N857" t="s">
        <v>24</v>
      </c>
    </row>
    <row r="858" spans="1:14" x14ac:dyDescent="0.25">
      <c r="A858" t="s">
        <v>1856</v>
      </c>
      <c r="B858" t="s">
        <v>1857</v>
      </c>
      <c r="C858" t="s">
        <v>466</v>
      </c>
      <c r="D858" t="s">
        <v>21</v>
      </c>
      <c r="E858">
        <v>25177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43615</v>
      </c>
      <c r="L858" t="s">
        <v>26</v>
      </c>
      <c r="N858" t="s">
        <v>24</v>
      </c>
    </row>
    <row r="859" spans="1:14" x14ac:dyDescent="0.25">
      <c r="A859" t="s">
        <v>1858</v>
      </c>
      <c r="B859" t="s">
        <v>1859</v>
      </c>
      <c r="C859" t="s">
        <v>1833</v>
      </c>
      <c r="D859" t="s">
        <v>21</v>
      </c>
      <c r="E859">
        <v>25015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43615</v>
      </c>
      <c r="L859" t="s">
        <v>26</v>
      </c>
      <c r="N859" t="s">
        <v>24</v>
      </c>
    </row>
    <row r="860" spans="1:14" x14ac:dyDescent="0.25">
      <c r="A860" t="s">
        <v>1860</v>
      </c>
      <c r="B860" t="s">
        <v>1861</v>
      </c>
      <c r="C860" t="s">
        <v>466</v>
      </c>
      <c r="D860" t="s">
        <v>21</v>
      </c>
      <c r="E860">
        <v>25177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43615</v>
      </c>
      <c r="L860" t="s">
        <v>26</v>
      </c>
      <c r="N860" t="s">
        <v>24</v>
      </c>
    </row>
    <row r="861" spans="1:14" x14ac:dyDescent="0.25">
      <c r="A861" t="s">
        <v>1862</v>
      </c>
      <c r="B861" t="s">
        <v>1863</v>
      </c>
      <c r="C861" t="s">
        <v>326</v>
      </c>
      <c r="D861" t="s">
        <v>21</v>
      </c>
      <c r="E861">
        <v>25705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43615</v>
      </c>
      <c r="L861" t="s">
        <v>26</v>
      </c>
      <c r="N861" t="s">
        <v>24</v>
      </c>
    </row>
    <row r="862" spans="1:14" x14ac:dyDescent="0.25">
      <c r="A862" t="s">
        <v>1864</v>
      </c>
      <c r="B862" t="s">
        <v>1865</v>
      </c>
      <c r="C862" t="s">
        <v>32</v>
      </c>
      <c r="D862" t="s">
        <v>21</v>
      </c>
      <c r="E862">
        <v>24954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43615</v>
      </c>
      <c r="L862" t="s">
        <v>26</v>
      </c>
      <c r="N862" t="s">
        <v>24</v>
      </c>
    </row>
    <row r="863" spans="1:14" x14ac:dyDescent="0.25">
      <c r="A863" t="s">
        <v>1866</v>
      </c>
      <c r="B863" t="s">
        <v>1867</v>
      </c>
      <c r="C863" t="s">
        <v>1868</v>
      </c>
      <c r="D863" t="s">
        <v>21</v>
      </c>
      <c r="E863">
        <v>25520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43615</v>
      </c>
      <c r="L863" t="s">
        <v>26</v>
      </c>
      <c r="N863" t="s">
        <v>24</v>
      </c>
    </row>
    <row r="864" spans="1:14" x14ac:dyDescent="0.25">
      <c r="A864" t="s">
        <v>1869</v>
      </c>
      <c r="B864" t="s">
        <v>1870</v>
      </c>
      <c r="C864" t="s">
        <v>466</v>
      </c>
      <c r="D864" t="s">
        <v>21</v>
      </c>
      <c r="E864">
        <v>25177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43615</v>
      </c>
      <c r="L864" t="s">
        <v>26</v>
      </c>
      <c r="N864" t="s">
        <v>24</v>
      </c>
    </row>
    <row r="865" spans="1:14" x14ac:dyDescent="0.25">
      <c r="A865" t="s">
        <v>1871</v>
      </c>
      <c r="B865" t="s">
        <v>1872</v>
      </c>
      <c r="C865" t="s">
        <v>1833</v>
      </c>
      <c r="D865" t="s">
        <v>21</v>
      </c>
      <c r="E865">
        <v>25015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43615</v>
      </c>
      <c r="L865" t="s">
        <v>26</v>
      </c>
      <c r="N865" t="s">
        <v>24</v>
      </c>
    </row>
    <row r="866" spans="1:14" x14ac:dyDescent="0.25">
      <c r="A866" t="s">
        <v>1594</v>
      </c>
      <c r="B866" t="s">
        <v>1873</v>
      </c>
      <c r="C866" t="s">
        <v>1841</v>
      </c>
      <c r="D866" t="s">
        <v>21</v>
      </c>
      <c r="E866">
        <v>25039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43615</v>
      </c>
      <c r="L866" t="s">
        <v>26</v>
      </c>
      <c r="N866" t="s">
        <v>24</v>
      </c>
    </row>
    <row r="867" spans="1:14" x14ac:dyDescent="0.25">
      <c r="A867" t="s">
        <v>563</v>
      </c>
      <c r="B867" t="s">
        <v>564</v>
      </c>
      <c r="C867" t="s">
        <v>565</v>
      </c>
      <c r="D867" t="s">
        <v>21</v>
      </c>
      <c r="E867">
        <v>26726</v>
      </c>
      <c r="F867" t="s">
        <v>22</v>
      </c>
      <c r="G867" t="s">
        <v>22</v>
      </c>
      <c r="H867" t="s">
        <v>329</v>
      </c>
      <c r="I867" t="s">
        <v>330</v>
      </c>
      <c r="J867" s="1">
        <v>43546</v>
      </c>
      <c r="K867" s="1">
        <v>43615</v>
      </c>
      <c r="L867" t="s">
        <v>331</v>
      </c>
      <c r="N867" t="s">
        <v>1330</v>
      </c>
    </row>
    <row r="868" spans="1:14" x14ac:dyDescent="0.25">
      <c r="A868" t="s">
        <v>1874</v>
      </c>
      <c r="B868" t="s">
        <v>1875</v>
      </c>
      <c r="C868" t="s">
        <v>1876</v>
      </c>
      <c r="D868" t="s">
        <v>21</v>
      </c>
      <c r="E868">
        <v>25160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43615</v>
      </c>
      <c r="L868" t="s">
        <v>26</v>
      </c>
      <c r="N868" t="s">
        <v>24</v>
      </c>
    </row>
    <row r="869" spans="1:14" x14ac:dyDescent="0.25">
      <c r="A869" t="s">
        <v>1877</v>
      </c>
      <c r="B869" t="s">
        <v>1878</v>
      </c>
      <c r="C869" t="s">
        <v>1617</v>
      </c>
      <c r="D869" t="s">
        <v>21</v>
      </c>
      <c r="E869">
        <v>25526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43614</v>
      </c>
      <c r="L869" t="s">
        <v>26</v>
      </c>
      <c r="N869" t="s">
        <v>24</v>
      </c>
    </row>
    <row r="870" spans="1:14" x14ac:dyDescent="0.25">
      <c r="A870" t="s">
        <v>1879</v>
      </c>
      <c r="B870" t="s">
        <v>1880</v>
      </c>
      <c r="C870" t="s">
        <v>1881</v>
      </c>
      <c r="D870" t="s">
        <v>21</v>
      </c>
      <c r="E870">
        <v>25213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43614</v>
      </c>
      <c r="L870" t="s">
        <v>26</v>
      </c>
      <c r="N870" t="s">
        <v>24</v>
      </c>
    </row>
    <row r="871" spans="1:14" x14ac:dyDescent="0.25">
      <c r="A871" t="s">
        <v>1882</v>
      </c>
      <c r="B871" t="s">
        <v>1883</v>
      </c>
      <c r="C871" t="s">
        <v>1617</v>
      </c>
      <c r="D871" t="s">
        <v>21</v>
      </c>
      <c r="E871">
        <v>25526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43614</v>
      </c>
      <c r="L871" t="s">
        <v>26</v>
      </c>
      <c r="N871" t="s">
        <v>24</v>
      </c>
    </row>
    <row r="872" spans="1:14" x14ac:dyDescent="0.25">
      <c r="A872" t="s">
        <v>1884</v>
      </c>
      <c r="B872" t="s">
        <v>1885</v>
      </c>
      <c r="C872" t="s">
        <v>1629</v>
      </c>
      <c r="D872" t="s">
        <v>21</v>
      </c>
      <c r="E872">
        <v>25159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43614</v>
      </c>
      <c r="L872" t="s">
        <v>26</v>
      </c>
      <c r="N872" t="s">
        <v>24</v>
      </c>
    </row>
    <row r="873" spans="1:14" x14ac:dyDescent="0.25">
      <c r="A873" t="s">
        <v>1886</v>
      </c>
      <c r="B873" t="s">
        <v>1887</v>
      </c>
      <c r="C873" t="s">
        <v>1629</v>
      </c>
      <c r="D873" t="s">
        <v>21</v>
      </c>
      <c r="E873">
        <v>25159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43614</v>
      </c>
      <c r="L873" t="s">
        <v>26</v>
      </c>
      <c r="N873" t="s">
        <v>24</v>
      </c>
    </row>
    <row r="874" spans="1:14" x14ac:dyDescent="0.25">
      <c r="A874" t="s">
        <v>1888</v>
      </c>
      <c r="B874" t="s">
        <v>1889</v>
      </c>
      <c r="C874" t="s">
        <v>1617</v>
      </c>
      <c r="D874" t="s">
        <v>21</v>
      </c>
      <c r="E874">
        <v>25526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43614</v>
      </c>
      <c r="L874" t="s">
        <v>26</v>
      </c>
      <c r="N874" t="s">
        <v>24</v>
      </c>
    </row>
    <row r="875" spans="1:14" x14ac:dyDescent="0.25">
      <c r="A875" t="s">
        <v>1890</v>
      </c>
      <c r="B875" t="s">
        <v>1891</v>
      </c>
      <c r="C875" t="s">
        <v>956</v>
      </c>
      <c r="D875" t="s">
        <v>21</v>
      </c>
      <c r="E875">
        <v>25569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43614</v>
      </c>
      <c r="L875" t="s">
        <v>26</v>
      </c>
      <c r="N875" t="s">
        <v>24</v>
      </c>
    </row>
    <row r="876" spans="1:14" x14ac:dyDescent="0.25">
      <c r="A876" t="s">
        <v>1892</v>
      </c>
      <c r="B876" t="s">
        <v>1893</v>
      </c>
      <c r="C876" t="s">
        <v>1617</v>
      </c>
      <c r="D876" t="s">
        <v>21</v>
      </c>
      <c r="E876">
        <v>25526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43614</v>
      </c>
      <c r="L876" t="s">
        <v>26</v>
      </c>
      <c r="N876" t="s">
        <v>24</v>
      </c>
    </row>
    <row r="877" spans="1:14" x14ac:dyDescent="0.25">
      <c r="A877" t="s">
        <v>1894</v>
      </c>
      <c r="B877" t="s">
        <v>1895</v>
      </c>
      <c r="C877" t="s">
        <v>1629</v>
      </c>
      <c r="D877" t="s">
        <v>21</v>
      </c>
      <c r="E877">
        <v>25159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43614</v>
      </c>
      <c r="L877" t="s">
        <v>26</v>
      </c>
      <c r="N877" t="s">
        <v>24</v>
      </c>
    </row>
    <row r="878" spans="1:14" x14ac:dyDescent="0.25">
      <c r="A878" t="s">
        <v>1896</v>
      </c>
      <c r="B878" t="s">
        <v>1897</v>
      </c>
      <c r="C878" t="s">
        <v>1881</v>
      </c>
      <c r="D878" t="s">
        <v>21</v>
      </c>
      <c r="E878">
        <v>25213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43614</v>
      </c>
      <c r="L878" t="s">
        <v>26</v>
      </c>
      <c r="N878" t="s">
        <v>24</v>
      </c>
    </row>
    <row r="879" spans="1:14" x14ac:dyDescent="0.25">
      <c r="A879" t="s">
        <v>1898</v>
      </c>
      <c r="B879" t="s">
        <v>1899</v>
      </c>
      <c r="C879" t="s">
        <v>1617</v>
      </c>
      <c r="D879" t="s">
        <v>21</v>
      </c>
      <c r="E879">
        <v>25526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43614</v>
      </c>
      <c r="L879" t="s">
        <v>26</v>
      </c>
      <c r="N879" t="s">
        <v>24</v>
      </c>
    </row>
    <row r="880" spans="1:14" x14ac:dyDescent="0.25">
      <c r="A880" t="s">
        <v>1900</v>
      </c>
      <c r="B880" t="s">
        <v>1901</v>
      </c>
      <c r="C880" t="s">
        <v>1617</v>
      </c>
      <c r="D880" t="s">
        <v>21</v>
      </c>
      <c r="E880">
        <v>25526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43614</v>
      </c>
      <c r="L880" t="s">
        <v>26</v>
      </c>
      <c r="N880" t="s">
        <v>24</v>
      </c>
    </row>
    <row r="881" spans="1:14" x14ac:dyDescent="0.25">
      <c r="A881" t="s">
        <v>1902</v>
      </c>
      <c r="B881" t="s">
        <v>1903</v>
      </c>
      <c r="C881" t="s">
        <v>1629</v>
      </c>
      <c r="D881" t="s">
        <v>21</v>
      </c>
      <c r="E881">
        <v>25159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43614</v>
      </c>
      <c r="L881" t="s">
        <v>26</v>
      </c>
      <c r="N881" t="s">
        <v>24</v>
      </c>
    </row>
    <row r="882" spans="1:14" x14ac:dyDescent="0.25">
      <c r="A882" t="s">
        <v>1904</v>
      </c>
      <c r="B882" t="s">
        <v>1905</v>
      </c>
      <c r="C882" t="s">
        <v>1881</v>
      </c>
      <c r="D882" t="s">
        <v>21</v>
      </c>
      <c r="E882">
        <v>25213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43614</v>
      </c>
      <c r="L882" t="s">
        <v>26</v>
      </c>
      <c r="N882" t="s">
        <v>24</v>
      </c>
    </row>
    <row r="883" spans="1:14" x14ac:dyDescent="0.25">
      <c r="A883" t="s">
        <v>1906</v>
      </c>
      <c r="B883" t="s">
        <v>1907</v>
      </c>
      <c r="C883" t="s">
        <v>1617</v>
      </c>
      <c r="D883" t="s">
        <v>21</v>
      </c>
      <c r="E883">
        <v>25526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43614</v>
      </c>
      <c r="L883" t="s">
        <v>26</v>
      </c>
      <c r="N883" t="s">
        <v>24</v>
      </c>
    </row>
    <row r="884" spans="1:14" x14ac:dyDescent="0.25">
      <c r="A884" t="s">
        <v>1908</v>
      </c>
      <c r="B884" t="s">
        <v>1909</v>
      </c>
      <c r="C884" t="s">
        <v>1910</v>
      </c>
      <c r="D884" t="s">
        <v>21</v>
      </c>
      <c r="E884">
        <v>25411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43614</v>
      </c>
      <c r="L884" t="s">
        <v>26</v>
      </c>
      <c r="N884" t="s">
        <v>24</v>
      </c>
    </row>
    <row r="885" spans="1:14" x14ac:dyDescent="0.25">
      <c r="A885" t="s">
        <v>1911</v>
      </c>
      <c r="B885" t="s">
        <v>1912</v>
      </c>
      <c r="C885" t="s">
        <v>1629</v>
      </c>
      <c r="D885" t="s">
        <v>21</v>
      </c>
      <c r="E885">
        <v>25159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43614</v>
      </c>
      <c r="L885" t="s">
        <v>26</v>
      </c>
      <c r="N885" t="s">
        <v>24</v>
      </c>
    </row>
    <row r="886" spans="1:14" x14ac:dyDescent="0.25">
      <c r="A886" t="s">
        <v>1913</v>
      </c>
      <c r="B886" t="s">
        <v>1914</v>
      </c>
      <c r="C886" t="s">
        <v>1617</v>
      </c>
      <c r="D886" t="s">
        <v>21</v>
      </c>
      <c r="E886">
        <v>25526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43614</v>
      </c>
      <c r="L886" t="s">
        <v>26</v>
      </c>
      <c r="N886" t="s">
        <v>24</v>
      </c>
    </row>
    <row r="887" spans="1:14" x14ac:dyDescent="0.25">
      <c r="A887" t="s">
        <v>1915</v>
      </c>
      <c r="B887" t="s">
        <v>1916</v>
      </c>
      <c r="C887" t="s">
        <v>1881</v>
      </c>
      <c r="D887" t="s">
        <v>21</v>
      </c>
      <c r="E887">
        <v>25213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43614</v>
      </c>
      <c r="L887" t="s">
        <v>26</v>
      </c>
      <c r="N887" t="s">
        <v>24</v>
      </c>
    </row>
    <row r="888" spans="1:14" x14ac:dyDescent="0.25">
      <c r="A888" t="s">
        <v>1917</v>
      </c>
      <c r="B888" t="s">
        <v>1918</v>
      </c>
      <c r="C888" t="s">
        <v>1629</v>
      </c>
      <c r="D888" t="s">
        <v>21</v>
      </c>
      <c r="E888">
        <v>25159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43614</v>
      </c>
      <c r="L888" t="s">
        <v>26</v>
      </c>
      <c r="N888" t="s">
        <v>24</v>
      </c>
    </row>
    <row r="889" spans="1:14" x14ac:dyDescent="0.25">
      <c r="A889" t="s">
        <v>1919</v>
      </c>
      <c r="B889" t="s">
        <v>1920</v>
      </c>
      <c r="C889" t="s">
        <v>1921</v>
      </c>
      <c r="D889" t="s">
        <v>21</v>
      </c>
      <c r="E889">
        <v>25422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43614</v>
      </c>
      <c r="L889" t="s">
        <v>26</v>
      </c>
      <c r="N889" t="s">
        <v>24</v>
      </c>
    </row>
    <row r="890" spans="1:14" x14ac:dyDescent="0.25">
      <c r="A890" t="s">
        <v>1922</v>
      </c>
      <c r="B890" t="s">
        <v>1923</v>
      </c>
      <c r="C890" t="s">
        <v>271</v>
      </c>
      <c r="D890" t="s">
        <v>21</v>
      </c>
      <c r="E890">
        <v>25405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43614</v>
      </c>
      <c r="L890" t="s">
        <v>26</v>
      </c>
      <c r="N890" t="s">
        <v>24</v>
      </c>
    </row>
    <row r="891" spans="1:14" x14ac:dyDescent="0.25">
      <c r="A891" t="s">
        <v>1924</v>
      </c>
      <c r="B891" t="s">
        <v>1925</v>
      </c>
      <c r="C891" t="s">
        <v>743</v>
      </c>
      <c r="D891" t="s">
        <v>21</v>
      </c>
      <c r="E891">
        <v>25168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43614</v>
      </c>
      <c r="L891" t="s">
        <v>26</v>
      </c>
      <c r="N891" t="s">
        <v>24</v>
      </c>
    </row>
    <row r="892" spans="1:14" x14ac:dyDescent="0.25">
      <c r="A892" t="s">
        <v>114</v>
      </c>
      <c r="B892" t="s">
        <v>1926</v>
      </c>
      <c r="C892" t="s">
        <v>1617</v>
      </c>
      <c r="D892" t="s">
        <v>21</v>
      </c>
      <c r="E892">
        <v>25526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43614</v>
      </c>
      <c r="L892" t="s">
        <v>26</v>
      </c>
      <c r="N892" t="s">
        <v>24</v>
      </c>
    </row>
    <row r="893" spans="1:14" x14ac:dyDescent="0.25">
      <c r="A893" t="s">
        <v>1927</v>
      </c>
      <c r="B893" t="s">
        <v>1928</v>
      </c>
      <c r="C893" t="s">
        <v>1617</v>
      </c>
      <c r="D893" t="s">
        <v>21</v>
      </c>
      <c r="E893">
        <v>25526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43614</v>
      </c>
      <c r="L893" t="s">
        <v>26</v>
      </c>
      <c r="N893" t="s">
        <v>24</v>
      </c>
    </row>
    <row r="894" spans="1:14" x14ac:dyDescent="0.25">
      <c r="A894" t="s">
        <v>1929</v>
      </c>
      <c r="B894" t="s">
        <v>1930</v>
      </c>
      <c r="C894" t="s">
        <v>1881</v>
      </c>
      <c r="D894" t="s">
        <v>21</v>
      </c>
      <c r="E894">
        <v>25213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43614</v>
      </c>
      <c r="L894" t="s">
        <v>26</v>
      </c>
      <c r="N894" t="s">
        <v>24</v>
      </c>
    </row>
    <row r="895" spans="1:14" x14ac:dyDescent="0.25">
      <c r="A895" t="s">
        <v>1931</v>
      </c>
      <c r="B895" t="s">
        <v>1932</v>
      </c>
      <c r="C895" t="s">
        <v>637</v>
      </c>
      <c r="D895" t="s">
        <v>21</v>
      </c>
      <c r="E895">
        <v>26101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43613</v>
      </c>
      <c r="L895" t="s">
        <v>26</v>
      </c>
      <c r="N895" t="s">
        <v>24</v>
      </c>
    </row>
    <row r="896" spans="1:14" x14ac:dyDescent="0.25">
      <c r="A896" t="s">
        <v>1933</v>
      </c>
      <c r="B896" t="s">
        <v>1934</v>
      </c>
      <c r="C896" t="s">
        <v>637</v>
      </c>
      <c r="D896" t="s">
        <v>21</v>
      </c>
      <c r="E896">
        <v>26104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43613</v>
      </c>
      <c r="L896" t="s">
        <v>26</v>
      </c>
      <c r="N896" t="s">
        <v>24</v>
      </c>
    </row>
    <row r="897" spans="1:14" x14ac:dyDescent="0.25">
      <c r="A897" t="s">
        <v>1935</v>
      </c>
      <c r="B897" t="s">
        <v>1936</v>
      </c>
      <c r="C897" t="s">
        <v>1937</v>
      </c>
      <c r="D897" t="s">
        <v>21</v>
      </c>
      <c r="E897">
        <v>25265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43613</v>
      </c>
      <c r="L897" t="s">
        <v>26</v>
      </c>
      <c r="N897" t="s">
        <v>24</v>
      </c>
    </row>
    <row r="898" spans="1:14" x14ac:dyDescent="0.25">
      <c r="A898" t="s">
        <v>1938</v>
      </c>
      <c r="B898" t="s">
        <v>1939</v>
      </c>
      <c r="C898" t="s">
        <v>668</v>
      </c>
      <c r="D898" t="s">
        <v>21</v>
      </c>
      <c r="E898">
        <v>26105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43613</v>
      </c>
      <c r="L898" t="s">
        <v>26</v>
      </c>
      <c r="N898" t="s">
        <v>24</v>
      </c>
    </row>
    <row r="899" spans="1:14" x14ac:dyDescent="0.25">
      <c r="A899" t="s">
        <v>1940</v>
      </c>
      <c r="B899" t="s">
        <v>1941</v>
      </c>
      <c r="C899" t="s">
        <v>668</v>
      </c>
      <c r="D899" t="s">
        <v>21</v>
      </c>
      <c r="E899">
        <v>26105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43613</v>
      </c>
      <c r="L899" t="s">
        <v>26</v>
      </c>
      <c r="N899" t="s">
        <v>24</v>
      </c>
    </row>
    <row r="900" spans="1:14" x14ac:dyDescent="0.25">
      <c r="A900" t="s">
        <v>1942</v>
      </c>
      <c r="B900" t="s">
        <v>1943</v>
      </c>
      <c r="C900" t="s">
        <v>668</v>
      </c>
      <c r="D900" t="s">
        <v>21</v>
      </c>
      <c r="E900">
        <v>26105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43613</v>
      </c>
      <c r="L900" t="s">
        <v>26</v>
      </c>
      <c r="N900" t="s">
        <v>24</v>
      </c>
    </row>
    <row r="901" spans="1:14" x14ac:dyDescent="0.25">
      <c r="A901" t="s">
        <v>1944</v>
      </c>
      <c r="B901" t="s">
        <v>1945</v>
      </c>
      <c r="C901" t="s">
        <v>463</v>
      </c>
      <c r="D901" t="s">
        <v>21</v>
      </c>
      <c r="E901">
        <v>25550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43613</v>
      </c>
      <c r="L901" t="s">
        <v>26</v>
      </c>
      <c r="N901" t="s">
        <v>24</v>
      </c>
    </row>
    <row r="902" spans="1:14" x14ac:dyDescent="0.25">
      <c r="A902" t="s">
        <v>1946</v>
      </c>
      <c r="B902" t="s">
        <v>1947</v>
      </c>
      <c r="C902" t="s">
        <v>463</v>
      </c>
      <c r="D902" t="s">
        <v>21</v>
      </c>
      <c r="E902">
        <v>25550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43613</v>
      </c>
      <c r="L902" t="s">
        <v>26</v>
      </c>
      <c r="N902" t="s">
        <v>24</v>
      </c>
    </row>
    <row r="903" spans="1:14" x14ac:dyDescent="0.25">
      <c r="A903" t="s">
        <v>1948</v>
      </c>
      <c r="B903" t="s">
        <v>1949</v>
      </c>
      <c r="C903" t="s">
        <v>1950</v>
      </c>
      <c r="D903" t="s">
        <v>21</v>
      </c>
      <c r="E903">
        <v>25260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43613</v>
      </c>
      <c r="L903" t="s">
        <v>26</v>
      </c>
      <c r="N903" t="s">
        <v>24</v>
      </c>
    </row>
    <row r="904" spans="1:14" x14ac:dyDescent="0.25">
      <c r="A904" t="s">
        <v>1951</v>
      </c>
      <c r="B904" t="s">
        <v>1952</v>
      </c>
      <c r="C904" t="s">
        <v>668</v>
      </c>
      <c r="D904" t="s">
        <v>21</v>
      </c>
      <c r="E904">
        <v>26105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43613</v>
      </c>
      <c r="L904" t="s">
        <v>26</v>
      </c>
      <c r="N904" t="s">
        <v>24</v>
      </c>
    </row>
    <row r="905" spans="1:14" x14ac:dyDescent="0.25">
      <c r="A905" t="s">
        <v>1953</v>
      </c>
      <c r="B905" t="s">
        <v>1954</v>
      </c>
      <c r="C905" t="s">
        <v>637</v>
      </c>
      <c r="D905" t="s">
        <v>21</v>
      </c>
      <c r="E905">
        <v>26101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43613</v>
      </c>
      <c r="L905" t="s">
        <v>26</v>
      </c>
      <c r="N905" t="s">
        <v>24</v>
      </c>
    </row>
    <row r="906" spans="1:14" x14ac:dyDescent="0.25">
      <c r="A906" t="s">
        <v>1955</v>
      </c>
      <c r="B906" t="s">
        <v>1956</v>
      </c>
      <c r="C906" t="s">
        <v>668</v>
      </c>
      <c r="D906" t="s">
        <v>21</v>
      </c>
      <c r="E906">
        <v>26105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43613</v>
      </c>
      <c r="L906" t="s">
        <v>26</v>
      </c>
      <c r="N906" t="s">
        <v>24</v>
      </c>
    </row>
    <row r="907" spans="1:14" x14ac:dyDescent="0.25">
      <c r="A907" t="s">
        <v>1957</v>
      </c>
      <c r="B907" t="s">
        <v>1958</v>
      </c>
      <c r="C907" t="s">
        <v>637</v>
      </c>
      <c r="D907" t="s">
        <v>21</v>
      </c>
      <c r="E907">
        <v>26101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43613</v>
      </c>
      <c r="L907" t="s">
        <v>26</v>
      </c>
      <c r="N907" t="s">
        <v>24</v>
      </c>
    </row>
    <row r="908" spans="1:14" x14ac:dyDescent="0.25">
      <c r="A908" t="s">
        <v>1959</v>
      </c>
      <c r="B908" t="s">
        <v>1960</v>
      </c>
      <c r="C908" t="s">
        <v>668</v>
      </c>
      <c r="D908" t="s">
        <v>21</v>
      </c>
      <c r="E908">
        <v>26105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43613</v>
      </c>
      <c r="L908" t="s">
        <v>26</v>
      </c>
      <c r="N908" t="s">
        <v>24</v>
      </c>
    </row>
    <row r="909" spans="1:14" x14ac:dyDescent="0.25">
      <c r="A909" t="s">
        <v>1961</v>
      </c>
      <c r="B909" t="s">
        <v>1962</v>
      </c>
      <c r="C909" t="s">
        <v>304</v>
      </c>
      <c r="D909" t="s">
        <v>21</v>
      </c>
      <c r="E909">
        <v>24739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43613</v>
      </c>
      <c r="L909" t="s">
        <v>26</v>
      </c>
      <c r="N909" t="s">
        <v>24</v>
      </c>
    </row>
    <row r="910" spans="1:14" x14ac:dyDescent="0.25">
      <c r="A910" t="s">
        <v>1963</v>
      </c>
      <c r="B910" t="s">
        <v>1964</v>
      </c>
      <c r="C910" t="s">
        <v>637</v>
      </c>
      <c r="D910" t="s">
        <v>21</v>
      </c>
      <c r="E910">
        <v>26101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43613</v>
      </c>
      <c r="L910" t="s">
        <v>26</v>
      </c>
      <c r="N910" t="s">
        <v>24</v>
      </c>
    </row>
    <row r="911" spans="1:14" x14ac:dyDescent="0.25">
      <c r="A911" t="s">
        <v>1965</v>
      </c>
      <c r="B911" t="s">
        <v>1966</v>
      </c>
      <c r="C911" t="s">
        <v>668</v>
      </c>
      <c r="D911" t="s">
        <v>21</v>
      </c>
      <c r="E911">
        <v>26105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43613</v>
      </c>
      <c r="L911" t="s">
        <v>26</v>
      </c>
      <c r="N911" t="s">
        <v>24</v>
      </c>
    </row>
    <row r="912" spans="1:14" x14ac:dyDescent="0.25">
      <c r="A912" t="s">
        <v>1967</v>
      </c>
      <c r="B912" t="s">
        <v>1968</v>
      </c>
      <c r="C912" t="s">
        <v>1969</v>
      </c>
      <c r="D912" t="s">
        <v>21</v>
      </c>
      <c r="E912">
        <v>26260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43609</v>
      </c>
      <c r="L912" t="s">
        <v>26</v>
      </c>
      <c r="N912" t="s">
        <v>24</v>
      </c>
    </row>
    <row r="913" spans="1:14" x14ac:dyDescent="0.25">
      <c r="A913" t="s">
        <v>1970</v>
      </c>
      <c r="B913" t="s">
        <v>1971</v>
      </c>
      <c r="C913" t="s">
        <v>565</v>
      </c>
      <c r="D913" t="s">
        <v>21</v>
      </c>
      <c r="E913">
        <v>26726</v>
      </c>
      <c r="F913" t="s">
        <v>22</v>
      </c>
      <c r="G913" t="s">
        <v>22</v>
      </c>
      <c r="H913" t="s">
        <v>329</v>
      </c>
      <c r="I913" t="s">
        <v>330</v>
      </c>
      <c r="J913" s="1">
        <v>43571</v>
      </c>
      <c r="K913" s="1">
        <v>43608</v>
      </c>
      <c r="L913" t="s">
        <v>331</v>
      </c>
      <c r="N913" t="s">
        <v>1365</v>
      </c>
    </row>
    <row r="914" spans="1:14" x14ac:dyDescent="0.25">
      <c r="A914" t="s">
        <v>1972</v>
      </c>
      <c r="B914" t="s">
        <v>1973</v>
      </c>
      <c r="C914" t="s">
        <v>1974</v>
      </c>
      <c r="D914" t="s">
        <v>21</v>
      </c>
      <c r="E914">
        <v>25971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43608</v>
      </c>
      <c r="L914" t="s">
        <v>26</v>
      </c>
      <c r="N914" t="s">
        <v>24</v>
      </c>
    </row>
    <row r="915" spans="1:14" x14ac:dyDescent="0.25">
      <c r="A915" t="s">
        <v>1975</v>
      </c>
      <c r="B915" t="s">
        <v>1976</v>
      </c>
      <c r="C915" t="s">
        <v>48</v>
      </c>
      <c r="D915" t="s">
        <v>21</v>
      </c>
      <c r="E915">
        <v>25387</v>
      </c>
      <c r="F915" t="s">
        <v>22</v>
      </c>
      <c r="G915" t="s">
        <v>22</v>
      </c>
      <c r="H915" t="s">
        <v>312</v>
      </c>
      <c r="I915" t="s">
        <v>313</v>
      </c>
      <c r="J915" s="1">
        <v>43552</v>
      </c>
      <c r="K915" s="1">
        <v>43608</v>
      </c>
      <c r="L915" t="s">
        <v>331</v>
      </c>
      <c r="N915" t="s">
        <v>332</v>
      </c>
    </row>
    <row r="916" spans="1:14" x14ac:dyDescent="0.25">
      <c r="A916" t="s">
        <v>1977</v>
      </c>
      <c r="B916" t="s">
        <v>840</v>
      </c>
      <c r="C916" t="s">
        <v>841</v>
      </c>
      <c r="D916" t="s">
        <v>21</v>
      </c>
      <c r="E916">
        <v>25601</v>
      </c>
      <c r="F916" t="s">
        <v>22</v>
      </c>
      <c r="G916" t="s">
        <v>22</v>
      </c>
      <c r="H916" t="s">
        <v>312</v>
      </c>
      <c r="I916" t="s">
        <v>313</v>
      </c>
      <c r="J916" s="1">
        <v>43565</v>
      </c>
      <c r="K916" s="1">
        <v>43608</v>
      </c>
      <c r="L916" t="s">
        <v>331</v>
      </c>
      <c r="N916" t="s">
        <v>1302</v>
      </c>
    </row>
    <row r="917" spans="1:14" x14ac:dyDescent="0.25">
      <c r="A917" t="s">
        <v>1978</v>
      </c>
      <c r="B917" t="s">
        <v>1979</v>
      </c>
      <c r="C917" t="s">
        <v>304</v>
      </c>
      <c r="D917" t="s">
        <v>21</v>
      </c>
      <c r="E917">
        <v>24739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43608</v>
      </c>
      <c r="L917" t="s">
        <v>26</v>
      </c>
      <c r="N917" t="s">
        <v>24</v>
      </c>
    </row>
    <row r="918" spans="1:14" x14ac:dyDescent="0.25">
      <c r="A918" t="s">
        <v>678</v>
      </c>
      <c r="B918" t="s">
        <v>1980</v>
      </c>
      <c r="C918" t="s">
        <v>680</v>
      </c>
      <c r="D918" t="s">
        <v>21</v>
      </c>
      <c r="E918">
        <v>25541</v>
      </c>
      <c r="F918" t="s">
        <v>22</v>
      </c>
      <c r="G918" t="s">
        <v>22</v>
      </c>
      <c r="H918" t="s">
        <v>329</v>
      </c>
      <c r="I918" t="s">
        <v>1981</v>
      </c>
      <c r="J918" s="1">
        <v>43566</v>
      </c>
      <c r="K918" s="1">
        <v>43608</v>
      </c>
      <c r="L918" t="s">
        <v>331</v>
      </c>
      <c r="N918" t="s">
        <v>1330</v>
      </c>
    </row>
    <row r="919" spans="1:14" x14ac:dyDescent="0.25">
      <c r="A919" t="s">
        <v>1982</v>
      </c>
      <c r="B919" t="s">
        <v>1983</v>
      </c>
      <c r="C919" t="s">
        <v>304</v>
      </c>
      <c r="D919" t="s">
        <v>21</v>
      </c>
      <c r="E919">
        <v>24740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43608</v>
      </c>
      <c r="L919" t="s">
        <v>26</v>
      </c>
      <c r="N919" t="s">
        <v>24</v>
      </c>
    </row>
    <row r="920" spans="1:14" x14ac:dyDescent="0.25">
      <c r="A920" t="s">
        <v>1984</v>
      </c>
      <c r="B920" t="s">
        <v>1985</v>
      </c>
      <c r="C920" t="s">
        <v>520</v>
      </c>
      <c r="D920" t="s">
        <v>21</v>
      </c>
      <c r="E920">
        <v>26582</v>
      </c>
      <c r="F920" t="s">
        <v>22</v>
      </c>
      <c r="G920" t="s">
        <v>22</v>
      </c>
      <c r="H920" t="s">
        <v>329</v>
      </c>
      <c r="I920" t="s">
        <v>330</v>
      </c>
      <c r="J920" s="1">
        <v>43572</v>
      </c>
      <c r="K920" s="1">
        <v>43608</v>
      </c>
      <c r="L920" t="s">
        <v>331</v>
      </c>
      <c r="N920" t="s">
        <v>1365</v>
      </c>
    </row>
    <row r="921" spans="1:14" x14ac:dyDescent="0.25">
      <c r="A921" t="s">
        <v>1986</v>
      </c>
      <c r="B921" t="s">
        <v>1987</v>
      </c>
      <c r="C921" t="s">
        <v>680</v>
      </c>
      <c r="D921" t="s">
        <v>21</v>
      </c>
      <c r="E921">
        <v>25541</v>
      </c>
      <c r="F921" t="s">
        <v>22</v>
      </c>
      <c r="G921" t="s">
        <v>22</v>
      </c>
      <c r="H921" t="s">
        <v>312</v>
      </c>
      <c r="I921" t="s">
        <v>313</v>
      </c>
      <c r="J921" s="1">
        <v>43566</v>
      </c>
      <c r="K921" s="1">
        <v>43608</v>
      </c>
      <c r="L921" t="s">
        <v>331</v>
      </c>
      <c r="N921" t="s">
        <v>1302</v>
      </c>
    </row>
    <row r="922" spans="1:14" x14ac:dyDescent="0.25">
      <c r="A922" t="s">
        <v>518</v>
      </c>
      <c r="B922" t="s">
        <v>519</v>
      </c>
      <c r="C922" t="s">
        <v>520</v>
      </c>
      <c r="D922" t="s">
        <v>21</v>
      </c>
      <c r="E922">
        <v>26582</v>
      </c>
      <c r="F922" t="s">
        <v>22</v>
      </c>
      <c r="G922" t="s">
        <v>22</v>
      </c>
      <c r="H922" t="s">
        <v>329</v>
      </c>
      <c r="I922" t="s">
        <v>330</v>
      </c>
      <c r="J922" s="1">
        <v>43572</v>
      </c>
      <c r="K922" s="1">
        <v>43608</v>
      </c>
      <c r="L922" t="s">
        <v>331</v>
      </c>
      <c r="N922" t="s">
        <v>332</v>
      </c>
    </row>
    <row r="923" spans="1:14" x14ac:dyDescent="0.25">
      <c r="A923" t="s">
        <v>1988</v>
      </c>
      <c r="B923" t="s">
        <v>1989</v>
      </c>
      <c r="C923" t="s">
        <v>1990</v>
      </c>
      <c r="D923" t="s">
        <v>21</v>
      </c>
      <c r="E923">
        <v>25555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43608</v>
      </c>
      <c r="L923" t="s">
        <v>26</v>
      </c>
      <c r="N923" t="s">
        <v>24</v>
      </c>
    </row>
    <row r="924" spans="1:14" x14ac:dyDescent="0.25">
      <c r="A924" t="s">
        <v>1991</v>
      </c>
      <c r="B924" t="s">
        <v>1992</v>
      </c>
      <c r="C924" t="s">
        <v>1993</v>
      </c>
      <c r="D924" t="s">
        <v>21</v>
      </c>
      <c r="E924">
        <v>25514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43608</v>
      </c>
      <c r="L924" t="s">
        <v>26</v>
      </c>
      <c r="N924" t="s">
        <v>24</v>
      </c>
    </row>
    <row r="925" spans="1:14" x14ac:dyDescent="0.25">
      <c r="A925" t="s">
        <v>1994</v>
      </c>
      <c r="B925" t="s">
        <v>1995</v>
      </c>
      <c r="C925" t="s">
        <v>1996</v>
      </c>
      <c r="D925" t="s">
        <v>21</v>
      </c>
      <c r="E925">
        <v>25843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43608</v>
      </c>
      <c r="L925" t="s">
        <v>26</v>
      </c>
      <c r="N925" t="s">
        <v>24</v>
      </c>
    </row>
    <row r="926" spans="1:14" x14ac:dyDescent="0.25">
      <c r="A926" t="s">
        <v>82</v>
      </c>
      <c r="B926" t="s">
        <v>83</v>
      </c>
      <c r="C926" t="s">
        <v>84</v>
      </c>
      <c r="D926" t="s">
        <v>21</v>
      </c>
      <c r="E926">
        <v>24986</v>
      </c>
      <c r="F926" t="s">
        <v>22</v>
      </c>
      <c r="G926" t="s">
        <v>22</v>
      </c>
      <c r="H926" t="s">
        <v>329</v>
      </c>
      <c r="I926" t="s">
        <v>1981</v>
      </c>
      <c r="J926" s="1">
        <v>43571</v>
      </c>
      <c r="K926" s="1">
        <v>43608</v>
      </c>
      <c r="L926" t="s">
        <v>331</v>
      </c>
      <c r="N926" t="s">
        <v>332</v>
      </c>
    </row>
    <row r="927" spans="1:14" x14ac:dyDescent="0.25">
      <c r="A927" t="s">
        <v>1997</v>
      </c>
      <c r="B927" t="s">
        <v>1998</v>
      </c>
      <c r="C927" t="s">
        <v>1974</v>
      </c>
      <c r="D927" t="s">
        <v>21</v>
      </c>
      <c r="E927">
        <v>25971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43608</v>
      </c>
      <c r="L927" t="s">
        <v>26</v>
      </c>
      <c r="N927" t="s">
        <v>24</v>
      </c>
    </row>
    <row r="928" spans="1:14" x14ac:dyDescent="0.25">
      <c r="A928" t="s">
        <v>1999</v>
      </c>
      <c r="B928" t="s">
        <v>2000</v>
      </c>
      <c r="C928" t="s">
        <v>340</v>
      </c>
      <c r="D928" t="s">
        <v>21</v>
      </c>
      <c r="E928">
        <v>24712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43608</v>
      </c>
      <c r="L928" t="s">
        <v>26</v>
      </c>
      <c r="N928" t="s">
        <v>24</v>
      </c>
    </row>
    <row r="929" spans="1:14" x14ac:dyDescent="0.25">
      <c r="A929" t="s">
        <v>2001</v>
      </c>
      <c r="B929" t="s">
        <v>2002</v>
      </c>
      <c r="C929" t="s">
        <v>637</v>
      </c>
      <c r="D929" t="s">
        <v>21</v>
      </c>
      <c r="E929">
        <v>26101</v>
      </c>
      <c r="F929" t="s">
        <v>22</v>
      </c>
      <c r="G929" t="s">
        <v>22</v>
      </c>
      <c r="H929" t="s">
        <v>329</v>
      </c>
      <c r="I929" t="s">
        <v>330</v>
      </c>
      <c r="J929" s="1">
        <v>43569</v>
      </c>
      <c r="K929" s="1">
        <v>43608</v>
      </c>
      <c r="L929" t="s">
        <v>331</v>
      </c>
      <c r="N929" t="s">
        <v>1330</v>
      </c>
    </row>
    <row r="930" spans="1:14" x14ac:dyDescent="0.25">
      <c r="A930" t="s">
        <v>2003</v>
      </c>
      <c r="B930" t="s">
        <v>2004</v>
      </c>
      <c r="C930" t="s">
        <v>2005</v>
      </c>
      <c r="D930" t="s">
        <v>21</v>
      </c>
      <c r="E930">
        <v>25537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43607</v>
      </c>
      <c r="L930" t="s">
        <v>26</v>
      </c>
      <c r="N930" t="s">
        <v>24</v>
      </c>
    </row>
    <row r="931" spans="1:14" x14ac:dyDescent="0.25">
      <c r="A931" t="s">
        <v>2006</v>
      </c>
      <c r="B931" t="s">
        <v>2007</v>
      </c>
      <c r="C931" t="s">
        <v>2008</v>
      </c>
      <c r="D931" t="s">
        <v>21</v>
      </c>
      <c r="E931">
        <v>25674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43607</v>
      </c>
      <c r="L931" t="s">
        <v>26</v>
      </c>
      <c r="N931" t="s">
        <v>24</v>
      </c>
    </row>
    <row r="932" spans="1:14" x14ac:dyDescent="0.25">
      <c r="A932" t="s">
        <v>2009</v>
      </c>
      <c r="B932" t="s">
        <v>2010</v>
      </c>
      <c r="C932" t="s">
        <v>707</v>
      </c>
      <c r="D932" t="s">
        <v>21</v>
      </c>
      <c r="E932">
        <v>24701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43607</v>
      </c>
      <c r="L932" t="s">
        <v>26</v>
      </c>
      <c r="N932" t="s">
        <v>24</v>
      </c>
    </row>
    <row r="933" spans="1:14" x14ac:dyDescent="0.25">
      <c r="A933" t="s">
        <v>2011</v>
      </c>
      <c r="B933" t="s">
        <v>2012</v>
      </c>
      <c r="C933" t="s">
        <v>2013</v>
      </c>
      <c r="D933" t="s">
        <v>21</v>
      </c>
      <c r="E933">
        <v>26287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43607</v>
      </c>
      <c r="L933" t="s">
        <v>26</v>
      </c>
      <c r="N933" t="s">
        <v>24</v>
      </c>
    </row>
    <row r="934" spans="1:14" x14ac:dyDescent="0.25">
      <c r="A934" t="s">
        <v>2014</v>
      </c>
      <c r="B934" t="s">
        <v>2015</v>
      </c>
      <c r="C934" t="s">
        <v>707</v>
      </c>
      <c r="D934" t="s">
        <v>21</v>
      </c>
      <c r="E934">
        <v>24701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43607</v>
      </c>
      <c r="L934" t="s">
        <v>26</v>
      </c>
      <c r="N934" t="s">
        <v>24</v>
      </c>
    </row>
    <row r="935" spans="1:14" x14ac:dyDescent="0.25">
      <c r="A935" t="s">
        <v>2016</v>
      </c>
      <c r="B935" t="s">
        <v>2017</v>
      </c>
      <c r="C935" t="s">
        <v>326</v>
      </c>
      <c r="D935" t="s">
        <v>21</v>
      </c>
      <c r="E935">
        <v>25705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43607</v>
      </c>
      <c r="L935" t="s">
        <v>26</v>
      </c>
      <c r="N935" t="s">
        <v>24</v>
      </c>
    </row>
    <row r="936" spans="1:14" x14ac:dyDescent="0.25">
      <c r="A936" t="s">
        <v>2018</v>
      </c>
      <c r="B936" t="s">
        <v>2019</v>
      </c>
      <c r="C936" t="s">
        <v>707</v>
      </c>
      <c r="D936" t="s">
        <v>21</v>
      </c>
      <c r="E936">
        <v>24701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43607</v>
      </c>
      <c r="L936" t="s">
        <v>26</v>
      </c>
      <c r="N936" t="s">
        <v>24</v>
      </c>
    </row>
    <row r="937" spans="1:14" x14ac:dyDescent="0.25">
      <c r="A937" t="s">
        <v>1456</v>
      </c>
      <c r="B937" t="s">
        <v>2020</v>
      </c>
      <c r="C937" t="s">
        <v>707</v>
      </c>
      <c r="D937" t="s">
        <v>21</v>
      </c>
      <c r="E937">
        <v>24701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43607</v>
      </c>
      <c r="L937" t="s">
        <v>26</v>
      </c>
      <c r="N937" t="s">
        <v>24</v>
      </c>
    </row>
    <row r="938" spans="1:14" x14ac:dyDescent="0.25">
      <c r="A938" t="s">
        <v>2021</v>
      </c>
      <c r="B938" t="s">
        <v>2022</v>
      </c>
      <c r="C938" t="s">
        <v>326</v>
      </c>
      <c r="D938" t="s">
        <v>21</v>
      </c>
      <c r="E938">
        <v>25702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43607</v>
      </c>
      <c r="L938" t="s">
        <v>26</v>
      </c>
      <c r="N938" t="s">
        <v>24</v>
      </c>
    </row>
    <row r="939" spans="1:14" x14ac:dyDescent="0.25">
      <c r="A939" t="s">
        <v>2023</v>
      </c>
      <c r="B939" t="s">
        <v>2024</v>
      </c>
      <c r="C939" t="s">
        <v>255</v>
      </c>
      <c r="D939" t="s">
        <v>21</v>
      </c>
      <c r="E939">
        <v>26884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43607</v>
      </c>
      <c r="L939" t="s">
        <v>26</v>
      </c>
      <c r="N939" t="s">
        <v>24</v>
      </c>
    </row>
    <row r="940" spans="1:14" x14ac:dyDescent="0.25">
      <c r="A940" t="s">
        <v>2025</v>
      </c>
      <c r="B940" t="s">
        <v>2026</v>
      </c>
      <c r="C940" t="s">
        <v>326</v>
      </c>
      <c r="D940" t="s">
        <v>21</v>
      </c>
      <c r="E940">
        <v>25701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43607</v>
      </c>
      <c r="L940" t="s">
        <v>26</v>
      </c>
      <c r="N940" t="s">
        <v>24</v>
      </c>
    </row>
    <row r="941" spans="1:14" x14ac:dyDescent="0.25">
      <c r="A941" t="s">
        <v>2025</v>
      </c>
      <c r="B941" t="s">
        <v>2027</v>
      </c>
      <c r="C941" t="s">
        <v>2008</v>
      </c>
      <c r="D941" t="s">
        <v>21</v>
      </c>
      <c r="E941">
        <v>25674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43607</v>
      </c>
      <c r="L941" t="s">
        <v>26</v>
      </c>
      <c r="N941" t="s">
        <v>24</v>
      </c>
    </row>
    <row r="942" spans="1:14" x14ac:dyDescent="0.25">
      <c r="A942" t="s">
        <v>2028</v>
      </c>
      <c r="B942" t="s">
        <v>2029</v>
      </c>
      <c r="C942" t="s">
        <v>707</v>
      </c>
      <c r="D942" t="s">
        <v>21</v>
      </c>
      <c r="E942">
        <v>24701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43607</v>
      </c>
      <c r="L942" t="s">
        <v>26</v>
      </c>
      <c r="N942" t="s">
        <v>24</v>
      </c>
    </row>
    <row r="943" spans="1:14" x14ac:dyDescent="0.25">
      <c r="A943" t="s">
        <v>2030</v>
      </c>
      <c r="B943" t="s">
        <v>2031</v>
      </c>
      <c r="C943" t="s">
        <v>707</v>
      </c>
      <c r="D943" t="s">
        <v>21</v>
      </c>
      <c r="E943">
        <v>24701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43607</v>
      </c>
      <c r="L943" t="s">
        <v>26</v>
      </c>
      <c r="N943" t="s">
        <v>24</v>
      </c>
    </row>
    <row r="944" spans="1:14" x14ac:dyDescent="0.25">
      <c r="A944" t="s">
        <v>2032</v>
      </c>
      <c r="B944" t="s">
        <v>2033</v>
      </c>
      <c r="C944" t="s">
        <v>2034</v>
      </c>
      <c r="D944" t="s">
        <v>21</v>
      </c>
      <c r="E944">
        <v>25503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43607</v>
      </c>
      <c r="L944" t="s">
        <v>26</v>
      </c>
      <c r="N944" t="s">
        <v>24</v>
      </c>
    </row>
    <row r="945" spans="1:14" x14ac:dyDescent="0.25">
      <c r="A945" t="s">
        <v>2035</v>
      </c>
      <c r="B945" t="s">
        <v>2036</v>
      </c>
      <c r="C945" t="s">
        <v>2037</v>
      </c>
      <c r="D945" t="s">
        <v>21</v>
      </c>
      <c r="E945">
        <v>24738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43607</v>
      </c>
      <c r="L945" t="s">
        <v>26</v>
      </c>
      <c r="N945" t="s">
        <v>24</v>
      </c>
    </row>
    <row r="946" spans="1:14" x14ac:dyDescent="0.25">
      <c r="A946" t="s">
        <v>2038</v>
      </c>
      <c r="B946" t="s">
        <v>2039</v>
      </c>
      <c r="C946" t="s">
        <v>2005</v>
      </c>
      <c r="D946" t="s">
        <v>21</v>
      </c>
      <c r="E946">
        <v>25537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43607</v>
      </c>
      <c r="L946" t="s">
        <v>26</v>
      </c>
      <c r="N946" t="s">
        <v>24</v>
      </c>
    </row>
    <row r="947" spans="1:14" x14ac:dyDescent="0.25">
      <c r="A947" t="s">
        <v>2040</v>
      </c>
      <c r="B947" t="s">
        <v>2041</v>
      </c>
      <c r="C947" t="s">
        <v>255</v>
      </c>
      <c r="D947" t="s">
        <v>21</v>
      </c>
      <c r="E947">
        <v>26884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43607</v>
      </c>
      <c r="L947" t="s">
        <v>26</v>
      </c>
      <c r="N947" t="s">
        <v>24</v>
      </c>
    </row>
    <row r="948" spans="1:14" x14ac:dyDescent="0.25">
      <c r="A948" t="s">
        <v>2042</v>
      </c>
      <c r="B948" t="s">
        <v>2043</v>
      </c>
      <c r="C948" t="s">
        <v>2044</v>
      </c>
      <c r="D948" t="s">
        <v>21</v>
      </c>
      <c r="E948">
        <v>26814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43607</v>
      </c>
      <c r="L948" t="s">
        <v>26</v>
      </c>
      <c r="N948" t="s">
        <v>24</v>
      </c>
    </row>
    <row r="949" spans="1:14" x14ac:dyDescent="0.25">
      <c r="A949" t="s">
        <v>2045</v>
      </c>
      <c r="B949" t="s">
        <v>2046</v>
      </c>
      <c r="C949" t="s">
        <v>2047</v>
      </c>
      <c r="D949" t="s">
        <v>21</v>
      </c>
      <c r="E949">
        <v>24724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43607</v>
      </c>
      <c r="L949" t="s">
        <v>26</v>
      </c>
      <c r="N949" t="s">
        <v>24</v>
      </c>
    </row>
    <row r="950" spans="1:14" x14ac:dyDescent="0.25">
      <c r="A950" t="s">
        <v>2048</v>
      </c>
      <c r="B950" t="s">
        <v>2049</v>
      </c>
      <c r="C950" t="s">
        <v>2050</v>
      </c>
      <c r="D950" t="s">
        <v>21</v>
      </c>
      <c r="E950">
        <v>26238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43605</v>
      </c>
      <c r="L950" t="s">
        <v>26</v>
      </c>
      <c r="N950" t="s">
        <v>24</v>
      </c>
    </row>
    <row r="951" spans="1:14" x14ac:dyDescent="0.25">
      <c r="A951" t="s">
        <v>2051</v>
      </c>
      <c r="B951" t="s">
        <v>2052</v>
      </c>
      <c r="C951" t="s">
        <v>1298</v>
      </c>
      <c r="D951" t="s">
        <v>21</v>
      </c>
      <c r="E951">
        <v>26241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43605</v>
      </c>
      <c r="L951" t="s">
        <v>26</v>
      </c>
      <c r="N951" t="s">
        <v>24</v>
      </c>
    </row>
    <row r="952" spans="1:14" x14ac:dyDescent="0.25">
      <c r="A952" t="s">
        <v>2053</v>
      </c>
      <c r="B952" t="s">
        <v>2054</v>
      </c>
      <c r="C952" t="s">
        <v>2055</v>
      </c>
      <c r="D952" t="s">
        <v>21</v>
      </c>
      <c r="E952">
        <v>26205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43605</v>
      </c>
      <c r="L952" t="s">
        <v>26</v>
      </c>
      <c r="N952" t="s">
        <v>24</v>
      </c>
    </row>
    <row r="953" spans="1:14" x14ac:dyDescent="0.25">
      <c r="A953" t="s">
        <v>2056</v>
      </c>
      <c r="B953" t="s">
        <v>2057</v>
      </c>
      <c r="C953" t="s">
        <v>2058</v>
      </c>
      <c r="D953" t="s">
        <v>21</v>
      </c>
      <c r="E953">
        <v>26610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43605</v>
      </c>
      <c r="L953" t="s">
        <v>26</v>
      </c>
      <c r="N953" t="s">
        <v>24</v>
      </c>
    </row>
    <row r="954" spans="1:14" x14ac:dyDescent="0.25">
      <c r="A954" t="s">
        <v>2059</v>
      </c>
      <c r="B954" t="s">
        <v>2060</v>
      </c>
      <c r="C954" t="s">
        <v>1298</v>
      </c>
      <c r="D954" t="s">
        <v>21</v>
      </c>
      <c r="E954">
        <v>26241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43605</v>
      </c>
      <c r="L954" t="s">
        <v>26</v>
      </c>
      <c r="N954" t="s">
        <v>24</v>
      </c>
    </row>
    <row r="955" spans="1:14" x14ac:dyDescent="0.25">
      <c r="A955" t="s">
        <v>2061</v>
      </c>
      <c r="B955" t="s">
        <v>2062</v>
      </c>
      <c r="C955" t="s">
        <v>2058</v>
      </c>
      <c r="D955" t="s">
        <v>21</v>
      </c>
      <c r="E955">
        <v>26610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43605</v>
      </c>
      <c r="L955" t="s">
        <v>26</v>
      </c>
      <c r="N955" t="s">
        <v>24</v>
      </c>
    </row>
    <row r="956" spans="1:14" x14ac:dyDescent="0.25">
      <c r="A956" t="s">
        <v>2063</v>
      </c>
      <c r="B956" t="s">
        <v>2064</v>
      </c>
      <c r="C956" t="s">
        <v>2065</v>
      </c>
      <c r="D956" t="s">
        <v>21</v>
      </c>
      <c r="E956">
        <v>26261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43605</v>
      </c>
      <c r="L956" t="s">
        <v>26</v>
      </c>
      <c r="N956" t="s">
        <v>24</v>
      </c>
    </row>
    <row r="957" spans="1:14" x14ac:dyDescent="0.25">
      <c r="A957" t="s">
        <v>2066</v>
      </c>
      <c r="B957" t="s">
        <v>2067</v>
      </c>
      <c r="C957" t="s">
        <v>2065</v>
      </c>
      <c r="D957" t="s">
        <v>21</v>
      </c>
      <c r="E957">
        <v>26261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43605</v>
      </c>
      <c r="L957" t="s">
        <v>26</v>
      </c>
      <c r="N957" t="s">
        <v>24</v>
      </c>
    </row>
    <row r="958" spans="1:14" x14ac:dyDescent="0.25">
      <c r="A958" t="s">
        <v>2068</v>
      </c>
      <c r="B958" t="s">
        <v>2069</v>
      </c>
      <c r="C958" t="s">
        <v>2055</v>
      </c>
      <c r="D958" t="s">
        <v>21</v>
      </c>
      <c r="E958">
        <v>26205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43605</v>
      </c>
      <c r="L958" t="s">
        <v>26</v>
      </c>
      <c r="N958" t="s">
        <v>24</v>
      </c>
    </row>
    <row r="959" spans="1:14" x14ac:dyDescent="0.25">
      <c r="A959" t="s">
        <v>2070</v>
      </c>
      <c r="B959" t="s">
        <v>2071</v>
      </c>
      <c r="C959" t="s">
        <v>2055</v>
      </c>
      <c r="D959" t="s">
        <v>21</v>
      </c>
      <c r="E959">
        <v>26205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43605</v>
      </c>
      <c r="L959" t="s">
        <v>26</v>
      </c>
      <c r="N959" t="s">
        <v>24</v>
      </c>
    </row>
    <row r="960" spans="1:14" x14ac:dyDescent="0.25">
      <c r="A960" t="s">
        <v>2072</v>
      </c>
      <c r="B960" t="s">
        <v>2073</v>
      </c>
      <c r="C960" t="s">
        <v>1298</v>
      </c>
      <c r="D960" t="s">
        <v>21</v>
      </c>
      <c r="E960">
        <v>26241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43605</v>
      </c>
      <c r="L960" t="s">
        <v>26</v>
      </c>
      <c r="N960" t="s">
        <v>24</v>
      </c>
    </row>
    <row r="961" spans="1:14" x14ac:dyDescent="0.25">
      <c r="A961" t="s">
        <v>2074</v>
      </c>
      <c r="B961" t="s">
        <v>2075</v>
      </c>
      <c r="C961" t="s">
        <v>2065</v>
      </c>
      <c r="D961" t="s">
        <v>21</v>
      </c>
      <c r="E961">
        <v>26261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43605</v>
      </c>
      <c r="L961" t="s">
        <v>26</v>
      </c>
      <c r="N961" t="s">
        <v>24</v>
      </c>
    </row>
    <row r="962" spans="1:14" x14ac:dyDescent="0.25">
      <c r="A962" t="s">
        <v>2076</v>
      </c>
      <c r="B962" t="s">
        <v>2077</v>
      </c>
      <c r="C962" t="s">
        <v>2078</v>
      </c>
      <c r="D962" t="s">
        <v>21</v>
      </c>
      <c r="E962">
        <v>26270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43605</v>
      </c>
      <c r="L962" t="s">
        <v>26</v>
      </c>
      <c r="N962" t="s">
        <v>24</v>
      </c>
    </row>
    <row r="963" spans="1:14" x14ac:dyDescent="0.25">
      <c r="A963" t="s">
        <v>1403</v>
      </c>
      <c r="B963" t="s">
        <v>2079</v>
      </c>
      <c r="C963" t="s">
        <v>32</v>
      </c>
      <c r="D963" t="s">
        <v>21</v>
      </c>
      <c r="E963">
        <v>24954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43605</v>
      </c>
      <c r="L963" t="s">
        <v>26</v>
      </c>
      <c r="N963" t="s">
        <v>24</v>
      </c>
    </row>
    <row r="964" spans="1:14" x14ac:dyDescent="0.25">
      <c r="A964" t="s">
        <v>2080</v>
      </c>
      <c r="B964" t="s">
        <v>2081</v>
      </c>
      <c r="C964" t="s">
        <v>2082</v>
      </c>
      <c r="D964" t="s">
        <v>21</v>
      </c>
      <c r="E964">
        <v>24924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43605</v>
      </c>
      <c r="L964" t="s">
        <v>26</v>
      </c>
      <c r="N964" t="s">
        <v>24</v>
      </c>
    </row>
    <row r="965" spans="1:14" x14ac:dyDescent="0.25">
      <c r="A965" t="s">
        <v>2083</v>
      </c>
      <c r="B965" t="s">
        <v>2084</v>
      </c>
      <c r="C965" t="s">
        <v>2085</v>
      </c>
      <c r="D965" t="s">
        <v>21</v>
      </c>
      <c r="E965">
        <v>26263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43605</v>
      </c>
      <c r="L965" t="s">
        <v>26</v>
      </c>
      <c r="N965" t="s">
        <v>24</v>
      </c>
    </row>
    <row r="966" spans="1:14" x14ac:dyDescent="0.25">
      <c r="A966" t="s">
        <v>343</v>
      </c>
      <c r="B966" t="s">
        <v>2086</v>
      </c>
      <c r="C966" t="s">
        <v>1298</v>
      </c>
      <c r="D966" t="s">
        <v>21</v>
      </c>
      <c r="E966">
        <v>26241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43605</v>
      </c>
      <c r="L966" t="s">
        <v>26</v>
      </c>
      <c r="N966" t="s">
        <v>24</v>
      </c>
    </row>
    <row r="967" spans="1:14" x14ac:dyDescent="0.25">
      <c r="A967" t="s">
        <v>2087</v>
      </c>
      <c r="B967" t="s">
        <v>2088</v>
      </c>
      <c r="C967" t="s">
        <v>2078</v>
      </c>
      <c r="D967" t="s">
        <v>21</v>
      </c>
      <c r="E967">
        <v>26270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43605</v>
      </c>
      <c r="L967" t="s">
        <v>26</v>
      </c>
      <c r="N967" t="s">
        <v>24</v>
      </c>
    </row>
    <row r="968" spans="1:14" x14ac:dyDescent="0.25">
      <c r="A968" t="s">
        <v>2089</v>
      </c>
      <c r="B968" t="s">
        <v>2090</v>
      </c>
      <c r="C968" t="s">
        <v>1413</v>
      </c>
      <c r="D968" t="s">
        <v>21</v>
      </c>
      <c r="E968">
        <v>24946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43605</v>
      </c>
      <c r="L968" t="s">
        <v>26</v>
      </c>
      <c r="N968" t="s">
        <v>24</v>
      </c>
    </row>
    <row r="969" spans="1:14" x14ac:dyDescent="0.25">
      <c r="A969" t="s">
        <v>2091</v>
      </c>
      <c r="B969" t="s">
        <v>2092</v>
      </c>
      <c r="C969" t="s">
        <v>2093</v>
      </c>
      <c r="D969" t="s">
        <v>21</v>
      </c>
      <c r="E969">
        <v>26224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43605</v>
      </c>
      <c r="L969" t="s">
        <v>26</v>
      </c>
      <c r="N969" t="s">
        <v>24</v>
      </c>
    </row>
    <row r="970" spans="1:14" x14ac:dyDescent="0.25">
      <c r="A970" t="s">
        <v>2094</v>
      </c>
      <c r="B970" t="s">
        <v>2095</v>
      </c>
      <c r="C970" t="s">
        <v>2096</v>
      </c>
      <c r="D970" t="s">
        <v>21</v>
      </c>
      <c r="E970">
        <v>26230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43605</v>
      </c>
      <c r="L970" t="s">
        <v>26</v>
      </c>
      <c r="N970" t="s">
        <v>24</v>
      </c>
    </row>
    <row r="971" spans="1:14" x14ac:dyDescent="0.25">
      <c r="A971" t="s">
        <v>2097</v>
      </c>
      <c r="B971" t="s">
        <v>2098</v>
      </c>
      <c r="C971" t="s">
        <v>2099</v>
      </c>
      <c r="D971" t="s">
        <v>21</v>
      </c>
      <c r="E971">
        <v>26416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43605</v>
      </c>
      <c r="L971" t="s">
        <v>26</v>
      </c>
      <c r="N971" t="s">
        <v>24</v>
      </c>
    </row>
    <row r="972" spans="1:14" x14ac:dyDescent="0.25">
      <c r="A972" t="s">
        <v>2100</v>
      </c>
      <c r="B972" t="s">
        <v>2101</v>
      </c>
      <c r="C972" t="s">
        <v>2102</v>
      </c>
      <c r="D972" t="s">
        <v>21</v>
      </c>
      <c r="E972">
        <v>26283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43605</v>
      </c>
      <c r="L972" t="s">
        <v>26</v>
      </c>
      <c r="N972" t="s">
        <v>24</v>
      </c>
    </row>
    <row r="973" spans="1:14" x14ac:dyDescent="0.25">
      <c r="A973" t="s">
        <v>2103</v>
      </c>
      <c r="B973" t="s">
        <v>2104</v>
      </c>
      <c r="C973" t="s">
        <v>409</v>
      </c>
      <c r="D973" t="s">
        <v>21</v>
      </c>
      <c r="E973">
        <v>26807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43603</v>
      </c>
      <c r="L973" t="s">
        <v>26</v>
      </c>
      <c r="N973" t="s">
        <v>24</v>
      </c>
    </row>
    <row r="974" spans="1:14" x14ac:dyDescent="0.25">
      <c r="A974" t="s">
        <v>2105</v>
      </c>
      <c r="B974" t="s">
        <v>2106</v>
      </c>
      <c r="C974" t="s">
        <v>2107</v>
      </c>
      <c r="D974" t="s">
        <v>21</v>
      </c>
      <c r="E974">
        <v>25984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43602</v>
      </c>
      <c r="L974" t="s">
        <v>26</v>
      </c>
      <c r="N974" t="s">
        <v>24</v>
      </c>
    </row>
    <row r="975" spans="1:14" x14ac:dyDescent="0.25">
      <c r="A975" t="s">
        <v>2108</v>
      </c>
      <c r="B975" t="s">
        <v>2109</v>
      </c>
      <c r="C975" t="s">
        <v>2107</v>
      </c>
      <c r="D975" t="s">
        <v>21</v>
      </c>
      <c r="E975">
        <v>25984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43602</v>
      </c>
      <c r="L975" t="s">
        <v>26</v>
      </c>
      <c r="N975" t="s">
        <v>24</v>
      </c>
    </row>
    <row r="976" spans="1:14" x14ac:dyDescent="0.25">
      <c r="A976" t="s">
        <v>2110</v>
      </c>
      <c r="B976" t="s">
        <v>2111</v>
      </c>
      <c r="C976" t="s">
        <v>1657</v>
      </c>
      <c r="D976" t="s">
        <v>21</v>
      </c>
      <c r="E976">
        <v>24925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43602</v>
      </c>
      <c r="L976" t="s">
        <v>26</v>
      </c>
      <c r="N976" t="s">
        <v>24</v>
      </c>
    </row>
    <row r="977" spans="1:14" x14ac:dyDescent="0.25">
      <c r="A977" t="s">
        <v>2112</v>
      </c>
      <c r="B977" t="s">
        <v>2113</v>
      </c>
      <c r="C977" t="s">
        <v>2114</v>
      </c>
      <c r="D977" t="s">
        <v>21</v>
      </c>
      <c r="E977">
        <v>24938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43602</v>
      </c>
      <c r="L977" t="s">
        <v>26</v>
      </c>
      <c r="N977" t="s">
        <v>24</v>
      </c>
    </row>
    <row r="978" spans="1:14" x14ac:dyDescent="0.25">
      <c r="A978" t="s">
        <v>2115</v>
      </c>
      <c r="B978" t="s">
        <v>2116</v>
      </c>
      <c r="C978" t="s">
        <v>2117</v>
      </c>
      <c r="D978" t="s">
        <v>21</v>
      </c>
      <c r="E978">
        <v>25958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43602</v>
      </c>
      <c r="L978" t="s">
        <v>26</v>
      </c>
      <c r="N978" t="s">
        <v>24</v>
      </c>
    </row>
    <row r="979" spans="1:14" x14ac:dyDescent="0.25">
      <c r="A979" t="s">
        <v>2118</v>
      </c>
      <c r="B979" t="s">
        <v>2119</v>
      </c>
      <c r="C979" t="s">
        <v>2120</v>
      </c>
      <c r="D979" t="s">
        <v>21</v>
      </c>
      <c r="E979">
        <v>24931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43602</v>
      </c>
      <c r="L979" t="s">
        <v>26</v>
      </c>
      <c r="N979" t="s">
        <v>24</v>
      </c>
    </row>
    <row r="980" spans="1:14" x14ac:dyDescent="0.25">
      <c r="A980" t="s">
        <v>2121</v>
      </c>
      <c r="B980" t="s">
        <v>2122</v>
      </c>
      <c r="C980" t="s">
        <v>632</v>
      </c>
      <c r="D980" t="s">
        <v>21</v>
      </c>
      <c r="E980">
        <v>25962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43602</v>
      </c>
      <c r="L980" t="s">
        <v>26</v>
      </c>
      <c r="N980" t="s">
        <v>24</v>
      </c>
    </row>
    <row r="981" spans="1:14" x14ac:dyDescent="0.25">
      <c r="A981" t="s">
        <v>2123</v>
      </c>
      <c r="B981" t="s">
        <v>2124</v>
      </c>
      <c r="C981" t="s">
        <v>2120</v>
      </c>
      <c r="D981" t="s">
        <v>21</v>
      </c>
      <c r="E981">
        <v>24931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43602</v>
      </c>
      <c r="L981" t="s">
        <v>26</v>
      </c>
      <c r="N981" t="s">
        <v>24</v>
      </c>
    </row>
    <row r="982" spans="1:14" x14ac:dyDescent="0.25">
      <c r="A982" t="s">
        <v>2125</v>
      </c>
      <c r="B982" t="s">
        <v>2126</v>
      </c>
      <c r="C982" t="s">
        <v>2127</v>
      </c>
      <c r="D982" t="s">
        <v>21</v>
      </c>
      <c r="E982">
        <v>25981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43602</v>
      </c>
      <c r="L982" t="s">
        <v>26</v>
      </c>
      <c r="N982" t="s">
        <v>24</v>
      </c>
    </row>
    <row r="983" spans="1:14" x14ac:dyDescent="0.25">
      <c r="A983" t="s">
        <v>2128</v>
      </c>
      <c r="B983" t="s">
        <v>2129</v>
      </c>
      <c r="C983" t="s">
        <v>2107</v>
      </c>
      <c r="D983" t="s">
        <v>21</v>
      </c>
      <c r="E983">
        <v>25984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43602</v>
      </c>
      <c r="L983" t="s">
        <v>26</v>
      </c>
      <c r="N983" t="s">
        <v>24</v>
      </c>
    </row>
    <row r="984" spans="1:14" x14ac:dyDescent="0.25">
      <c r="A984" t="s">
        <v>2130</v>
      </c>
      <c r="B984" t="s">
        <v>2131</v>
      </c>
      <c r="C984" t="s">
        <v>2132</v>
      </c>
      <c r="D984" t="s">
        <v>21</v>
      </c>
      <c r="E984">
        <v>25985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43602</v>
      </c>
      <c r="L984" t="s">
        <v>26</v>
      </c>
      <c r="N984" t="s">
        <v>24</v>
      </c>
    </row>
    <row r="985" spans="1:14" x14ac:dyDescent="0.25">
      <c r="A985" t="s">
        <v>2133</v>
      </c>
      <c r="B985" t="s">
        <v>2134</v>
      </c>
      <c r="C985" t="s">
        <v>2107</v>
      </c>
      <c r="D985" t="s">
        <v>21</v>
      </c>
      <c r="E985">
        <v>25984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43602</v>
      </c>
      <c r="L985" t="s">
        <v>26</v>
      </c>
      <c r="N985" t="s">
        <v>24</v>
      </c>
    </row>
    <row r="986" spans="1:14" x14ac:dyDescent="0.25">
      <c r="A986" t="s">
        <v>2135</v>
      </c>
      <c r="B986" t="s">
        <v>2136</v>
      </c>
      <c r="C986" t="s">
        <v>1654</v>
      </c>
      <c r="D986" t="s">
        <v>21</v>
      </c>
      <c r="E986">
        <v>25976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43602</v>
      </c>
      <c r="L986" t="s">
        <v>26</v>
      </c>
      <c r="N986" t="s">
        <v>24</v>
      </c>
    </row>
    <row r="987" spans="1:14" x14ac:dyDescent="0.25">
      <c r="A987" t="s">
        <v>2137</v>
      </c>
      <c r="B987" t="s">
        <v>2138</v>
      </c>
      <c r="C987" t="s">
        <v>632</v>
      </c>
      <c r="D987" t="s">
        <v>21</v>
      </c>
      <c r="E987">
        <v>25962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43602</v>
      </c>
      <c r="L987" t="s">
        <v>26</v>
      </c>
      <c r="N987" t="s">
        <v>24</v>
      </c>
    </row>
    <row r="988" spans="1:14" x14ac:dyDescent="0.25">
      <c r="A988" t="s">
        <v>2139</v>
      </c>
      <c r="B988" t="s">
        <v>2140</v>
      </c>
      <c r="C988" t="s">
        <v>1654</v>
      </c>
      <c r="D988" t="s">
        <v>21</v>
      </c>
      <c r="E988">
        <v>25976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43602</v>
      </c>
      <c r="L988" t="s">
        <v>26</v>
      </c>
      <c r="N988" t="s">
        <v>24</v>
      </c>
    </row>
    <row r="989" spans="1:14" x14ac:dyDescent="0.25">
      <c r="A989" t="s">
        <v>2141</v>
      </c>
      <c r="B989" t="s">
        <v>2142</v>
      </c>
      <c r="C989" t="s">
        <v>517</v>
      </c>
      <c r="D989" t="s">
        <v>21</v>
      </c>
      <c r="E989">
        <v>26431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43601</v>
      </c>
      <c r="L989" t="s">
        <v>26</v>
      </c>
      <c r="N989" t="s">
        <v>24</v>
      </c>
    </row>
    <row r="990" spans="1:14" x14ac:dyDescent="0.25">
      <c r="A990" t="s">
        <v>2143</v>
      </c>
      <c r="B990" t="s">
        <v>2144</v>
      </c>
      <c r="C990" t="s">
        <v>914</v>
      </c>
      <c r="D990" t="s">
        <v>21</v>
      </c>
      <c r="E990">
        <v>25670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43601</v>
      </c>
      <c r="L990" t="s">
        <v>26</v>
      </c>
      <c r="N990" t="s">
        <v>24</v>
      </c>
    </row>
    <row r="991" spans="1:14" x14ac:dyDescent="0.25">
      <c r="A991" t="s">
        <v>2145</v>
      </c>
      <c r="B991" t="s">
        <v>2146</v>
      </c>
      <c r="C991" t="s">
        <v>517</v>
      </c>
      <c r="D991" t="s">
        <v>21</v>
      </c>
      <c r="E991">
        <v>26431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43601</v>
      </c>
      <c r="L991" t="s">
        <v>26</v>
      </c>
      <c r="N991" t="s">
        <v>24</v>
      </c>
    </row>
    <row r="992" spans="1:14" x14ac:dyDescent="0.25">
      <c r="A992" t="s">
        <v>2147</v>
      </c>
      <c r="B992" t="s">
        <v>2148</v>
      </c>
      <c r="C992" t="s">
        <v>304</v>
      </c>
      <c r="D992" t="s">
        <v>21</v>
      </c>
      <c r="E992">
        <v>24740</v>
      </c>
      <c r="F992" t="s">
        <v>22</v>
      </c>
      <c r="G992" t="s">
        <v>22</v>
      </c>
      <c r="H992" t="s">
        <v>329</v>
      </c>
      <c r="I992" t="s">
        <v>330</v>
      </c>
      <c r="J992" s="1">
        <v>43558</v>
      </c>
      <c r="K992" s="1">
        <v>43601</v>
      </c>
      <c r="L992" t="s">
        <v>331</v>
      </c>
      <c r="N992" t="s">
        <v>1365</v>
      </c>
    </row>
    <row r="993" spans="1:14" x14ac:dyDescent="0.25">
      <c r="A993" t="s">
        <v>2149</v>
      </c>
      <c r="B993" t="s">
        <v>2150</v>
      </c>
      <c r="C993" t="s">
        <v>683</v>
      </c>
      <c r="D993" t="s">
        <v>21</v>
      </c>
      <c r="E993">
        <v>26062</v>
      </c>
      <c r="F993" t="s">
        <v>22</v>
      </c>
      <c r="G993" t="s">
        <v>22</v>
      </c>
      <c r="H993" t="s">
        <v>329</v>
      </c>
      <c r="I993" t="s">
        <v>330</v>
      </c>
      <c r="J993" s="1">
        <v>43563</v>
      </c>
      <c r="K993" s="1">
        <v>43601</v>
      </c>
      <c r="L993" t="s">
        <v>331</v>
      </c>
      <c r="N993" t="s">
        <v>1330</v>
      </c>
    </row>
    <row r="994" spans="1:14" x14ac:dyDescent="0.25">
      <c r="A994" t="s">
        <v>858</v>
      </c>
      <c r="B994" t="s">
        <v>2151</v>
      </c>
      <c r="C994" t="s">
        <v>991</v>
      </c>
      <c r="D994" t="s">
        <v>21</v>
      </c>
      <c r="E994">
        <v>25414</v>
      </c>
      <c r="F994" t="s">
        <v>22</v>
      </c>
      <c r="G994" t="s">
        <v>22</v>
      </c>
      <c r="H994" t="s">
        <v>329</v>
      </c>
      <c r="I994" t="s">
        <v>1981</v>
      </c>
      <c r="J994" s="1">
        <v>43559</v>
      </c>
      <c r="K994" s="1">
        <v>43601</v>
      </c>
      <c r="L994" t="s">
        <v>331</v>
      </c>
      <c r="N994" t="s">
        <v>1330</v>
      </c>
    </row>
    <row r="995" spans="1:14" x14ac:dyDescent="0.25">
      <c r="A995" t="s">
        <v>2152</v>
      </c>
      <c r="B995" t="s">
        <v>783</v>
      </c>
      <c r="C995" t="s">
        <v>784</v>
      </c>
      <c r="D995" t="s">
        <v>21</v>
      </c>
      <c r="E995">
        <v>26070</v>
      </c>
      <c r="F995" t="s">
        <v>22</v>
      </c>
      <c r="G995" t="s">
        <v>22</v>
      </c>
      <c r="H995" t="s">
        <v>312</v>
      </c>
      <c r="I995" t="s">
        <v>313</v>
      </c>
      <c r="J995" s="1">
        <v>43481</v>
      </c>
      <c r="K995" s="1">
        <v>43601</v>
      </c>
      <c r="L995" t="s">
        <v>331</v>
      </c>
      <c r="N995" t="s">
        <v>1299</v>
      </c>
    </row>
    <row r="996" spans="1:14" x14ac:dyDescent="0.25">
      <c r="A996" t="s">
        <v>1483</v>
      </c>
      <c r="B996" t="s">
        <v>2153</v>
      </c>
      <c r="C996" t="s">
        <v>517</v>
      </c>
      <c r="D996" t="s">
        <v>21</v>
      </c>
      <c r="E996">
        <v>26431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43601</v>
      </c>
      <c r="L996" t="s">
        <v>26</v>
      </c>
      <c r="N996" t="s">
        <v>24</v>
      </c>
    </row>
    <row r="997" spans="1:14" x14ac:dyDescent="0.25">
      <c r="A997" t="s">
        <v>2154</v>
      </c>
      <c r="B997" t="s">
        <v>2155</v>
      </c>
      <c r="C997" t="s">
        <v>914</v>
      </c>
      <c r="D997" t="s">
        <v>21</v>
      </c>
      <c r="E997">
        <v>25670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43601</v>
      </c>
      <c r="L997" t="s">
        <v>26</v>
      </c>
      <c r="N997" t="s">
        <v>24</v>
      </c>
    </row>
    <row r="998" spans="1:14" x14ac:dyDescent="0.25">
      <c r="A998" t="s">
        <v>2156</v>
      </c>
      <c r="B998" t="s">
        <v>2157</v>
      </c>
      <c r="C998" t="s">
        <v>517</v>
      </c>
      <c r="D998" t="s">
        <v>21</v>
      </c>
      <c r="E998">
        <v>26431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43601</v>
      </c>
      <c r="L998" t="s">
        <v>26</v>
      </c>
      <c r="N998" t="s">
        <v>24</v>
      </c>
    </row>
    <row r="999" spans="1:14" x14ac:dyDescent="0.25">
      <c r="A999" t="s">
        <v>2158</v>
      </c>
      <c r="B999" t="s">
        <v>2159</v>
      </c>
      <c r="C999" t="s">
        <v>2160</v>
      </c>
      <c r="D999" t="s">
        <v>21</v>
      </c>
      <c r="E999">
        <v>25033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43600</v>
      </c>
      <c r="L999" t="s">
        <v>26</v>
      </c>
      <c r="N999" t="s">
        <v>24</v>
      </c>
    </row>
    <row r="1000" spans="1:14" x14ac:dyDescent="0.25">
      <c r="A1000" t="s">
        <v>2161</v>
      </c>
      <c r="B1000" t="s">
        <v>2162</v>
      </c>
      <c r="C1000" t="s">
        <v>409</v>
      </c>
      <c r="D1000" t="s">
        <v>21</v>
      </c>
      <c r="E1000">
        <v>26807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43600</v>
      </c>
      <c r="L1000" t="s">
        <v>26</v>
      </c>
      <c r="N1000" t="s">
        <v>24</v>
      </c>
    </row>
    <row r="1001" spans="1:14" x14ac:dyDescent="0.25">
      <c r="A1001" t="s">
        <v>2163</v>
      </c>
      <c r="B1001" t="s">
        <v>2164</v>
      </c>
      <c r="C1001" t="s">
        <v>2165</v>
      </c>
      <c r="D1001" t="s">
        <v>21</v>
      </c>
      <c r="E1001">
        <v>25827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43600</v>
      </c>
      <c r="L1001" t="s">
        <v>26</v>
      </c>
      <c r="N1001" t="s">
        <v>24</v>
      </c>
    </row>
    <row r="1002" spans="1:14" x14ac:dyDescent="0.25">
      <c r="A1002" t="s">
        <v>2166</v>
      </c>
      <c r="B1002" t="s">
        <v>2167</v>
      </c>
      <c r="C1002" t="s">
        <v>1881</v>
      </c>
      <c r="D1002" t="s">
        <v>21</v>
      </c>
      <c r="E1002">
        <v>25213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43600</v>
      </c>
      <c r="L1002" t="s">
        <v>26</v>
      </c>
      <c r="N1002" t="s">
        <v>24</v>
      </c>
    </row>
    <row r="1003" spans="1:14" x14ac:dyDescent="0.25">
      <c r="A1003" t="s">
        <v>2168</v>
      </c>
      <c r="B1003" t="s">
        <v>1637</v>
      </c>
      <c r="C1003" t="s">
        <v>20</v>
      </c>
      <c r="D1003" t="s">
        <v>21</v>
      </c>
      <c r="E1003">
        <v>25070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43600</v>
      </c>
      <c r="L1003" t="s">
        <v>26</v>
      </c>
      <c r="N1003" t="s">
        <v>24</v>
      </c>
    </row>
    <row r="1004" spans="1:14" x14ac:dyDescent="0.25">
      <c r="A1004" t="s">
        <v>2169</v>
      </c>
      <c r="B1004" t="s">
        <v>2170</v>
      </c>
      <c r="C1004" t="s">
        <v>48</v>
      </c>
      <c r="D1004" t="s">
        <v>21</v>
      </c>
      <c r="E1004">
        <v>25302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43600</v>
      </c>
      <c r="L1004" t="s">
        <v>26</v>
      </c>
      <c r="N1004" t="s">
        <v>24</v>
      </c>
    </row>
    <row r="1005" spans="1:14" x14ac:dyDescent="0.25">
      <c r="A1005" t="s">
        <v>2171</v>
      </c>
      <c r="B1005" t="s">
        <v>2172</v>
      </c>
      <c r="C1005" t="s">
        <v>2160</v>
      </c>
      <c r="D1005" t="s">
        <v>21</v>
      </c>
      <c r="E1005">
        <v>25033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43600</v>
      </c>
      <c r="L1005" t="s">
        <v>26</v>
      </c>
      <c r="N1005" t="s">
        <v>24</v>
      </c>
    </row>
    <row r="1006" spans="1:14" x14ac:dyDescent="0.25">
      <c r="A1006" t="s">
        <v>2173</v>
      </c>
      <c r="B1006" t="s">
        <v>2174</v>
      </c>
      <c r="C1006" t="s">
        <v>20</v>
      </c>
      <c r="D1006" t="s">
        <v>21</v>
      </c>
      <c r="E1006">
        <v>25070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43600</v>
      </c>
      <c r="L1006" t="s">
        <v>26</v>
      </c>
      <c r="N1006" t="s">
        <v>24</v>
      </c>
    </row>
    <row r="1007" spans="1:14" x14ac:dyDescent="0.25">
      <c r="A1007" t="s">
        <v>2175</v>
      </c>
      <c r="B1007" t="s">
        <v>2176</v>
      </c>
      <c r="C1007" t="s">
        <v>2177</v>
      </c>
      <c r="D1007" t="s">
        <v>21</v>
      </c>
      <c r="E1007">
        <v>25844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43600</v>
      </c>
      <c r="L1007" t="s">
        <v>26</v>
      </c>
      <c r="N1007" t="s">
        <v>24</v>
      </c>
    </row>
    <row r="1008" spans="1:14" x14ac:dyDescent="0.25">
      <c r="A1008" t="s">
        <v>2178</v>
      </c>
      <c r="B1008" t="s">
        <v>2179</v>
      </c>
      <c r="C1008" t="s">
        <v>409</v>
      </c>
      <c r="D1008" t="s">
        <v>21</v>
      </c>
      <c r="E1008">
        <v>26807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43600</v>
      </c>
      <c r="L1008" t="s">
        <v>26</v>
      </c>
      <c r="N1008" t="s">
        <v>24</v>
      </c>
    </row>
    <row r="1009" spans="1:14" x14ac:dyDescent="0.25">
      <c r="A1009" t="s">
        <v>2180</v>
      </c>
      <c r="B1009" t="s">
        <v>2181</v>
      </c>
      <c r="C1009" t="s">
        <v>409</v>
      </c>
      <c r="D1009" t="s">
        <v>21</v>
      </c>
      <c r="E1009">
        <v>26807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43600</v>
      </c>
      <c r="L1009" t="s">
        <v>26</v>
      </c>
      <c r="N1009" t="s">
        <v>24</v>
      </c>
    </row>
    <row r="1010" spans="1:14" x14ac:dyDescent="0.25">
      <c r="A1010" t="s">
        <v>2182</v>
      </c>
      <c r="B1010" t="s">
        <v>2183</v>
      </c>
      <c r="C1010" t="s">
        <v>2177</v>
      </c>
      <c r="D1010" t="s">
        <v>21</v>
      </c>
      <c r="E1010">
        <v>25844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43600</v>
      </c>
      <c r="L1010" t="s">
        <v>26</v>
      </c>
      <c r="N1010" t="s">
        <v>24</v>
      </c>
    </row>
    <row r="1011" spans="1:14" x14ac:dyDescent="0.25">
      <c r="A1011" t="s">
        <v>2184</v>
      </c>
      <c r="B1011" t="s">
        <v>2185</v>
      </c>
      <c r="C1011" t="s">
        <v>2165</v>
      </c>
      <c r="D1011" t="s">
        <v>21</v>
      </c>
      <c r="E1011">
        <v>25827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43600</v>
      </c>
      <c r="L1011" t="s">
        <v>26</v>
      </c>
      <c r="N1011" t="s">
        <v>24</v>
      </c>
    </row>
    <row r="1012" spans="1:14" x14ac:dyDescent="0.25">
      <c r="A1012" t="s">
        <v>2186</v>
      </c>
      <c r="B1012" t="s">
        <v>2187</v>
      </c>
      <c r="C1012" t="s">
        <v>784</v>
      </c>
      <c r="D1012" t="s">
        <v>21</v>
      </c>
      <c r="E1012">
        <v>26070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43600</v>
      </c>
      <c r="L1012" t="s">
        <v>26</v>
      </c>
      <c r="N1012" t="s">
        <v>24</v>
      </c>
    </row>
    <row r="1013" spans="1:14" x14ac:dyDescent="0.25">
      <c r="A1013" t="s">
        <v>2188</v>
      </c>
      <c r="B1013" t="s">
        <v>2189</v>
      </c>
      <c r="C1013" t="s">
        <v>113</v>
      </c>
      <c r="D1013" t="s">
        <v>21</v>
      </c>
      <c r="E1013">
        <v>25801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43600</v>
      </c>
      <c r="L1013" t="s">
        <v>26</v>
      </c>
      <c r="N1013" t="s">
        <v>24</v>
      </c>
    </row>
    <row r="1014" spans="1:14" x14ac:dyDescent="0.25">
      <c r="A1014" t="s">
        <v>2190</v>
      </c>
      <c r="B1014" t="s">
        <v>2191</v>
      </c>
      <c r="C1014" t="s">
        <v>113</v>
      </c>
      <c r="D1014" t="s">
        <v>21</v>
      </c>
      <c r="E1014">
        <v>25801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43600</v>
      </c>
      <c r="L1014" t="s">
        <v>26</v>
      </c>
      <c r="N1014" t="s">
        <v>24</v>
      </c>
    </row>
    <row r="1015" spans="1:14" x14ac:dyDescent="0.25">
      <c r="A1015" t="s">
        <v>2192</v>
      </c>
      <c r="B1015" t="s">
        <v>2193</v>
      </c>
      <c r="C1015" t="s">
        <v>2177</v>
      </c>
      <c r="D1015" t="s">
        <v>21</v>
      </c>
      <c r="E1015">
        <v>25844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43600</v>
      </c>
      <c r="L1015" t="s">
        <v>26</v>
      </c>
      <c r="N1015" t="s">
        <v>24</v>
      </c>
    </row>
    <row r="1016" spans="1:14" x14ac:dyDescent="0.25">
      <c r="A1016" t="s">
        <v>2194</v>
      </c>
      <c r="B1016" t="s">
        <v>2164</v>
      </c>
      <c r="C1016" t="s">
        <v>2165</v>
      </c>
      <c r="D1016" t="s">
        <v>21</v>
      </c>
      <c r="E1016">
        <v>25827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43600</v>
      </c>
      <c r="L1016" t="s">
        <v>26</v>
      </c>
      <c r="N1016" t="s">
        <v>24</v>
      </c>
    </row>
    <row r="1017" spans="1:14" x14ac:dyDescent="0.25">
      <c r="A1017" t="s">
        <v>2195</v>
      </c>
      <c r="B1017" t="s">
        <v>2196</v>
      </c>
      <c r="C1017" t="s">
        <v>830</v>
      </c>
      <c r="D1017" t="s">
        <v>21</v>
      </c>
      <c r="E1017">
        <v>26804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43600</v>
      </c>
      <c r="L1017" t="s">
        <v>26</v>
      </c>
      <c r="N1017" t="s">
        <v>24</v>
      </c>
    </row>
    <row r="1018" spans="1:14" x14ac:dyDescent="0.25">
      <c r="A1018" t="s">
        <v>2197</v>
      </c>
      <c r="B1018" t="s">
        <v>2198</v>
      </c>
      <c r="C1018" t="s">
        <v>2160</v>
      </c>
      <c r="D1018" t="s">
        <v>21</v>
      </c>
      <c r="E1018">
        <v>25033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43600</v>
      </c>
      <c r="L1018" t="s">
        <v>26</v>
      </c>
      <c r="N1018" t="s">
        <v>24</v>
      </c>
    </row>
    <row r="1019" spans="1:14" x14ac:dyDescent="0.25">
      <c r="A1019" t="s">
        <v>366</v>
      </c>
      <c r="B1019" t="s">
        <v>2199</v>
      </c>
      <c r="C1019" t="s">
        <v>2165</v>
      </c>
      <c r="D1019" t="s">
        <v>21</v>
      </c>
      <c r="E1019">
        <v>25827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43600</v>
      </c>
      <c r="L1019" t="s">
        <v>26</v>
      </c>
      <c r="N1019" t="s">
        <v>24</v>
      </c>
    </row>
    <row r="1020" spans="1:14" x14ac:dyDescent="0.25">
      <c r="A1020" t="s">
        <v>2200</v>
      </c>
      <c r="B1020" t="s">
        <v>2201</v>
      </c>
      <c r="C1020" t="s">
        <v>2202</v>
      </c>
      <c r="D1020" t="s">
        <v>21</v>
      </c>
      <c r="E1020">
        <v>25082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43600</v>
      </c>
      <c r="L1020" t="s">
        <v>26</v>
      </c>
      <c r="N1020" t="s">
        <v>24</v>
      </c>
    </row>
    <row r="1021" spans="1:14" x14ac:dyDescent="0.25">
      <c r="A1021" t="s">
        <v>405</v>
      </c>
      <c r="B1021" t="s">
        <v>406</v>
      </c>
      <c r="C1021" t="s">
        <v>400</v>
      </c>
      <c r="D1021" t="s">
        <v>21</v>
      </c>
      <c r="E1021">
        <v>26866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43600</v>
      </c>
      <c r="L1021" t="s">
        <v>26</v>
      </c>
      <c r="N1021" t="s">
        <v>24</v>
      </c>
    </row>
    <row r="1022" spans="1:14" x14ac:dyDescent="0.25">
      <c r="A1022" t="s">
        <v>2203</v>
      </c>
      <c r="B1022" t="s">
        <v>1637</v>
      </c>
      <c r="C1022" t="s">
        <v>20</v>
      </c>
      <c r="D1022" t="s">
        <v>21</v>
      </c>
      <c r="E1022">
        <v>25070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43600</v>
      </c>
      <c r="L1022" t="s">
        <v>26</v>
      </c>
      <c r="N1022" t="s">
        <v>24</v>
      </c>
    </row>
    <row r="1023" spans="1:14" x14ac:dyDescent="0.25">
      <c r="A1023" t="s">
        <v>2204</v>
      </c>
      <c r="B1023" t="s">
        <v>2205</v>
      </c>
      <c r="C1023" t="s">
        <v>20</v>
      </c>
      <c r="D1023" t="s">
        <v>21</v>
      </c>
      <c r="E1023">
        <v>25070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43600</v>
      </c>
      <c r="L1023" t="s">
        <v>26</v>
      </c>
      <c r="N1023" t="s">
        <v>24</v>
      </c>
    </row>
    <row r="1024" spans="1:14" x14ac:dyDescent="0.25">
      <c r="A1024" t="s">
        <v>2206</v>
      </c>
      <c r="B1024" t="s">
        <v>2207</v>
      </c>
      <c r="C1024" t="s">
        <v>2160</v>
      </c>
      <c r="D1024" t="s">
        <v>21</v>
      </c>
      <c r="E1024">
        <v>25033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43600</v>
      </c>
      <c r="L1024" t="s">
        <v>26</v>
      </c>
      <c r="N1024" t="s">
        <v>24</v>
      </c>
    </row>
    <row r="1025" spans="1:14" x14ac:dyDescent="0.25">
      <c r="A1025" t="s">
        <v>2208</v>
      </c>
      <c r="B1025" t="s">
        <v>2209</v>
      </c>
      <c r="C1025" t="s">
        <v>2210</v>
      </c>
      <c r="D1025" t="s">
        <v>21</v>
      </c>
      <c r="E1025">
        <v>25839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43600</v>
      </c>
      <c r="L1025" t="s">
        <v>26</v>
      </c>
      <c r="N1025" t="s">
        <v>24</v>
      </c>
    </row>
    <row r="1026" spans="1:14" x14ac:dyDescent="0.25">
      <c r="A1026" t="s">
        <v>2211</v>
      </c>
      <c r="B1026" t="s">
        <v>2212</v>
      </c>
      <c r="C1026" t="s">
        <v>2177</v>
      </c>
      <c r="D1026" t="s">
        <v>21</v>
      </c>
      <c r="E1026">
        <v>25844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43600</v>
      </c>
      <c r="L1026" t="s">
        <v>26</v>
      </c>
      <c r="N1026" t="s">
        <v>24</v>
      </c>
    </row>
    <row r="1027" spans="1:14" x14ac:dyDescent="0.25">
      <c r="A1027" t="s">
        <v>2213</v>
      </c>
      <c r="B1027" t="s">
        <v>2214</v>
      </c>
      <c r="C1027" t="s">
        <v>2215</v>
      </c>
      <c r="D1027" t="s">
        <v>21</v>
      </c>
      <c r="E1027">
        <v>25817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43600</v>
      </c>
      <c r="L1027" t="s">
        <v>26</v>
      </c>
      <c r="N1027" t="s">
        <v>24</v>
      </c>
    </row>
    <row r="1028" spans="1:14" x14ac:dyDescent="0.25">
      <c r="A1028" t="s">
        <v>2216</v>
      </c>
      <c r="B1028" t="s">
        <v>2217</v>
      </c>
      <c r="C1028" t="s">
        <v>540</v>
      </c>
      <c r="D1028" t="s">
        <v>21</v>
      </c>
      <c r="E1028">
        <v>25130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43599</v>
      </c>
      <c r="L1028" t="s">
        <v>26</v>
      </c>
      <c r="N1028" t="s">
        <v>24</v>
      </c>
    </row>
    <row r="1029" spans="1:14" x14ac:dyDescent="0.25">
      <c r="A1029" t="s">
        <v>1039</v>
      </c>
      <c r="B1029" t="s">
        <v>1040</v>
      </c>
      <c r="C1029" t="s">
        <v>1041</v>
      </c>
      <c r="D1029" t="s">
        <v>21</v>
      </c>
      <c r="E1029">
        <v>26323</v>
      </c>
      <c r="F1029" t="s">
        <v>22</v>
      </c>
      <c r="G1029" t="s">
        <v>22</v>
      </c>
      <c r="H1029" t="s">
        <v>312</v>
      </c>
      <c r="I1029" t="s">
        <v>313</v>
      </c>
      <c r="J1029" t="s">
        <v>80</v>
      </c>
      <c r="K1029" s="1">
        <v>43599</v>
      </c>
      <c r="L1029" t="s">
        <v>81</v>
      </c>
      <c r="M1029" t="str">
        <f>HYPERLINK("https://www.regulations.gov/docket?D=FDA-2019-H-2288")</f>
        <v>https://www.regulations.gov/docket?D=FDA-2019-H-2288</v>
      </c>
      <c r="N1029" t="s">
        <v>80</v>
      </c>
    </row>
    <row r="1030" spans="1:14" x14ac:dyDescent="0.25">
      <c r="A1030" t="s">
        <v>2218</v>
      </c>
      <c r="B1030" t="s">
        <v>2219</v>
      </c>
      <c r="C1030" t="s">
        <v>1169</v>
      </c>
      <c r="D1030" t="s">
        <v>21</v>
      </c>
      <c r="E1030">
        <v>26037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43598</v>
      </c>
      <c r="L1030" t="s">
        <v>26</v>
      </c>
      <c r="N1030" t="s">
        <v>24</v>
      </c>
    </row>
    <row r="1031" spans="1:14" x14ac:dyDescent="0.25">
      <c r="A1031" t="s">
        <v>2220</v>
      </c>
      <c r="B1031" t="s">
        <v>2221</v>
      </c>
      <c r="C1031" t="s">
        <v>271</v>
      </c>
      <c r="D1031" t="s">
        <v>21</v>
      </c>
      <c r="E1031">
        <v>25404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43598</v>
      </c>
      <c r="L1031" t="s">
        <v>26</v>
      </c>
      <c r="N1031" t="s">
        <v>24</v>
      </c>
    </row>
    <row r="1032" spans="1:14" x14ac:dyDescent="0.25">
      <c r="A1032" t="s">
        <v>2222</v>
      </c>
      <c r="B1032" t="s">
        <v>2223</v>
      </c>
      <c r="C1032" t="s">
        <v>683</v>
      </c>
      <c r="D1032" t="s">
        <v>21</v>
      </c>
      <c r="E1032">
        <v>26062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43598</v>
      </c>
      <c r="L1032" t="s">
        <v>26</v>
      </c>
      <c r="N1032" t="s">
        <v>24</v>
      </c>
    </row>
    <row r="1033" spans="1:14" x14ac:dyDescent="0.25">
      <c r="A1033" t="s">
        <v>2224</v>
      </c>
      <c r="B1033" t="s">
        <v>2225</v>
      </c>
      <c r="C1033" t="s">
        <v>271</v>
      </c>
      <c r="D1033" t="s">
        <v>21</v>
      </c>
      <c r="E1033">
        <v>25403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43598</v>
      </c>
      <c r="L1033" t="s">
        <v>26</v>
      </c>
      <c r="N1033" t="s">
        <v>24</v>
      </c>
    </row>
    <row r="1034" spans="1:14" x14ac:dyDescent="0.25">
      <c r="A1034" t="s">
        <v>314</v>
      </c>
      <c r="B1034" t="s">
        <v>2226</v>
      </c>
      <c r="C1034" t="s">
        <v>683</v>
      </c>
      <c r="D1034" t="s">
        <v>21</v>
      </c>
      <c r="E1034">
        <v>26062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43598</v>
      </c>
      <c r="L1034" t="s">
        <v>26</v>
      </c>
      <c r="N1034" t="s">
        <v>24</v>
      </c>
    </row>
    <row r="1035" spans="1:14" x14ac:dyDescent="0.25">
      <c r="A1035" t="s">
        <v>2227</v>
      </c>
      <c r="B1035" t="s">
        <v>2228</v>
      </c>
      <c r="C1035" t="s">
        <v>683</v>
      </c>
      <c r="D1035" t="s">
        <v>21</v>
      </c>
      <c r="E1035">
        <v>26062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43598</v>
      </c>
      <c r="L1035" t="s">
        <v>26</v>
      </c>
      <c r="N1035" t="s">
        <v>24</v>
      </c>
    </row>
    <row r="1036" spans="1:14" x14ac:dyDescent="0.25">
      <c r="A1036" t="s">
        <v>2229</v>
      </c>
      <c r="B1036" t="s">
        <v>2230</v>
      </c>
      <c r="C1036" t="s">
        <v>683</v>
      </c>
      <c r="D1036" t="s">
        <v>21</v>
      </c>
      <c r="E1036">
        <v>26062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43598</v>
      </c>
      <c r="L1036" t="s">
        <v>26</v>
      </c>
      <c r="N1036" t="s">
        <v>24</v>
      </c>
    </row>
    <row r="1037" spans="1:14" x14ac:dyDescent="0.25">
      <c r="A1037" t="s">
        <v>2231</v>
      </c>
      <c r="B1037" t="s">
        <v>2232</v>
      </c>
      <c r="C1037" t="s">
        <v>1169</v>
      </c>
      <c r="D1037" t="s">
        <v>21</v>
      </c>
      <c r="E1037">
        <v>26037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43598</v>
      </c>
      <c r="L1037" t="s">
        <v>26</v>
      </c>
      <c r="N1037" t="s">
        <v>24</v>
      </c>
    </row>
    <row r="1038" spans="1:14" x14ac:dyDescent="0.25">
      <c r="A1038" t="s">
        <v>2233</v>
      </c>
      <c r="B1038" t="s">
        <v>2234</v>
      </c>
      <c r="C1038" t="s">
        <v>683</v>
      </c>
      <c r="D1038" t="s">
        <v>21</v>
      </c>
      <c r="E1038">
        <v>26062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43598</v>
      </c>
      <c r="L1038" t="s">
        <v>26</v>
      </c>
      <c r="N1038" t="s">
        <v>24</v>
      </c>
    </row>
    <row r="1039" spans="1:14" x14ac:dyDescent="0.25">
      <c r="A1039" t="s">
        <v>2235</v>
      </c>
      <c r="B1039" t="s">
        <v>2236</v>
      </c>
      <c r="C1039" t="s">
        <v>1169</v>
      </c>
      <c r="D1039" t="s">
        <v>21</v>
      </c>
      <c r="E1039">
        <v>26037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43598</v>
      </c>
      <c r="L1039" t="s">
        <v>26</v>
      </c>
      <c r="N1039" t="s">
        <v>24</v>
      </c>
    </row>
    <row r="1040" spans="1:14" x14ac:dyDescent="0.25">
      <c r="A1040" t="s">
        <v>1428</v>
      </c>
      <c r="B1040" t="s">
        <v>2237</v>
      </c>
      <c r="C1040" t="s">
        <v>683</v>
      </c>
      <c r="D1040" t="s">
        <v>21</v>
      </c>
      <c r="E1040">
        <v>26062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43598</v>
      </c>
      <c r="L1040" t="s">
        <v>26</v>
      </c>
      <c r="N1040" t="s">
        <v>24</v>
      </c>
    </row>
    <row r="1041" spans="1:14" x14ac:dyDescent="0.25">
      <c r="A1041" t="s">
        <v>2238</v>
      </c>
      <c r="B1041" t="s">
        <v>2239</v>
      </c>
      <c r="C1041" t="s">
        <v>683</v>
      </c>
      <c r="D1041" t="s">
        <v>21</v>
      </c>
      <c r="E1041">
        <v>26062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43598</v>
      </c>
      <c r="L1041" t="s">
        <v>26</v>
      </c>
      <c r="N1041" t="s">
        <v>24</v>
      </c>
    </row>
    <row r="1042" spans="1:14" x14ac:dyDescent="0.25">
      <c r="A1042" t="s">
        <v>2240</v>
      </c>
      <c r="B1042" t="s">
        <v>2241</v>
      </c>
      <c r="C1042" t="s">
        <v>683</v>
      </c>
      <c r="D1042" t="s">
        <v>21</v>
      </c>
      <c r="E1042">
        <v>26062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43598</v>
      </c>
      <c r="L1042" t="s">
        <v>26</v>
      </c>
      <c r="N1042" t="s">
        <v>24</v>
      </c>
    </row>
    <row r="1043" spans="1:14" x14ac:dyDescent="0.25">
      <c r="A1043" t="s">
        <v>2242</v>
      </c>
      <c r="B1043" t="s">
        <v>2243</v>
      </c>
      <c r="C1043" t="s">
        <v>2244</v>
      </c>
      <c r="D1043" t="s">
        <v>21</v>
      </c>
      <c r="E1043">
        <v>26430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43598</v>
      </c>
      <c r="L1043" t="s">
        <v>26</v>
      </c>
      <c r="N1043" t="s">
        <v>24</v>
      </c>
    </row>
    <row r="1044" spans="1:14" x14ac:dyDescent="0.25">
      <c r="A1044" t="s">
        <v>2245</v>
      </c>
      <c r="B1044" t="s">
        <v>2246</v>
      </c>
      <c r="C1044" t="s">
        <v>1293</v>
      </c>
      <c r="D1044" t="s">
        <v>21</v>
      </c>
      <c r="E1044">
        <v>25443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43595</v>
      </c>
      <c r="L1044" t="s">
        <v>26</v>
      </c>
      <c r="N1044" t="s">
        <v>24</v>
      </c>
    </row>
    <row r="1045" spans="1:14" x14ac:dyDescent="0.25">
      <c r="A1045" t="s">
        <v>2247</v>
      </c>
      <c r="B1045" t="s">
        <v>2248</v>
      </c>
      <c r="C1045" t="s">
        <v>1293</v>
      </c>
      <c r="D1045" t="s">
        <v>21</v>
      </c>
      <c r="E1045">
        <v>25443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43595</v>
      </c>
      <c r="L1045" t="s">
        <v>26</v>
      </c>
      <c r="N1045" t="s">
        <v>24</v>
      </c>
    </row>
    <row r="1046" spans="1:14" x14ac:dyDescent="0.25">
      <c r="A1046" t="s">
        <v>2249</v>
      </c>
      <c r="B1046" t="s">
        <v>2250</v>
      </c>
      <c r="C1046" t="s">
        <v>1293</v>
      </c>
      <c r="D1046" t="s">
        <v>21</v>
      </c>
      <c r="E1046">
        <v>25443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43595</v>
      </c>
      <c r="L1046" t="s">
        <v>26</v>
      </c>
      <c r="N1046" t="s">
        <v>24</v>
      </c>
    </row>
    <row r="1047" spans="1:14" x14ac:dyDescent="0.25">
      <c r="A1047" t="s">
        <v>2251</v>
      </c>
      <c r="B1047" t="s">
        <v>2252</v>
      </c>
      <c r="C1047" t="s">
        <v>1293</v>
      </c>
      <c r="D1047" t="s">
        <v>21</v>
      </c>
      <c r="E1047">
        <v>25443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43595</v>
      </c>
      <c r="L1047" t="s">
        <v>26</v>
      </c>
      <c r="N1047" t="s">
        <v>24</v>
      </c>
    </row>
    <row r="1048" spans="1:14" x14ac:dyDescent="0.25">
      <c r="A1048" t="s">
        <v>2253</v>
      </c>
      <c r="B1048" t="s">
        <v>2254</v>
      </c>
      <c r="C1048" t="s">
        <v>1293</v>
      </c>
      <c r="D1048" t="s">
        <v>21</v>
      </c>
      <c r="E1048">
        <v>25443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43595</v>
      </c>
      <c r="L1048" t="s">
        <v>26</v>
      </c>
      <c r="N1048" t="s">
        <v>24</v>
      </c>
    </row>
    <row r="1049" spans="1:14" x14ac:dyDescent="0.25">
      <c r="A1049" t="s">
        <v>2255</v>
      </c>
      <c r="B1049" t="s">
        <v>2256</v>
      </c>
      <c r="C1049" t="s">
        <v>789</v>
      </c>
      <c r="D1049" t="s">
        <v>21</v>
      </c>
      <c r="E1049">
        <v>26351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43595</v>
      </c>
      <c r="L1049" t="s">
        <v>26</v>
      </c>
      <c r="N1049" t="s">
        <v>24</v>
      </c>
    </row>
    <row r="1050" spans="1:14" x14ac:dyDescent="0.25">
      <c r="A1050" t="s">
        <v>1517</v>
      </c>
      <c r="B1050" t="s">
        <v>2257</v>
      </c>
      <c r="C1050" t="s">
        <v>512</v>
      </c>
      <c r="D1050" t="s">
        <v>21</v>
      </c>
      <c r="E1050">
        <v>26201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43595</v>
      </c>
      <c r="L1050" t="s">
        <v>26</v>
      </c>
      <c r="N1050" t="s">
        <v>24</v>
      </c>
    </row>
    <row r="1051" spans="1:14" x14ac:dyDescent="0.25">
      <c r="A1051" t="s">
        <v>2258</v>
      </c>
      <c r="B1051" t="s">
        <v>2259</v>
      </c>
      <c r="C1051" t="s">
        <v>789</v>
      </c>
      <c r="D1051" t="s">
        <v>21</v>
      </c>
      <c r="E1051">
        <v>26351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43595</v>
      </c>
      <c r="L1051" t="s">
        <v>26</v>
      </c>
      <c r="N1051" t="s">
        <v>24</v>
      </c>
    </row>
    <row r="1052" spans="1:14" x14ac:dyDescent="0.25">
      <c r="A1052" t="s">
        <v>218</v>
      </c>
      <c r="B1052" t="s">
        <v>219</v>
      </c>
      <c r="C1052" t="s">
        <v>220</v>
      </c>
      <c r="D1052" t="s">
        <v>21</v>
      </c>
      <c r="E1052">
        <v>25506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43594</v>
      </c>
      <c r="L1052" t="s">
        <v>26</v>
      </c>
      <c r="N1052" t="s">
        <v>24</v>
      </c>
    </row>
    <row r="1053" spans="1:14" x14ac:dyDescent="0.25">
      <c r="A1053" t="s">
        <v>221</v>
      </c>
      <c r="B1053" t="s">
        <v>222</v>
      </c>
      <c r="C1053" t="s">
        <v>220</v>
      </c>
      <c r="D1053" t="s">
        <v>21</v>
      </c>
      <c r="E1053">
        <v>25506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43594</v>
      </c>
      <c r="L1053" t="s">
        <v>26</v>
      </c>
      <c r="N1053" t="s">
        <v>24</v>
      </c>
    </row>
    <row r="1054" spans="1:14" x14ac:dyDescent="0.25">
      <c r="A1054" t="s">
        <v>2260</v>
      </c>
      <c r="B1054" t="s">
        <v>550</v>
      </c>
      <c r="C1054" t="s">
        <v>551</v>
      </c>
      <c r="D1054" t="s">
        <v>21</v>
      </c>
      <c r="E1054">
        <v>25315</v>
      </c>
      <c r="F1054" t="s">
        <v>22</v>
      </c>
      <c r="G1054" t="s">
        <v>22</v>
      </c>
      <c r="H1054" t="s">
        <v>329</v>
      </c>
      <c r="I1054" t="s">
        <v>1981</v>
      </c>
      <c r="J1054" s="1">
        <v>43550</v>
      </c>
      <c r="K1054" s="1">
        <v>43594</v>
      </c>
      <c r="L1054" t="s">
        <v>331</v>
      </c>
      <c r="N1054" t="s">
        <v>1330</v>
      </c>
    </row>
    <row r="1055" spans="1:14" x14ac:dyDescent="0.25">
      <c r="A1055" t="s">
        <v>2261</v>
      </c>
      <c r="B1055" t="s">
        <v>2262</v>
      </c>
      <c r="C1055" t="s">
        <v>537</v>
      </c>
      <c r="D1055" t="s">
        <v>21</v>
      </c>
      <c r="E1055">
        <v>25053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43594</v>
      </c>
      <c r="L1055" t="s">
        <v>26</v>
      </c>
      <c r="N1055" t="s">
        <v>24</v>
      </c>
    </row>
    <row r="1056" spans="1:14" x14ac:dyDescent="0.25">
      <c r="A1056" t="s">
        <v>2263</v>
      </c>
      <c r="B1056" t="s">
        <v>2264</v>
      </c>
      <c r="C1056" t="s">
        <v>217</v>
      </c>
      <c r="D1056" t="s">
        <v>21</v>
      </c>
      <c r="E1056">
        <v>25523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43594</v>
      </c>
      <c r="L1056" t="s">
        <v>26</v>
      </c>
      <c r="N1056" t="s">
        <v>24</v>
      </c>
    </row>
    <row r="1057" spans="1:14" x14ac:dyDescent="0.25">
      <c r="A1057" t="s">
        <v>227</v>
      </c>
      <c r="B1057" t="s">
        <v>228</v>
      </c>
      <c r="C1057" t="s">
        <v>220</v>
      </c>
      <c r="D1057" t="s">
        <v>21</v>
      </c>
      <c r="E1057">
        <v>25506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43594</v>
      </c>
      <c r="L1057" t="s">
        <v>26</v>
      </c>
      <c r="N1057" t="s">
        <v>24</v>
      </c>
    </row>
    <row r="1058" spans="1:14" x14ac:dyDescent="0.25">
      <c r="A1058" t="s">
        <v>2265</v>
      </c>
      <c r="B1058" t="s">
        <v>2266</v>
      </c>
      <c r="C1058" t="s">
        <v>113</v>
      </c>
      <c r="D1058" t="s">
        <v>21</v>
      </c>
      <c r="E1058">
        <v>25801</v>
      </c>
      <c r="F1058" t="s">
        <v>22</v>
      </c>
      <c r="G1058" t="s">
        <v>22</v>
      </c>
      <c r="H1058" t="s">
        <v>329</v>
      </c>
      <c r="I1058" t="s">
        <v>1981</v>
      </c>
      <c r="J1058" s="1">
        <v>43543</v>
      </c>
      <c r="K1058" s="1">
        <v>43594</v>
      </c>
      <c r="L1058" t="s">
        <v>331</v>
      </c>
      <c r="N1058" t="s">
        <v>1365</v>
      </c>
    </row>
    <row r="1059" spans="1:14" x14ac:dyDescent="0.25">
      <c r="A1059" t="s">
        <v>2267</v>
      </c>
      <c r="B1059" t="s">
        <v>2268</v>
      </c>
      <c r="C1059" t="s">
        <v>220</v>
      </c>
      <c r="D1059" t="s">
        <v>21</v>
      </c>
      <c r="E1059">
        <v>25506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43594</v>
      </c>
      <c r="L1059" t="s">
        <v>26</v>
      </c>
      <c r="N1059" t="s">
        <v>24</v>
      </c>
    </row>
    <row r="1060" spans="1:14" x14ac:dyDescent="0.25">
      <c r="A1060" t="s">
        <v>702</v>
      </c>
      <c r="B1060" t="s">
        <v>703</v>
      </c>
      <c r="C1060" t="s">
        <v>704</v>
      </c>
      <c r="D1060" t="s">
        <v>21</v>
      </c>
      <c r="E1060">
        <v>25515</v>
      </c>
      <c r="F1060" t="s">
        <v>22</v>
      </c>
      <c r="G1060" t="s">
        <v>22</v>
      </c>
      <c r="H1060" t="s">
        <v>312</v>
      </c>
      <c r="I1060" t="s">
        <v>313</v>
      </c>
      <c r="J1060" s="1">
        <v>43551</v>
      </c>
      <c r="K1060" s="1">
        <v>43594</v>
      </c>
      <c r="L1060" t="s">
        <v>331</v>
      </c>
      <c r="N1060" t="s">
        <v>1302</v>
      </c>
    </row>
    <row r="1061" spans="1:14" x14ac:dyDescent="0.25">
      <c r="A1061" t="s">
        <v>231</v>
      </c>
      <c r="B1061" t="s">
        <v>232</v>
      </c>
      <c r="C1061" t="s">
        <v>220</v>
      </c>
      <c r="D1061" t="s">
        <v>21</v>
      </c>
      <c r="E1061">
        <v>25506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43594</v>
      </c>
      <c r="L1061" t="s">
        <v>26</v>
      </c>
      <c r="N1061" t="s">
        <v>24</v>
      </c>
    </row>
    <row r="1062" spans="1:14" x14ac:dyDescent="0.25">
      <c r="A1062" t="s">
        <v>2269</v>
      </c>
      <c r="B1062" t="s">
        <v>2270</v>
      </c>
      <c r="C1062" t="s">
        <v>2271</v>
      </c>
      <c r="D1062" t="s">
        <v>21</v>
      </c>
      <c r="E1062">
        <v>25081</v>
      </c>
      <c r="F1062" t="s">
        <v>22</v>
      </c>
      <c r="G1062" t="s">
        <v>22</v>
      </c>
      <c r="H1062" t="s">
        <v>312</v>
      </c>
      <c r="I1062" t="s">
        <v>449</v>
      </c>
      <c r="J1062" s="1">
        <v>43545</v>
      </c>
      <c r="K1062" s="1">
        <v>43594</v>
      </c>
      <c r="L1062" t="s">
        <v>331</v>
      </c>
      <c r="N1062" t="s">
        <v>1299</v>
      </c>
    </row>
    <row r="1063" spans="1:14" x14ac:dyDescent="0.25">
      <c r="A1063" t="s">
        <v>498</v>
      </c>
      <c r="B1063" t="s">
        <v>1000</v>
      </c>
      <c r="C1063" t="s">
        <v>1001</v>
      </c>
      <c r="D1063" t="s">
        <v>21</v>
      </c>
      <c r="E1063">
        <v>25107</v>
      </c>
      <c r="F1063" t="s">
        <v>22</v>
      </c>
      <c r="G1063" t="s">
        <v>22</v>
      </c>
      <c r="H1063" t="s">
        <v>329</v>
      </c>
      <c r="I1063" t="s">
        <v>330</v>
      </c>
      <c r="J1063" s="1">
        <v>43550</v>
      </c>
      <c r="K1063" s="1">
        <v>43594</v>
      </c>
      <c r="L1063" t="s">
        <v>331</v>
      </c>
      <c r="N1063" t="s">
        <v>1365</v>
      </c>
    </row>
    <row r="1064" spans="1:14" x14ac:dyDescent="0.25">
      <c r="A1064" t="s">
        <v>442</v>
      </c>
      <c r="B1064" t="s">
        <v>443</v>
      </c>
      <c r="C1064" t="s">
        <v>444</v>
      </c>
      <c r="D1064" t="s">
        <v>21</v>
      </c>
      <c r="E1064">
        <v>26288</v>
      </c>
      <c r="F1064" t="s">
        <v>22</v>
      </c>
      <c r="G1064" t="s">
        <v>22</v>
      </c>
      <c r="H1064" t="s">
        <v>312</v>
      </c>
      <c r="I1064" t="s">
        <v>313</v>
      </c>
      <c r="J1064" s="1">
        <v>43549</v>
      </c>
      <c r="K1064" s="1">
        <v>43594</v>
      </c>
      <c r="L1064" t="s">
        <v>331</v>
      </c>
      <c r="N1064" t="s">
        <v>1299</v>
      </c>
    </row>
    <row r="1065" spans="1:14" x14ac:dyDescent="0.25">
      <c r="A1065" t="s">
        <v>2272</v>
      </c>
      <c r="B1065" t="s">
        <v>2273</v>
      </c>
      <c r="C1065" t="s">
        <v>2274</v>
      </c>
      <c r="D1065" t="s">
        <v>21</v>
      </c>
      <c r="E1065">
        <v>25035</v>
      </c>
      <c r="F1065" t="s">
        <v>22</v>
      </c>
      <c r="G1065" t="s">
        <v>22</v>
      </c>
      <c r="H1065" t="s">
        <v>329</v>
      </c>
      <c r="I1065" t="s">
        <v>1981</v>
      </c>
      <c r="J1065" s="1">
        <v>43550</v>
      </c>
      <c r="K1065" s="1">
        <v>43594</v>
      </c>
      <c r="L1065" t="s">
        <v>331</v>
      </c>
      <c r="N1065" t="s">
        <v>1365</v>
      </c>
    </row>
    <row r="1066" spans="1:14" x14ac:dyDescent="0.25">
      <c r="A1066" t="s">
        <v>775</v>
      </c>
      <c r="B1066" t="s">
        <v>2275</v>
      </c>
      <c r="C1066" t="s">
        <v>271</v>
      </c>
      <c r="D1066" t="s">
        <v>21</v>
      </c>
      <c r="E1066">
        <v>25404</v>
      </c>
      <c r="F1066" t="s">
        <v>22</v>
      </c>
      <c r="G1066" t="s">
        <v>22</v>
      </c>
      <c r="H1066" t="s">
        <v>329</v>
      </c>
      <c r="I1066" t="s">
        <v>1981</v>
      </c>
      <c r="J1066" s="1">
        <v>43550</v>
      </c>
      <c r="K1066" s="1">
        <v>43594</v>
      </c>
      <c r="L1066" t="s">
        <v>331</v>
      </c>
      <c r="N1066" t="s">
        <v>1330</v>
      </c>
    </row>
    <row r="1067" spans="1:14" x14ac:dyDescent="0.25">
      <c r="A1067" t="s">
        <v>2276</v>
      </c>
      <c r="B1067" t="s">
        <v>2277</v>
      </c>
      <c r="C1067" t="s">
        <v>2278</v>
      </c>
      <c r="D1067" t="s">
        <v>21</v>
      </c>
      <c r="E1067">
        <v>26218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43593</v>
      </c>
      <c r="L1067" t="s">
        <v>26</v>
      </c>
      <c r="N1067" t="s">
        <v>24</v>
      </c>
    </row>
    <row r="1068" spans="1:14" x14ac:dyDescent="0.25">
      <c r="A1068" t="s">
        <v>2279</v>
      </c>
      <c r="B1068" t="s">
        <v>2280</v>
      </c>
      <c r="C1068" t="s">
        <v>512</v>
      </c>
      <c r="D1068" t="s">
        <v>21</v>
      </c>
      <c r="E1068">
        <v>26201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43593</v>
      </c>
      <c r="L1068" t="s">
        <v>26</v>
      </c>
      <c r="N1068" t="s">
        <v>24</v>
      </c>
    </row>
    <row r="1069" spans="1:14" x14ac:dyDescent="0.25">
      <c r="A1069" t="s">
        <v>2281</v>
      </c>
      <c r="B1069" t="s">
        <v>2282</v>
      </c>
      <c r="C1069" t="s">
        <v>512</v>
      </c>
      <c r="D1069" t="s">
        <v>21</v>
      </c>
      <c r="E1069">
        <v>26201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43593</v>
      </c>
      <c r="L1069" t="s">
        <v>26</v>
      </c>
      <c r="N1069" t="s">
        <v>24</v>
      </c>
    </row>
    <row r="1070" spans="1:14" x14ac:dyDescent="0.25">
      <c r="A1070" t="s">
        <v>2283</v>
      </c>
      <c r="B1070" t="s">
        <v>2284</v>
      </c>
      <c r="C1070" t="s">
        <v>512</v>
      </c>
      <c r="D1070" t="s">
        <v>21</v>
      </c>
      <c r="E1070">
        <v>26201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43593</v>
      </c>
      <c r="L1070" t="s">
        <v>26</v>
      </c>
      <c r="N1070" t="s">
        <v>24</v>
      </c>
    </row>
    <row r="1071" spans="1:14" x14ac:dyDescent="0.25">
      <c r="A1071" t="s">
        <v>2285</v>
      </c>
      <c r="B1071" t="s">
        <v>2286</v>
      </c>
      <c r="C1071" t="s">
        <v>2287</v>
      </c>
      <c r="D1071" t="s">
        <v>21</v>
      </c>
      <c r="E1071">
        <v>26234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43593</v>
      </c>
      <c r="L1071" t="s">
        <v>26</v>
      </c>
      <c r="N1071" t="s">
        <v>24</v>
      </c>
    </row>
    <row r="1072" spans="1:14" x14ac:dyDescent="0.25">
      <c r="A1072" t="s">
        <v>2288</v>
      </c>
      <c r="B1072" t="s">
        <v>2289</v>
      </c>
      <c r="C1072" t="s">
        <v>2287</v>
      </c>
      <c r="D1072" t="s">
        <v>21</v>
      </c>
      <c r="E1072">
        <v>26234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43593</v>
      </c>
      <c r="L1072" t="s">
        <v>26</v>
      </c>
      <c r="N1072" t="s">
        <v>24</v>
      </c>
    </row>
    <row r="1073" spans="1:14" x14ac:dyDescent="0.25">
      <c r="A1073" t="s">
        <v>2290</v>
      </c>
      <c r="B1073" t="s">
        <v>2291</v>
      </c>
      <c r="C1073" t="s">
        <v>512</v>
      </c>
      <c r="D1073" t="s">
        <v>21</v>
      </c>
      <c r="E1073">
        <v>26201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43593</v>
      </c>
      <c r="L1073" t="s">
        <v>26</v>
      </c>
      <c r="N1073" t="s">
        <v>24</v>
      </c>
    </row>
    <row r="1074" spans="1:14" x14ac:dyDescent="0.25">
      <c r="A1074" t="s">
        <v>2292</v>
      </c>
      <c r="B1074" t="s">
        <v>2293</v>
      </c>
      <c r="C1074" t="s">
        <v>2287</v>
      </c>
      <c r="D1074" t="s">
        <v>21</v>
      </c>
      <c r="E1074">
        <v>26234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43593</v>
      </c>
      <c r="L1074" t="s">
        <v>26</v>
      </c>
      <c r="N1074" t="s">
        <v>24</v>
      </c>
    </row>
    <row r="1075" spans="1:14" x14ac:dyDescent="0.25">
      <c r="A1075" t="s">
        <v>2294</v>
      </c>
      <c r="B1075" t="s">
        <v>2295</v>
      </c>
      <c r="C1075" t="s">
        <v>512</v>
      </c>
      <c r="D1075" t="s">
        <v>21</v>
      </c>
      <c r="E1075">
        <v>26201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43593</v>
      </c>
      <c r="L1075" t="s">
        <v>26</v>
      </c>
      <c r="N1075" t="s">
        <v>24</v>
      </c>
    </row>
    <row r="1076" spans="1:14" x14ac:dyDescent="0.25">
      <c r="A1076" t="s">
        <v>2296</v>
      </c>
      <c r="B1076" t="s">
        <v>2297</v>
      </c>
      <c r="C1076" t="s">
        <v>512</v>
      </c>
      <c r="D1076" t="s">
        <v>21</v>
      </c>
      <c r="E1076">
        <v>26201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43593</v>
      </c>
      <c r="L1076" t="s">
        <v>26</v>
      </c>
      <c r="N1076" t="s">
        <v>24</v>
      </c>
    </row>
    <row r="1077" spans="1:14" x14ac:dyDescent="0.25">
      <c r="A1077" t="s">
        <v>2298</v>
      </c>
      <c r="B1077" t="s">
        <v>39</v>
      </c>
      <c r="C1077" t="s">
        <v>37</v>
      </c>
      <c r="D1077" t="s">
        <v>21</v>
      </c>
      <c r="E1077">
        <v>26505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43592</v>
      </c>
      <c r="L1077" t="s">
        <v>26</v>
      </c>
      <c r="N1077" t="s">
        <v>24</v>
      </c>
    </row>
    <row r="1078" spans="1:14" x14ac:dyDescent="0.25">
      <c r="A1078" t="s">
        <v>2299</v>
      </c>
      <c r="B1078" t="s">
        <v>2300</v>
      </c>
      <c r="C1078" t="s">
        <v>2301</v>
      </c>
      <c r="D1078" t="s">
        <v>21</v>
      </c>
      <c r="E1078">
        <v>26501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43592</v>
      </c>
      <c r="L1078" t="s">
        <v>26</v>
      </c>
      <c r="N1078" t="s">
        <v>24</v>
      </c>
    </row>
    <row r="1079" spans="1:14" x14ac:dyDescent="0.25">
      <c r="A1079" t="s">
        <v>2302</v>
      </c>
      <c r="B1079" t="s">
        <v>2303</v>
      </c>
      <c r="C1079" t="s">
        <v>774</v>
      </c>
      <c r="D1079" t="s">
        <v>21</v>
      </c>
      <c r="E1079">
        <v>25428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43592</v>
      </c>
      <c r="L1079" t="s">
        <v>26</v>
      </c>
      <c r="N1079" t="s">
        <v>24</v>
      </c>
    </row>
    <row r="1080" spans="1:14" x14ac:dyDescent="0.25">
      <c r="A1080" t="s">
        <v>2304</v>
      </c>
      <c r="B1080" t="s">
        <v>2305</v>
      </c>
      <c r="C1080" t="s">
        <v>37</v>
      </c>
      <c r="D1080" t="s">
        <v>21</v>
      </c>
      <c r="E1080">
        <v>26505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43592</v>
      </c>
      <c r="L1080" t="s">
        <v>26</v>
      </c>
      <c r="N1080" t="s">
        <v>24</v>
      </c>
    </row>
    <row r="1081" spans="1:14" x14ac:dyDescent="0.25">
      <c r="A1081" t="s">
        <v>2306</v>
      </c>
      <c r="B1081" t="s">
        <v>2307</v>
      </c>
      <c r="C1081" t="s">
        <v>2308</v>
      </c>
      <c r="D1081" t="s">
        <v>21</v>
      </c>
      <c r="E1081">
        <v>26554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43591</v>
      </c>
      <c r="L1081" t="s">
        <v>26</v>
      </c>
      <c r="N1081" t="s">
        <v>24</v>
      </c>
    </row>
    <row r="1082" spans="1:14" x14ac:dyDescent="0.25">
      <c r="A1082" t="s">
        <v>2309</v>
      </c>
      <c r="B1082" t="s">
        <v>2310</v>
      </c>
      <c r="C1082" t="s">
        <v>2311</v>
      </c>
      <c r="D1082" t="s">
        <v>21</v>
      </c>
      <c r="E1082">
        <v>26571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43591</v>
      </c>
      <c r="L1082" t="s">
        <v>26</v>
      </c>
      <c r="N1082" t="s">
        <v>24</v>
      </c>
    </row>
    <row r="1083" spans="1:14" x14ac:dyDescent="0.25">
      <c r="A1083" t="s">
        <v>2312</v>
      </c>
      <c r="B1083" t="s">
        <v>2313</v>
      </c>
      <c r="C1083" t="s">
        <v>1047</v>
      </c>
      <c r="D1083" t="s">
        <v>21</v>
      </c>
      <c r="E1083">
        <v>26591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43591</v>
      </c>
      <c r="L1083" t="s">
        <v>26</v>
      </c>
      <c r="N1083" t="s">
        <v>24</v>
      </c>
    </row>
    <row r="1084" spans="1:14" x14ac:dyDescent="0.25">
      <c r="A1084" t="s">
        <v>2314</v>
      </c>
      <c r="B1084" t="s">
        <v>2315</v>
      </c>
      <c r="C1084" t="s">
        <v>1047</v>
      </c>
      <c r="D1084" t="s">
        <v>21</v>
      </c>
      <c r="E1084">
        <v>26591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43591</v>
      </c>
      <c r="L1084" t="s">
        <v>26</v>
      </c>
      <c r="N1084" t="s">
        <v>24</v>
      </c>
    </row>
    <row r="1085" spans="1:14" x14ac:dyDescent="0.25">
      <c r="A1085" t="s">
        <v>2316</v>
      </c>
      <c r="B1085" t="s">
        <v>2317</v>
      </c>
      <c r="C1085" t="s">
        <v>48</v>
      </c>
      <c r="D1085" t="s">
        <v>21</v>
      </c>
      <c r="E1085">
        <v>25314</v>
      </c>
      <c r="F1085" t="s">
        <v>23</v>
      </c>
      <c r="G1085" t="s">
        <v>23</v>
      </c>
      <c r="H1085" t="s">
        <v>24</v>
      </c>
      <c r="I1085" t="s">
        <v>24</v>
      </c>
      <c r="J1085" t="s">
        <v>25</v>
      </c>
      <c r="K1085" s="1">
        <v>43591</v>
      </c>
      <c r="L1085" t="s">
        <v>26</v>
      </c>
      <c r="N1085" t="s">
        <v>24</v>
      </c>
    </row>
    <row r="1086" spans="1:14" x14ac:dyDescent="0.25">
      <c r="A1086" t="s">
        <v>2318</v>
      </c>
      <c r="B1086" t="s">
        <v>2319</v>
      </c>
      <c r="C1086" t="s">
        <v>2311</v>
      </c>
      <c r="D1086" t="s">
        <v>21</v>
      </c>
      <c r="E1086">
        <v>26571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43591</v>
      </c>
      <c r="L1086" t="s">
        <v>26</v>
      </c>
      <c r="N1086" t="s">
        <v>24</v>
      </c>
    </row>
    <row r="1087" spans="1:14" x14ac:dyDescent="0.25">
      <c r="A1087" t="s">
        <v>2320</v>
      </c>
      <c r="B1087" t="s">
        <v>2321</v>
      </c>
      <c r="C1087" t="s">
        <v>2308</v>
      </c>
      <c r="D1087" t="s">
        <v>21</v>
      </c>
      <c r="E1087">
        <v>26554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43591</v>
      </c>
      <c r="L1087" t="s">
        <v>26</v>
      </c>
      <c r="N1087" t="s">
        <v>24</v>
      </c>
    </row>
    <row r="1088" spans="1:14" x14ac:dyDescent="0.25">
      <c r="A1088" t="s">
        <v>2322</v>
      </c>
      <c r="B1088" t="s">
        <v>2323</v>
      </c>
      <c r="C1088" t="s">
        <v>1047</v>
      </c>
      <c r="D1088" t="s">
        <v>21</v>
      </c>
      <c r="E1088">
        <v>26591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43591</v>
      </c>
      <c r="L1088" t="s">
        <v>26</v>
      </c>
      <c r="N1088" t="s">
        <v>24</v>
      </c>
    </row>
    <row r="1089" spans="1:14" x14ac:dyDescent="0.25">
      <c r="A1089" t="s">
        <v>2324</v>
      </c>
      <c r="B1089" t="s">
        <v>2325</v>
      </c>
      <c r="C1089" t="s">
        <v>517</v>
      </c>
      <c r="D1089" t="s">
        <v>21</v>
      </c>
      <c r="E1089">
        <v>26431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43591</v>
      </c>
      <c r="L1089" t="s">
        <v>26</v>
      </c>
      <c r="N1089" t="s">
        <v>24</v>
      </c>
    </row>
    <row r="1090" spans="1:14" x14ac:dyDescent="0.25">
      <c r="A1090" t="s">
        <v>2326</v>
      </c>
      <c r="B1090" t="s">
        <v>2327</v>
      </c>
      <c r="C1090" t="s">
        <v>2311</v>
      </c>
      <c r="D1090" t="s">
        <v>21</v>
      </c>
      <c r="E1090">
        <v>26571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43591</v>
      </c>
      <c r="L1090" t="s">
        <v>26</v>
      </c>
      <c r="N1090" t="s">
        <v>24</v>
      </c>
    </row>
    <row r="1091" spans="1:14" x14ac:dyDescent="0.25">
      <c r="A1091" t="s">
        <v>2328</v>
      </c>
      <c r="B1091" t="s">
        <v>2329</v>
      </c>
      <c r="C1091" t="s">
        <v>326</v>
      </c>
      <c r="D1091" t="s">
        <v>21</v>
      </c>
      <c r="E1091">
        <v>25705</v>
      </c>
      <c r="F1091" t="s">
        <v>23</v>
      </c>
      <c r="G1091" t="s">
        <v>23</v>
      </c>
      <c r="H1091" t="s">
        <v>24</v>
      </c>
      <c r="I1091" t="s">
        <v>24</v>
      </c>
      <c r="J1091" t="s">
        <v>25</v>
      </c>
      <c r="K1091" s="1">
        <v>43590</v>
      </c>
      <c r="L1091" t="s">
        <v>26</v>
      </c>
      <c r="N1091" t="s">
        <v>24</v>
      </c>
    </row>
    <row r="1092" spans="1:14" x14ac:dyDescent="0.25">
      <c r="A1092" t="s">
        <v>2330</v>
      </c>
      <c r="B1092" t="s">
        <v>2331</v>
      </c>
      <c r="C1092" t="s">
        <v>789</v>
      </c>
      <c r="D1092" t="s">
        <v>21</v>
      </c>
      <c r="E1092">
        <v>26351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43587</v>
      </c>
      <c r="L1092" t="s">
        <v>26</v>
      </c>
      <c r="N1092" t="s">
        <v>24</v>
      </c>
    </row>
    <row r="1093" spans="1:14" x14ac:dyDescent="0.25">
      <c r="A1093" t="s">
        <v>777</v>
      </c>
      <c r="B1093" t="s">
        <v>778</v>
      </c>
      <c r="C1093" t="s">
        <v>779</v>
      </c>
      <c r="D1093" t="s">
        <v>21</v>
      </c>
      <c r="E1093">
        <v>26040</v>
      </c>
      <c r="F1093" t="s">
        <v>22</v>
      </c>
      <c r="G1093" t="s">
        <v>22</v>
      </c>
      <c r="H1093" t="s">
        <v>312</v>
      </c>
      <c r="I1093" t="s">
        <v>313</v>
      </c>
      <c r="J1093" s="1">
        <v>43534</v>
      </c>
      <c r="K1093" s="1">
        <v>43587</v>
      </c>
      <c r="L1093" t="s">
        <v>331</v>
      </c>
      <c r="N1093" t="s">
        <v>1302</v>
      </c>
    </row>
    <row r="1094" spans="1:14" x14ac:dyDescent="0.25">
      <c r="A1094" t="s">
        <v>2332</v>
      </c>
      <c r="B1094" t="s">
        <v>2333</v>
      </c>
      <c r="C1094" t="s">
        <v>1298</v>
      </c>
      <c r="D1094" t="s">
        <v>21</v>
      </c>
      <c r="E1094">
        <v>26241</v>
      </c>
      <c r="F1094" t="s">
        <v>22</v>
      </c>
      <c r="G1094" t="s">
        <v>22</v>
      </c>
      <c r="H1094" t="s">
        <v>312</v>
      </c>
      <c r="I1094" t="s">
        <v>313</v>
      </c>
      <c r="J1094" t="s">
        <v>80</v>
      </c>
      <c r="K1094" s="1">
        <v>43587</v>
      </c>
      <c r="L1094" t="s">
        <v>81</v>
      </c>
      <c r="M1094" t="str">
        <f>HYPERLINK("https://www.regulations.gov/docket?D=FDA-2019-H-2094")</f>
        <v>https://www.regulations.gov/docket?D=FDA-2019-H-2094</v>
      </c>
      <c r="N1094" t="s">
        <v>80</v>
      </c>
    </row>
    <row r="1095" spans="1:14" x14ac:dyDescent="0.25">
      <c r="A1095" t="s">
        <v>1674</v>
      </c>
      <c r="B1095" t="s">
        <v>2334</v>
      </c>
      <c r="C1095" t="s">
        <v>1632</v>
      </c>
      <c r="D1095" t="s">
        <v>21</v>
      </c>
      <c r="E1095">
        <v>26041</v>
      </c>
      <c r="F1095" t="s">
        <v>22</v>
      </c>
      <c r="G1095" t="s">
        <v>22</v>
      </c>
      <c r="H1095" t="s">
        <v>312</v>
      </c>
      <c r="I1095" t="s">
        <v>313</v>
      </c>
      <c r="J1095" s="1">
        <v>43534</v>
      </c>
      <c r="K1095" s="1">
        <v>43587</v>
      </c>
      <c r="L1095" t="s">
        <v>331</v>
      </c>
      <c r="N1095" t="s">
        <v>1302</v>
      </c>
    </row>
    <row r="1096" spans="1:14" x14ac:dyDescent="0.25">
      <c r="A1096" t="s">
        <v>2335</v>
      </c>
      <c r="B1096" t="s">
        <v>2336</v>
      </c>
      <c r="C1096" t="s">
        <v>1089</v>
      </c>
      <c r="D1096" t="s">
        <v>21</v>
      </c>
      <c r="E1096">
        <v>25504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43587</v>
      </c>
      <c r="L1096" t="s">
        <v>26</v>
      </c>
      <c r="N1096" t="s">
        <v>24</v>
      </c>
    </row>
    <row r="1097" spans="1:14" x14ac:dyDescent="0.25">
      <c r="A1097" t="s">
        <v>2337</v>
      </c>
      <c r="B1097" t="s">
        <v>2338</v>
      </c>
      <c r="C1097" t="s">
        <v>1089</v>
      </c>
      <c r="D1097" t="s">
        <v>21</v>
      </c>
      <c r="E1097">
        <v>25504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43587</v>
      </c>
      <c r="L1097" t="s">
        <v>26</v>
      </c>
      <c r="N1097" t="s">
        <v>24</v>
      </c>
    </row>
    <row r="1098" spans="1:14" x14ac:dyDescent="0.25">
      <c r="A1098" t="s">
        <v>1567</v>
      </c>
      <c r="B1098" t="s">
        <v>2339</v>
      </c>
      <c r="C1098" t="s">
        <v>1089</v>
      </c>
      <c r="D1098" t="s">
        <v>21</v>
      </c>
      <c r="E1098">
        <v>25504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43587</v>
      </c>
      <c r="L1098" t="s">
        <v>26</v>
      </c>
      <c r="N1098" t="s">
        <v>24</v>
      </c>
    </row>
    <row r="1099" spans="1:14" x14ac:dyDescent="0.25">
      <c r="A1099" t="s">
        <v>1370</v>
      </c>
      <c r="B1099" t="s">
        <v>1371</v>
      </c>
      <c r="C1099" t="s">
        <v>266</v>
      </c>
      <c r="D1099" t="s">
        <v>21</v>
      </c>
      <c r="E1099">
        <v>24970</v>
      </c>
      <c r="F1099" t="s">
        <v>22</v>
      </c>
      <c r="G1099" t="s">
        <v>22</v>
      </c>
      <c r="H1099" t="s">
        <v>329</v>
      </c>
      <c r="I1099" t="s">
        <v>1981</v>
      </c>
      <c r="J1099" s="1">
        <v>43538</v>
      </c>
      <c r="K1099" s="1">
        <v>43587</v>
      </c>
      <c r="L1099" t="s">
        <v>331</v>
      </c>
      <c r="N1099" t="s">
        <v>1330</v>
      </c>
    </row>
    <row r="1100" spans="1:14" x14ac:dyDescent="0.25">
      <c r="A1100" t="s">
        <v>2340</v>
      </c>
      <c r="B1100" t="s">
        <v>1239</v>
      </c>
      <c r="C1100" t="s">
        <v>1089</v>
      </c>
      <c r="D1100" t="s">
        <v>21</v>
      </c>
      <c r="E1100">
        <v>25504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43587</v>
      </c>
      <c r="L1100" t="s">
        <v>26</v>
      </c>
      <c r="N1100" t="s">
        <v>24</v>
      </c>
    </row>
    <row r="1101" spans="1:14" x14ac:dyDescent="0.25">
      <c r="A1101" t="s">
        <v>785</v>
      </c>
      <c r="B1101" t="s">
        <v>786</v>
      </c>
      <c r="C1101" t="s">
        <v>375</v>
      </c>
      <c r="D1101" t="s">
        <v>21</v>
      </c>
      <c r="E1101">
        <v>26059</v>
      </c>
      <c r="F1101" t="s">
        <v>22</v>
      </c>
      <c r="G1101" t="s">
        <v>22</v>
      </c>
      <c r="H1101" t="s">
        <v>312</v>
      </c>
      <c r="I1101" t="s">
        <v>313</v>
      </c>
      <c r="J1101" s="1">
        <v>43534</v>
      </c>
      <c r="K1101" s="1">
        <v>43587</v>
      </c>
      <c r="L1101" t="s">
        <v>331</v>
      </c>
      <c r="N1101" t="s">
        <v>1302</v>
      </c>
    </row>
    <row r="1102" spans="1:14" x14ac:dyDescent="0.25">
      <c r="A1102" t="s">
        <v>2341</v>
      </c>
      <c r="B1102" t="s">
        <v>2342</v>
      </c>
      <c r="C1102" t="s">
        <v>2343</v>
      </c>
      <c r="D1102" t="s">
        <v>21</v>
      </c>
      <c r="E1102">
        <v>25267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43587</v>
      </c>
      <c r="L1102" t="s">
        <v>26</v>
      </c>
      <c r="N1102" t="s">
        <v>24</v>
      </c>
    </row>
    <row r="1103" spans="1:14" x14ac:dyDescent="0.25">
      <c r="A1103" t="s">
        <v>439</v>
      </c>
      <c r="B1103" t="s">
        <v>2344</v>
      </c>
      <c r="C1103" t="s">
        <v>266</v>
      </c>
      <c r="D1103" t="s">
        <v>21</v>
      </c>
      <c r="E1103">
        <v>24970</v>
      </c>
      <c r="F1103" t="s">
        <v>22</v>
      </c>
      <c r="G1103" t="s">
        <v>22</v>
      </c>
      <c r="H1103" t="s">
        <v>329</v>
      </c>
      <c r="I1103" t="s">
        <v>1100</v>
      </c>
      <c r="J1103" s="1">
        <v>43538</v>
      </c>
      <c r="K1103" s="1">
        <v>43587</v>
      </c>
      <c r="L1103" t="s">
        <v>331</v>
      </c>
      <c r="N1103" t="s">
        <v>1365</v>
      </c>
    </row>
    <row r="1104" spans="1:14" x14ac:dyDescent="0.25">
      <c r="A1104" t="s">
        <v>498</v>
      </c>
      <c r="B1104" t="s">
        <v>2345</v>
      </c>
      <c r="C1104" t="s">
        <v>1089</v>
      </c>
      <c r="D1104" t="s">
        <v>21</v>
      </c>
      <c r="E1104">
        <v>25504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43587</v>
      </c>
      <c r="L1104" t="s">
        <v>26</v>
      </c>
      <c r="N1104" t="s">
        <v>24</v>
      </c>
    </row>
    <row r="1105" spans="1:14" x14ac:dyDescent="0.25">
      <c r="A1105" t="s">
        <v>2346</v>
      </c>
      <c r="B1105" t="s">
        <v>2347</v>
      </c>
      <c r="C1105" t="s">
        <v>2343</v>
      </c>
      <c r="D1105" t="s">
        <v>21</v>
      </c>
      <c r="E1105">
        <v>25267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43587</v>
      </c>
      <c r="L1105" t="s">
        <v>26</v>
      </c>
      <c r="N1105" t="s">
        <v>24</v>
      </c>
    </row>
    <row r="1106" spans="1:14" x14ac:dyDescent="0.25">
      <c r="A1106" t="s">
        <v>2348</v>
      </c>
      <c r="B1106" t="s">
        <v>2349</v>
      </c>
      <c r="C1106" t="s">
        <v>1089</v>
      </c>
      <c r="D1106" t="s">
        <v>21</v>
      </c>
      <c r="E1106">
        <v>25504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43587</v>
      </c>
      <c r="L1106" t="s">
        <v>26</v>
      </c>
      <c r="N1106" t="s">
        <v>24</v>
      </c>
    </row>
    <row r="1107" spans="1:14" x14ac:dyDescent="0.25">
      <c r="A1107" t="s">
        <v>2350</v>
      </c>
      <c r="B1107" t="s">
        <v>2351</v>
      </c>
      <c r="C1107" t="s">
        <v>326</v>
      </c>
      <c r="D1107" t="s">
        <v>21</v>
      </c>
      <c r="E1107">
        <v>25704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43587</v>
      </c>
      <c r="L1107" t="s">
        <v>26</v>
      </c>
      <c r="N1107" t="s">
        <v>24</v>
      </c>
    </row>
    <row r="1108" spans="1:14" x14ac:dyDescent="0.25">
      <c r="A1108" t="s">
        <v>1446</v>
      </c>
      <c r="B1108" t="s">
        <v>1447</v>
      </c>
      <c r="C1108" t="s">
        <v>266</v>
      </c>
      <c r="D1108" t="s">
        <v>21</v>
      </c>
      <c r="E1108">
        <v>24970</v>
      </c>
      <c r="F1108" t="s">
        <v>22</v>
      </c>
      <c r="G1108" t="s">
        <v>22</v>
      </c>
      <c r="H1108" t="s">
        <v>329</v>
      </c>
      <c r="I1108" t="s">
        <v>1100</v>
      </c>
      <c r="J1108" s="1">
        <v>43538</v>
      </c>
      <c r="K1108" s="1">
        <v>43587</v>
      </c>
      <c r="L1108" t="s">
        <v>331</v>
      </c>
      <c r="N1108" t="s">
        <v>1330</v>
      </c>
    </row>
    <row r="1109" spans="1:14" x14ac:dyDescent="0.25">
      <c r="A1109" t="s">
        <v>2352</v>
      </c>
      <c r="B1109" t="s">
        <v>2353</v>
      </c>
      <c r="C1109" t="s">
        <v>1089</v>
      </c>
      <c r="D1109" t="s">
        <v>21</v>
      </c>
      <c r="E1109">
        <v>25504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43587</v>
      </c>
      <c r="L1109" t="s">
        <v>26</v>
      </c>
      <c r="N1109" t="s">
        <v>24</v>
      </c>
    </row>
    <row r="1110" spans="1:14" x14ac:dyDescent="0.25">
      <c r="A1110" t="s">
        <v>2354</v>
      </c>
      <c r="B1110" t="s">
        <v>2355</v>
      </c>
      <c r="C1110" t="s">
        <v>1089</v>
      </c>
      <c r="D1110" t="s">
        <v>21</v>
      </c>
      <c r="E1110">
        <v>25504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43587</v>
      </c>
      <c r="L1110" t="s">
        <v>26</v>
      </c>
      <c r="N1110" t="s">
        <v>24</v>
      </c>
    </row>
    <row r="1111" spans="1:14" x14ac:dyDescent="0.25">
      <c r="A1111" t="s">
        <v>2356</v>
      </c>
      <c r="B1111" t="s">
        <v>2357</v>
      </c>
      <c r="C1111" t="s">
        <v>2358</v>
      </c>
      <c r="D1111" t="s">
        <v>21</v>
      </c>
      <c r="E1111">
        <v>25177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43586</v>
      </c>
      <c r="L1111" t="s">
        <v>26</v>
      </c>
      <c r="N1111" t="s">
        <v>24</v>
      </c>
    </row>
    <row r="1112" spans="1:14" x14ac:dyDescent="0.25">
      <c r="A1112" t="s">
        <v>858</v>
      </c>
      <c r="B1112" t="s">
        <v>2359</v>
      </c>
      <c r="C1112" t="s">
        <v>774</v>
      </c>
      <c r="D1112" t="s">
        <v>21</v>
      </c>
      <c r="E1112">
        <v>25428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43586</v>
      </c>
      <c r="L1112" t="s">
        <v>26</v>
      </c>
      <c r="N1112" t="s">
        <v>24</v>
      </c>
    </row>
    <row r="1113" spans="1:14" x14ac:dyDescent="0.25">
      <c r="A1113" t="s">
        <v>2360</v>
      </c>
      <c r="B1113" t="s">
        <v>2361</v>
      </c>
      <c r="C1113" t="s">
        <v>2362</v>
      </c>
      <c r="D1113" t="s">
        <v>21</v>
      </c>
      <c r="E1113">
        <v>25420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43586</v>
      </c>
      <c r="L1113" t="s">
        <v>26</v>
      </c>
      <c r="N1113" t="s">
        <v>24</v>
      </c>
    </row>
    <row r="1114" spans="1:14" x14ac:dyDescent="0.25">
      <c r="A1114" t="s">
        <v>2363</v>
      </c>
      <c r="B1114" t="s">
        <v>2364</v>
      </c>
      <c r="C1114" t="s">
        <v>2365</v>
      </c>
      <c r="D1114" t="s">
        <v>21</v>
      </c>
      <c r="E1114">
        <v>25413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43586</v>
      </c>
      <c r="L1114" t="s">
        <v>26</v>
      </c>
      <c r="N1114" t="s">
        <v>24</v>
      </c>
    </row>
    <row r="1115" spans="1:14" x14ac:dyDescent="0.25">
      <c r="A1115" t="s">
        <v>2366</v>
      </c>
      <c r="B1115" t="s">
        <v>2367</v>
      </c>
      <c r="C1115" t="s">
        <v>2362</v>
      </c>
      <c r="D1115" t="s">
        <v>21</v>
      </c>
      <c r="E1115">
        <v>25420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43586</v>
      </c>
      <c r="L1115" t="s">
        <v>26</v>
      </c>
      <c r="N1115" t="s">
        <v>24</v>
      </c>
    </row>
    <row r="1116" spans="1:14" x14ac:dyDescent="0.25">
      <c r="A1116" t="s">
        <v>2368</v>
      </c>
      <c r="B1116" t="s">
        <v>2369</v>
      </c>
      <c r="C1116" t="s">
        <v>271</v>
      </c>
      <c r="D1116" t="s">
        <v>21</v>
      </c>
      <c r="E1116">
        <v>25403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43586</v>
      </c>
      <c r="L1116" t="s">
        <v>26</v>
      </c>
      <c r="N1116" t="s">
        <v>24</v>
      </c>
    </row>
    <row r="1117" spans="1:14" x14ac:dyDescent="0.25">
      <c r="A1117" t="s">
        <v>2370</v>
      </c>
      <c r="B1117" t="s">
        <v>2371</v>
      </c>
      <c r="C1117" t="s">
        <v>2372</v>
      </c>
      <c r="D1117" t="s">
        <v>21</v>
      </c>
      <c r="E1117">
        <v>26038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43585</v>
      </c>
      <c r="L1117" t="s">
        <v>26</v>
      </c>
      <c r="N1117" t="s">
        <v>24</v>
      </c>
    </row>
    <row r="1118" spans="1:14" x14ac:dyDescent="0.25">
      <c r="A1118" t="s">
        <v>2373</v>
      </c>
      <c r="B1118" t="s">
        <v>2374</v>
      </c>
      <c r="C1118" t="s">
        <v>632</v>
      </c>
      <c r="D1118" t="s">
        <v>21</v>
      </c>
      <c r="E1118">
        <v>25962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43585</v>
      </c>
      <c r="L1118" t="s">
        <v>26</v>
      </c>
      <c r="N1118" t="s">
        <v>24</v>
      </c>
    </row>
    <row r="1119" spans="1:14" x14ac:dyDescent="0.25">
      <c r="A1119" t="s">
        <v>105</v>
      </c>
      <c r="B1119" t="s">
        <v>106</v>
      </c>
      <c r="C1119" t="s">
        <v>107</v>
      </c>
      <c r="D1119" t="s">
        <v>21</v>
      </c>
      <c r="E1119">
        <v>25062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43585</v>
      </c>
      <c r="L1119" t="s">
        <v>26</v>
      </c>
      <c r="N1119" t="s">
        <v>24</v>
      </c>
    </row>
    <row r="1120" spans="1:14" x14ac:dyDescent="0.25">
      <c r="A1120" t="s">
        <v>108</v>
      </c>
      <c r="B1120" t="s">
        <v>109</v>
      </c>
      <c r="C1120" t="s">
        <v>110</v>
      </c>
      <c r="D1120" t="s">
        <v>21</v>
      </c>
      <c r="E1120">
        <v>26031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43585</v>
      </c>
      <c r="L1120" t="s">
        <v>26</v>
      </c>
      <c r="N1120" t="s">
        <v>24</v>
      </c>
    </row>
    <row r="1121" spans="1:14" x14ac:dyDescent="0.25">
      <c r="A1121" t="s">
        <v>2375</v>
      </c>
      <c r="B1121" t="s">
        <v>2376</v>
      </c>
      <c r="C1121" t="s">
        <v>1632</v>
      </c>
      <c r="D1121" t="s">
        <v>21</v>
      </c>
      <c r="E1121">
        <v>26041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43585</v>
      </c>
      <c r="L1121" t="s">
        <v>26</v>
      </c>
      <c r="N1121" t="s">
        <v>24</v>
      </c>
    </row>
    <row r="1122" spans="1:14" x14ac:dyDescent="0.25">
      <c r="A1122" t="s">
        <v>1517</v>
      </c>
      <c r="B1122" t="s">
        <v>2377</v>
      </c>
      <c r="C1122" t="s">
        <v>556</v>
      </c>
      <c r="D1122" t="s">
        <v>21</v>
      </c>
      <c r="E1122">
        <v>26525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43584</v>
      </c>
      <c r="L1122" t="s">
        <v>26</v>
      </c>
      <c r="N1122" t="s">
        <v>24</v>
      </c>
    </row>
    <row r="1123" spans="1:14" x14ac:dyDescent="0.25">
      <c r="A1123" t="s">
        <v>2378</v>
      </c>
      <c r="B1123" t="s">
        <v>2379</v>
      </c>
      <c r="C1123" t="s">
        <v>556</v>
      </c>
      <c r="D1123" t="s">
        <v>21</v>
      </c>
      <c r="E1123">
        <v>26525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43584</v>
      </c>
      <c r="L1123" t="s">
        <v>26</v>
      </c>
      <c r="N1123" t="s">
        <v>24</v>
      </c>
    </row>
    <row r="1124" spans="1:14" x14ac:dyDescent="0.25">
      <c r="A1124" t="s">
        <v>2380</v>
      </c>
      <c r="B1124" t="s">
        <v>2381</v>
      </c>
      <c r="C1124" t="s">
        <v>556</v>
      </c>
      <c r="D1124" t="s">
        <v>21</v>
      </c>
      <c r="E1124">
        <v>26525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43584</v>
      </c>
      <c r="L1124" t="s">
        <v>26</v>
      </c>
      <c r="N1124" t="s">
        <v>24</v>
      </c>
    </row>
    <row r="1125" spans="1:14" x14ac:dyDescent="0.25">
      <c r="A1125" t="s">
        <v>413</v>
      </c>
      <c r="B1125" t="s">
        <v>2382</v>
      </c>
      <c r="C1125" t="s">
        <v>412</v>
      </c>
      <c r="D1125" t="s">
        <v>21</v>
      </c>
      <c r="E1125">
        <v>26519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43584</v>
      </c>
      <c r="L1125" t="s">
        <v>26</v>
      </c>
      <c r="N1125" t="s">
        <v>24</v>
      </c>
    </row>
    <row r="1126" spans="1:14" x14ac:dyDescent="0.25">
      <c r="A1126" t="s">
        <v>2383</v>
      </c>
      <c r="B1126" t="s">
        <v>2384</v>
      </c>
      <c r="C1126" t="s">
        <v>556</v>
      </c>
      <c r="D1126" t="s">
        <v>21</v>
      </c>
      <c r="E1126">
        <v>26525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43584</v>
      </c>
      <c r="L1126" t="s">
        <v>26</v>
      </c>
      <c r="N1126" t="s">
        <v>24</v>
      </c>
    </row>
    <row r="1127" spans="1:14" x14ac:dyDescent="0.25">
      <c r="A1127" t="s">
        <v>2385</v>
      </c>
      <c r="B1127" t="s">
        <v>2386</v>
      </c>
      <c r="C1127" t="s">
        <v>37</v>
      </c>
      <c r="D1127" t="s">
        <v>21</v>
      </c>
      <c r="E1127">
        <v>26505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43583</v>
      </c>
      <c r="L1127" t="s">
        <v>26</v>
      </c>
      <c r="N1127" t="s">
        <v>24</v>
      </c>
    </row>
    <row r="1128" spans="1:14" x14ac:dyDescent="0.25">
      <c r="A1128" t="s">
        <v>2387</v>
      </c>
      <c r="B1128" t="s">
        <v>2388</v>
      </c>
      <c r="C1128" t="s">
        <v>37</v>
      </c>
      <c r="D1128" t="s">
        <v>21</v>
      </c>
      <c r="E1128">
        <v>26508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43583</v>
      </c>
      <c r="L1128" t="s">
        <v>26</v>
      </c>
      <c r="N1128" t="s">
        <v>24</v>
      </c>
    </row>
    <row r="1129" spans="1:14" x14ac:dyDescent="0.25">
      <c r="A1129" t="s">
        <v>54</v>
      </c>
      <c r="B1129" t="s">
        <v>2389</v>
      </c>
      <c r="C1129" t="s">
        <v>37</v>
      </c>
      <c r="D1129" t="s">
        <v>21</v>
      </c>
      <c r="E1129">
        <v>26507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43583</v>
      </c>
      <c r="L1129" t="s">
        <v>26</v>
      </c>
      <c r="N1129" t="s">
        <v>24</v>
      </c>
    </row>
    <row r="1130" spans="1:14" x14ac:dyDescent="0.25">
      <c r="A1130" t="s">
        <v>695</v>
      </c>
      <c r="B1130" t="s">
        <v>2390</v>
      </c>
      <c r="C1130" t="s">
        <v>37</v>
      </c>
      <c r="D1130" t="s">
        <v>21</v>
      </c>
      <c r="E1130">
        <v>26508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43583</v>
      </c>
      <c r="L1130" t="s">
        <v>26</v>
      </c>
      <c r="N1130" t="s">
        <v>24</v>
      </c>
    </row>
    <row r="1131" spans="1:14" x14ac:dyDescent="0.25">
      <c r="A1131" t="s">
        <v>2320</v>
      </c>
      <c r="B1131" t="s">
        <v>2391</v>
      </c>
      <c r="C1131" t="s">
        <v>37</v>
      </c>
      <c r="D1131" t="s">
        <v>21</v>
      </c>
      <c r="E1131">
        <v>26508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43583</v>
      </c>
      <c r="L1131" t="s">
        <v>26</v>
      </c>
      <c r="N1131" t="s">
        <v>24</v>
      </c>
    </row>
    <row r="1132" spans="1:14" x14ac:dyDescent="0.25">
      <c r="A1132" t="s">
        <v>2392</v>
      </c>
      <c r="B1132" t="s">
        <v>2393</v>
      </c>
      <c r="C1132" t="s">
        <v>37</v>
      </c>
      <c r="D1132" t="s">
        <v>21</v>
      </c>
      <c r="E1132">
        <v>26508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43583</v>
      </c>
      <c r="L1132" t="s">
        <v>26</v>
      </c>
      <c r="N1132" t="s">
        <v>24</v>
      </c>
    </row>
    <row r="1133" spans="1:14" x14ac:dyDescent="0.25">
      <c r="A1133" t="s">
        <v>2394</v>
      </c>
      <c r="B1133" t="s">
        <v>2395</v>
      </c>
      <c r="C1133" t="s">
        <v>37</v>
      </c>
      <c r="D1133" t="s">
        <v>21</v>
      </c>
      <c r="E1133">
        <v>26508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43583</v>
      </c>
      <c r="L1133" t="s">
        <v>26</v>
      </c>
      <c r="N1133" t="s">
        <v>24</v>
      </c>
    </row>
    <row r="1134" spans="1:14" x14ac:dyDescent="0.25">
      <c r="A1134" t="s">
        <v>1063</v>
      </c>
      <c r="B1134" t="s">
        <v>2396</v>
      </c>
      <c r="C1134" t="s">
        <v>37</v>
      </c>
      <c r="D1134" t="s">
        <v>21</v>
      </c>
      <c r="E1134">
        <v>26508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43583</v>
      </c>
      <c r="L1134" t="s">
        <v>26</v>
      </c>
      <c r="N1134" t="s">
        <v>24</v>
      </c>
    </row>
    <row r="1135" spans="1:14" x14ac:dyDescent="0.25">
      <c r="A1135" t="s">
        <v>64</v>
      </c>
      <c r="B1135" t="s">
        <v>65</v>
      </c>
      <c r="C1135" t="s">
        <v>37</v>
      </c>
      <c r="D1135" t="s">
        <v>21</v>
      </c>
      <c r="E1135">
        <v>26505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43583</v>
      </c>
      <c r="L1135" t="s">
        <v>26</v>
      </c>
      <c r="N1135" t="s">
        <v>24</v>
      </c>
    </row>
    <row r="1136" spans="1:14" x14ac:dyDescent="0.25">
      <c r="A1136" t="s">
        <v>2397</v>
      </c>
      <c r="B1136" t="s">
        <v>2398</v>
      </c>
      <c r="C1136" t="s">
        <v>37</v>
      </c>
      <c r="D1136" t="s">
        <v>21</v>
      </c>
      <c r="E1136">
        <v>26505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43582</v>
      </c>
      <c r="L1136" t="s">
        <v>26</v>
      </c>
      <c r="N1136" t="s">
        <v>24</v>
      </c>
    </row>
    <row r="1137" spans="1:14" x14ac:dyDescent="0.25">
      <c r="A1137" t="s">
        <v>1517</v>
      </c>
      <c r="B1137" t="s">
        <v>2399</v>
      </c>
      <c r="C1137" t="s">
        <v>37</v>
      </c>
      <c r="D1137" t="s">
        <v>21</v>
      </c>
      <c r="E1137">
        <v>26505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43582</v>
      </c>
      <c r="L1137" t="s">
        <v>26</v>
      </c>
      <c r="N1137" t="s">
        <v>24</v>
      </c>
    </row>
    <row r="1138" spans="1:14" x14ac:dyDescent="0.25">
      <c r="A1138" t="s">
        <v>2400</v>
      </c>
      <c r="B1138" t="s">
        <v>2401</v>
      </c>
      <c r="C1138" t="s">
        <v>37</v>
      </c>
      <c r="D1138" t="s">
        <v>21</v>
      </c>
      <c r="E1138">
        <v>26501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43582</v>
      </c>
      <c r="L1138" t="s">
        <v>26</v>
      </c>
      <c r="N1138" t="s">
        <v>24</v>
      </c>
    </row>
    <row r="1139" spans="1:14" x14ac:dyDescent="0.25">
      <c r="A1139" t="s">
        <v>2402</v>
      </c>
      <c r="B1139" t="s">
        <v>2403</v>
      </c>
      <c r="C1139" t="s">
        <v>37</v>
      </c>
      <c r="D1139" t="s">
        <v>21</v>
      </c>
      <c r="E1139">
        <v>26501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43582</v>
      </c>
      <c r="L1139" t="s">
        <v>26</v>
      </c>
      <c r="N1139" t="s">
        <v>24</v>
      </c>
    </row>
    <row r="1140" spans="1:14" x14ac:dyDescent="0.25">
      <c r="A1140" t="s">
        <v>2404</v>
      </c>
      <c r="B1140" t="s">
        <v>36</v>
      </c>
      <c r="C1140" t="s">
        <v>37</v>
      </c>
      <c r="D1140" t="s">
        <v>21</v>
      </c>
      <c r="E1140">
        <v>26505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43582</v>
      </c>
      <c r="L1140" t="s">
        <v>26</v>
      </c>
      <c r="N1140" t="s">
        <v>24</v>
      </c>
    </row>
    <row r="1141" spans="1:14" x14ac:dyDescent="0.25">
      <c r="A1141" t="s">
        <v>2405</v>
      </c>
      <c r="B1141" t="s">
        <v>2406</v>
      </c>
      <c r="C1141" t="s">
        <v>37</v>
      </c>
      <c r="D1141" t="s">
        <v>21</v>
      </c>
      <c r="E1141">
        <v>26505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43582</v>
      </c>
      <c r="L1141" t="s">
        <v>26</v>
      </c>
      <c r="N1141" t="s">
        <v>24</v>
      </c>
    </row>
    <row r="1142" spans="1:14" x14ac:dyDescent="0.25">
      <c r="A1142" t="s">
        <v>2407</v>
      </c>
      <c r="B1142" t="s">
        <v>2408</v>
      </c>
      <c r="C1142" t="s">
        <v>37</v>
      </c>
      <c r="D1142" t="s">
        <v>21</v>
      </c>
      <c r="E1142">
        <v>26508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43582</v>
      </c>
      <c r="L1142" t="s">
        <v>26</v>
      </c>
      <c r="N1142" t="s">
        <v>24</v>
      </c>
    </row>
    <row r="1143" spans="1:14" x14ac:dyDescent="0.25">
      <c r="A1143" t="s">
        <v>1428</v>
      </c>
      <c r="B1143" t="s">
        <v>2409</v>
      </c>
      <c r="C1143" t="s">
        <v>37</v>
      </c>
      <c r="D1143" t="s">
        <v>21</v>
      </c>
      <c r="E1143">
        <v>26505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43582</v>
      </c>
      <c r="L1143" t="s">
        <v>26</v>
      </c>
      <c r="N1143" t="s">
        <v>24</v>
      </c>
    </row>
    <row r="1144" spans="1:14" x14ac:dyDescent="0.25">
      <c r="A1144" t="s">
        <v>1594</v>
      </c>
      <c r="B1144" t="s">
        <v>2410</v>
      </c>
      <c r="C1144" t="s">
        <v>37</v>
      </c>
      <c r="D1144" t="s">
        <v>21</v>
      </c>
      <c r="E1144">
        <v>26505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43582</v>
      </c>
      <c r="L1144" t="s">
        <v>26</v>
      </c>
      <c r="N1144" t="s">
        <v>24</v>
      </c>
    </row>
    <row r="1145" spans="1:14" x14ac:dyDescent="0.25">
      <c r="A1145" t="s">
        <v>1091</v>
      </c>
      <c r="B1145" t="s">
        <v>2411</v>
      </c>
      <c r="C1145" t="s">
        <v>37</v>
      </c>
      <c r="D1145" t="s">
        <v>21</v>
      </c>
      <c r="E1145">
        <v>26508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43582</v>
      </c>
      <c r="L1145" t="s">
        <v>26</v>
      </c>
      <c r="N1145" t="s">
        <v>24</v>
      </c>
    </row>
    <row r="1146" spans="1:14" x14ac:dyDescent="0.25">
      <c r="A1146" t="s">
        <v>1448</v>
      </c>
      <c r="B1146" t="s">
        <v>2412</v>
      </c>
      <c r="C1146" t="s">
        <v>37</v>
      </c>
      <c r="D1146" t="s">
        <v>21</v>
      </c>
      <c r="E1146">
        <v>26505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43582</v>
      </c>
      <c r="L1146" t="s">
        <v>26</v>
      </c>
      <c r="N1146" t="s">
        <v>24</v>
      </c>
    </row>
    <row r="1147" spans="1:14" x14ac:dyDescent="0.25">
      <c r="A1147" t="s">
        <v>2413</v>
      </c>
      <c r="B1147" t="s">
        <v>2414</v>
      </c>
      <c r="C1147" t="s">
        <v>37</v>
      </c>
      <c r="D1147" t="s">
        <v>21</v>
      </c>
      <c r="E1147">
        <v>26501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43582</v>
      </c>
      <c r="L1147" t="s">
        <v>26</v>
      </c>
      <c r="N1147" t="s">
        <v>24</v>
      </c>
    </row>
    <row r="1148" spans="1:14" x14ac:dyDescent="0.25">
      <c r="A1148" t="s">
        <v>2415</v>
      </c>
      <c r="B1148" t="s">
        <v>2416</v>
      </c>
      <c r="C1148" t="s">
        <v>2417</v>
      </c>
      <c r="D1148" t="s">
        <v>21</v>
      </c>
      <c r="E1148">
        <v>25085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43581</v>
      </c>
      <c r="L1148" t="s">
        <v>26</v>
      </c>
      <c r="N1148" t="s">
        <v>24</v>
      </c>
    </row>
    <row r="1149" spans="1:14" x14ac:dyDescent="0.25">
      <c r="A1149" t="s">
        <v>2418</v>
      </c>
      <c r="B1149" t="s">
        <v>2419</v>
      </c>
      <c r="C1149" t="s">
        <v>1534</v>
      </c>
      <c r="D1149" t="s">
        <v>21</v>
      </c>
      <c r="E1149">
        <v>26651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43581</v>
      </c>
      <c r="L1149" t="s">
        <v>26</v>
      </c>
      <c r="N1149" t="s">
        <v>24</v>
      </c>
    </row>
    <row r="1150" spans="1:14" x14ac:dyDescent="0.25">
      <c r="A1150" t="s">
        <v>2420</v>
      </c>
      <c r="B1150" t="s">
        <v>2421</v>
      </c>
      <c r="C1150" t="s">
        <v>914</v>
      </c>
      <c r="D1150" t="s">
        <v>21</v>
      </c>
      <c r="E1150">
        <v>25670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43580</v>
      </c>
      <c r="L1150" t="s">
        <v>26</v>
      </c>
      <c r="N1150" t="s">
        <v>24</v>
      </c>
    </row>
    <row r="1151" spans="1:14" x14ac:dyDescent="0.25">
      <c r="A1151" t="s">
        <v>2422</v>
      </c>
      <c r="B1151" t="s">
        <v>724</v>
      </c>
      <c r="C1151" t="s">
        <v>326</v>
      </c>
      <c r="D1151" t="s">
        <v>21</v>
      </c>
      <c r="E1151">
        <v>25705</v>
      </c>
      <c r="F1151" t="s">
        <v>22</v>
      </c>
      <c r="G1151" t="s">
        <v>22</v>
      </c>
      <c r="H1151" t="s">
        <v>312</v>
      </c>
      <c r="I1151" t="s">
        <v>313</v>
      </c>
      <c r="J1151" s="1">
        <v>43523</v>
      </c>
      <c r="K1151" s="1">
        <v>43580</v>
      </c>
      <c r="L1151" t="s">
        <v>331</v>
      </c>
      <c r="N1151" t="s">
        <v>1302</v>
      </c>
    </row>
    <row r="1152" spans="1:14" x14ac:dyDescent="0.25">
      <c r="A1152" t="s">
        <v>2423</v>
      </c>
      <c r="B1152" t="s">
        <v>2424</v>
      </c>
      <c r="C1152" t="s">
        <v>77</v>
      </c>
      <c r="D1152" t="s">
        <v>21</v>
      </c>
      <c r="E1152">
        <v>25671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43580</v>
      </c>
      <c r="L1152" t="s">
        <v>26</v>
      </c>
      <c r="N1152" t="s">
        <v>24</v>
      </c>
    </row>
    <row r="1153" spans="1:14" x14ac:dyDescent="0.25">
      <c r="A1153" t="s">
        <v>2425</v>
      </c>
      <c r="B1153" t="s">
        <v>2426</v>
      </c>
      <c r="C1153" t="s">
        <v>914</v>
      </c>
      <c r="D1153" t="s">
        <v>21</v>
      </c>
      <c r="E1153">
        <v>25670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43580</v>
      </c>
      <c r="L1153" t="s">
        <v>26</v>
      </c>
      <c r="N1153" t="s">
        <v>24</v>
      </c>
    </row>
    <row r="1154" spans="1:14" x14ac:dyDescent="0.25">
      <c r="A1154" t="s">
        <v>2427</v>
      </c>
      <c r="B1154" t="s">
        <v>2428</v>
      </c>
      <c r="C1154" t="s">
        <v>914</v>
      </c>
      <c r="D1154" t="s">
        <v>21</v>
      </c>
      <c r="E1154">
        <v>25670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43580</v>
      </c>
      <c r="L1154" t="s">
        <v>26</v>
      </c>
      <c r="N1154" t="s">
        <v>24</v>
      </c>
    </row>
    <row r="1155" spans="1:14" x14ac:dyDescent="0.25">
      <c r="A1155" t="s">
        <v>2429</v>
      </c>
      <c r="B1155" t="s">
        <v>2430</v>
      </c>
      <c r="C1155" t="s">
        <v>914</v>
      </c>
      <c r="D1155" t="s">
        <v>21</v>
      </c>
      <c r="E1155">
        <v>25670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43580</v>
      </c>
      <c r="L1155" t="s">
        <v>26</v>
      </c>
      <c r="N1155" t="s">
        <v>24</v>
      </c>
    </row>
    <row r="1156" spans="1:14" x14ac:dyDescent="0.25">
      <c r="A1156" t="s">
        <v>129</v>
      </c>
      <c r="B1156" t="s">
        <v>2431</v>
      </c>
      <c r="C1156" t="s">
        <v>110</v>
      </c>
      <c r="D1156" t="s">
        <v>21</v>
      </c>
      <c r="E1156">
        <v>26031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43579</v>
      </c>
      <c r="L1156" t="s">
        <v>26</v>
      </c>
      <c r="N1156" t="s">
        <v>24</v>
      </c>
    </row>
    <row r="1157" spans="1:14" x14ac:dyDescent="0.25">
      <c r="A1157" t="s">
        <v>2432</v>
      </c>
      <c r="B1157" t="s">
        <v>2433</v>
      </c>
      <c r="C1157" t="s">
        <v>110</v>
      </c>
      <c r="D1157" t="s">
        <v>21</v>
      </c>
      <c r="E1157">
        <v>26031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43579</v>
      </c>
      <c r="L1157" t="s">
        <v>26</v>
      </c>
      <c r="N1157" t="s">
        <v>24</v>
      </c>
    </row>
    <row r="1158" spans="1:14" x14ac:dyDescent="0.25">
      <c r="A1158" t="s">
        <v>2434</v>
      </c>
      <c r="B1158" t="s">
        <v>2435</v>
      </c>
      <c r="C1158" t="s">
        <v>71</v>
      </c>
      <c r="D1158" t="s">
        <v>21</v>
      </c>
      <c r="E1158">
        <v>26003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43579</v>
      </c>
      <c r="L1158" t="s">
        <v>26</v>
      </c>
      <c r="N1158" t="s">
        <v>24</v>
      </c>
    </row>
    <row r="1159" spans="1:14" x14ac:dyDescent="0.25">
      <c r="A1159" t="s">
        <v>2436</v>
      </c>
      <c r="B1159" t="s">
        <v>2437</v>
      </c>
      <c r="C1159" t="s">
        <v>71</v>
      </c>
      <c r="D1159" t="s">
        <v>21</v>
      </c>
      <c r="E1159">
        <v>26003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43579</v>
      </c>
      <c r="L1159" t="s">
        <v>26</v>
      </c>
      <c r="N1159" t="s">
        <v>24</v>
      </c>
    </row>
    <row r="1160" spans="1:14" x14ac:dyDescent="0.25">
      <c r="A1160" t="s">
        <v>2438</v>
      </c>
      <c r="B1160" t="s">
        <v>2439</v>
      </c>
      <c r="C1160" t="s">
        <v>71</v>
      </c>
      <c r="D1160" t="s">
        <v>21</v>
      </c>
      <c r="E1160">
        <v>26003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43579</v>
      </c>
      <c r="L1160" t="s">
        <v>26</v>
      </c>
      <c r="N1160" t="s">
        <v>24</v>
      </c>
    </row>
    <row r="1161" spans="1:14" x14ac:dyDescent="0.25">
      <c r="A1161" t="s">
        <v>177</v>
      </c>
      <c r="B1161" t="s">
        <v>2440</v>
      </c>
      <c r="C1161" t="s">
        <v>110</v>
      </c>
      <c r="D1161" t="s">
        <v>21</v>
      </c>
      <c r="E1161">
        <v>26031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43579</v>
      </c>
      <c r="L1161" t="s">
        <v>26</v>
      </c>
      <c r="N1161" t="s">
        <v>24</v>
      </c>
    </row>
    <row r="1162" spans="1:14" x14ac:dyDescent="0.25">
      <c r="A1162" t="s">
        <v>2441</v>
      </c>
      <c r="B1162" t="s">
        <v>2442</v>
      </c>
      <c r="C1162" t="s">
        <v>71</v>
      </c>
      <c r="D1162" t="s">
        <v>21</v>
      </c>
      <c r="E1162">
        <v>26003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43579</v>
      </c>
      <c r="L1162" t="s">
        <v>26</v>
      </c>
      <c r="N1162" t="s">
        <v>24</v>
      </c>
    </row>
    <row r="1163" spans="1:14" x14ac:dyDescent="0.25">
      <c r="A1163" t="s">
        <v>2443</v>
      </c>
      <c r="B1163" t="s">
        <v>2444</v>
      </c>
      <c r="C1163" t="s">
        <v>71</v>
      </c>
      <c r="D1163" t="s">
        <v>21</v>
      </c>
      <c r="E1163">
        <v>26003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43579</v>
      </c>
      <c r="L1163" t="s">
        <v>26</v>
      </c>
      <c r="N1163" t="s">
        <v>24</v>
      </c>
    </row>
    <row r="1164" spans="1:14" x14ac:dyDescent="0.25">
      <c r="A1164" t="s">
        <v>2445</v>
      </c>
      <c r="B1164" t="s">
        <v>2446</v>
      </c>
      <c r="C1164" t="s">
        <v>441</v>
      </c>
      <c r="D1164" t="s">
        <v>21</v>
      </c>
      <c r="E1164">
        <v>26554</v>
      </c>
      <c r="F1164" t="s">
        <v>22</v>
      </c>
      <c r="G1164" t="s">
        <v>22</v>
      </c>
      <c r="H1164" t="s">
        <v>329</v>
      </c>
      <c r="I1164" t="s">
        <v>330</v>
      </c>
      <c r="J1164" t="s">
        <v>80</v>
      </c>
      <c r="K1164" s="1">
        <v>43578</v>
      </c>
      <c r="L1164" t="s">
        <v>81</v>
      </c>
      <c r="M1164" t="str">
        <f>HYPERLINK("https://www.regulations.gov/docket?D=FDA-2019-H-1896")</f>
        <v>https://www.regulations.gov/docket?D=FDA-2019-H-1896</v>
      </c>
      <c r="N1164" t="s">
        <v>80</v>
      </c>
    </row>
    <row r="1165" spans="1:14" x14ac:dyDescent="0.25">
      <c r="A1165" t="s">
        <v>2447</v>
      </c>
      <c r="B1165" t="s">
        <v>2448</v>
      </c>
      <c r="C1165" t="s">
        <v>1380</v>
      </c>
      <c r="D1165" t="s">
        <v>21</v>
      </c>
      <c r="E1165">
        <v>26330</v>
      </c>
      <c r="F1165" t="s">
        <v>22</v>
      </c>
      <c r="G1165" t="s">
        <v>22</v>
      </c>
      <c r="H1165" t="s">
        <v>329</v>
      </c>
      <c r="I1165" t="s">
        <v>330</v>
      </c>
      <c r="J1165" t="s">
        <v>80</v>
      </c>
      <c r="K1165" s="1">
        <v>43577</v>
      </c>
      <c r="L1165" t="s">
        <v>81</v>
      </c>
      <c r="M1165" t="str">
        <f>HYPERLINK("https://www.regulations.gov/docket?D=FDA-2019-H-1887")</f>
        <v>https://www.regulations.gov/docket?D=FDA-2019-H-1887</v>
      </c>
      <c r="N1165" t="s">
        <v>80</v>
      </c>
    </row>
    <row r="1166" spans="1:14" x14ac:dyDescent="0.25">
      <c r="A1166" t="s">
        <v>2449</v>
      </c>
      <c r="B1166" t="s">
        <v>2450</v>
      </c>
      <c r="C1166" t="s">
        <v>2451</v>
      </c>
      <c r="D1166" t="s">
        <v>21</v>
      </c>
      <c r="E1166">
        <v>25812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43576</v>
      </c>
      <c r="L1166" t="s">
        <v>26</v>
      </c>
      <c r="N1166" t="s">
        <v>24</v>
      </c>
    </row>
    <row r="1167" spans="1:14" x14ac:dyDescent="0.25">
      <c r="A1167" t="s">
        <v>2452</v>
      </c>
      <c r="B1167" t="s">
        <v>2453</v>
      </c>
      <c r="C1167" t="s">
        <v>2454</v>
      </c>
      <c r="D1167" t="s">
        <v>21</v>
      </c>
      <c r="E1167">
        <v>25059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43576</v>
      </c>
      <c r="L1167" t="s">
        <v>26</v>
      </c>
      <c r="N1167" t="s">
        <v>24</v>
      </c>
    </row>
    <row r="1168" spans="1:14" x14ac:dyDescent="0.25">
      <c r="A1168" t="s">
        <v>2455</v>
      </c>
      <c r="B1168" t="s">
        <v>2456</v>
      </c>
      <c r="C1168" t="s">
        <v>2457</v>
      </c>
      <c r="D1168" t="s">
        <v>21</v>
      </c>
      <c r="E1168">
        <v>25071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43576</v>
      </c>
      <c r="L1168" t="s">
        <v>26</v>
      </c>
      <c r="N1168" t="s">
        <v>24</v>
      </c>
    </row>
    <row r="1169" spans="1:14" x14ac:dyDescent="0.25">
      <c r="A1169" t="s">
        <v>2458</v>
      </c>
      <c r="B1169" t="s">
        <v>2459</v>
      </c>
      <c r="C1169" t="s">
        <v>2460</v>
      </c>
      <c r="D1169" t="s">
        <v>21</v>
      </c>
      <c r="E1169">
        <v>25045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43576</v>
      </c>
      <c r="L1169" t="s">
        <v>26</v>
      </c>
      <c r="N1169" t="s">
        <v>24</v>
      </c>
    </row>
    <row r="1170" spans="1:14" x14ac:dyDescent="0.25">
      <c r="A1170" t="s">
        <v>2461</v>
      </c>
      <c r="B1170" t="s">
        <v>2462</v>
      </c>
      <c r="C1170" t="s">
        <v>2463</v>
      </c>
      <c r="D1170" t="s">
        <v>21</v>
      </c>
      <c r="E1170">
        <v>25186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43576</v>
      </c>
      <c r="L1170" t="s">
        <v>26</v>
      </c>
      <c r="N1170" t="s">
        <v>24</v>
      </c>
    </row>
    <row r="1171" spans="1:14" x14ac:dyDescent="0.25">
      <c r="A1171" t="s">
        <v>2464</v>
      </c>
      <c r="B1171" t="s">
        <v>2465</v>
      </c>
      <c r="C1171" t="s">
        <v>2466</v>
      </c>
      <c r="D1171" t="s">
        <v>21</v>
      </c>
      <c r="E1171">
        <v>25243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43576</v>
      </c>
      <c r="L1171" t="s">
        <v>26</v>
      </c>
      <c r="N1171" t="s">
        <v>24</v>
      </c>
    </row>
    <row r="1172" spans="1:14" x14ac:dyDescent="0.25">
      <c r="A1172" t="s">
        <v>2467</v>
      </c>
      <c r="B1172" t="s">
        <v>2468</v>
      </c>
      <c r="C1172" t="s">
        <v>2469</v>
      </c>
      <c r="D1172" t="s">
        <v>21</v>
      </c>
      <c r="E1172">
        <v>26651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43576</v>
      </c>
      <c r="L1172" t="s">
        <v>26</v>
      </c>
      <c r="N1172" t="s">
        <v>24</v>
      </c>
    </row>
    <row r="1173" spans="1:14" x14ac:dyDescent="0.25">
      <c r="A1173" t="s">
        <v>2470</v>
      </c>
      <c r="B1173" t="s">
        <v>2471</v>
      </c>
      <c r="C1173" t="s">
        <v>551</v>
      </c>
      <c r="D1173" t="s">
        <v>21</v>
      </c>
      <c r="E1173">
        <v>25315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43576</v>
      </c>
      <c r="L1173" t="s">
        <v>26</v>
      </c>
      <c r="N1173" t="s">
        <v>24</v>
      </c>
    </row>
    <row r="1174" spans="1:14" x14ac:dyDescent="0.25">
      <c r="A1174" t="s">
        <v>2380</v>
      </c>
      <c r="B1174" t="s">
        <v>2472</v>
      </c>
      <c r="C1174" t="s">
        <v>2457</v>
      </c>
      <c r="D1174" t="s">
        <v>21</v>
      </c>
      <c r="E1174">
        <v>25071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43576</v>
      </c>
      <c r="L1174" t="s">
        <v>26</v>
      </c>
      <c r="N1174" t="s">
        <v>24</v>
      </c>
    </row>
    <row r="1175" spans="1:14" x14ac:dyDescent="0.25">
      <c r="A1175" t="s">
        <v>2380</v>
      </c>
      <c r="B1175" t="s">
        <v>2473</v>
      </c>
      <c r="C1175" t="s">
        <v>2417</v>
      </c>
      <c r="D1175" t="s">
        <v>21</v>
      </c>
      <c r="E1175">
        <v>25085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43576</v>
      </c>
      <c r="L1175" t="s">
        <v>26</v>
      </c>
      <c r="N1175" t="s">
        <v>24</v>
      </c>
    </row>
    <row r="1176" spans="1:14" x14ac:dyDescent="0.25">
      <c r="A1176" t="s">
        <v>2380</v>
      </c>
      <c r="B1176" t="s">
        <v>2474</v>
      </c>
      <c r="C1176" t="s">
        <v>2475</v>
      </c>
      <c r="D1176" t="s">
        <v>21</v>
      </c>
      <c r="E1176">
        <v>26678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43576</v>
      </c>
      <c r="L1176" t="s">
        <v>26</v>
      </c>
      <c r="N1176" t="s">
        <v>24</v>
      </c>
    </row>
    <row r="1177" spans="1:14" x14ac:dyDescent="0.25">
      <c r="A1177" t="s">
        <v>2394</v>
      </c>
      <c r="B1177" t="s">
        <v>2476</v>
      </c>
      <c r="C1177" t="s">
        <v>2417</v>
      </c>
      <c r="D1177" t="s">
        <v>21</v>
      </c>
      <c r="E1177">
        <v>25085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43576</v>
      </c>
      <c r="L1177" t="s">
        <v>26</v>
      </c>
      <c r="N1177" t="s">
        <v>24</v>
      </c>
    </row>
    <row r="1178" spans="1:14" x14ac:dyDescent="0.25">
      <c r="A1178" t="s">
        <v>2407</v>
      </c>
      <c r="B1178" t="s">
        <v>2477</v>
      </c>
      <c r="C1178" t="s">
        <v>2478</v>
      </c>
      <c r="D1178" t="s">
        <v>21</v>
      </c>
      <c r="E1178">
        <v>25002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43576</v>
      </c>
      <c r="L1178" t="s">
        <v>26</v>
      </c>
      <c r="N1178" t="s">
        <v>24</v>
      </c>
    </row>
    <row r="1179" spans="1:14" x14ac:dyDescent="0.25">
      <c r="A1179" t="s">
        <v>2407</v>
      </c>
      <c r="B1179" t="s">
        <v>2479</v>
      </c>
      <c r="C1179" t="s">
        <v>48</v>
      </c>
      <c r="D1179" t="s">
        <v>21</v>
      </c>
      <c r="E1179">
        <v>25311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43576</v>
      </c>
      <c r="L1179" t="s">
        <v>26</v>
      </c>
      <c r="N1179" t="s">
        <v>24</v>
      </c>
    </row>
    <row r="1180" spans="1:14" x14ac:dyDescent="0.25">
      <c r="A1180" t="s">
        <v>2097</v>
      </c>
      <c r="B1180" t="s">
        <v>2480</v>
      </c>
      <c r="C1180" t="s">
        <v>48</v>
      </c>
      <c r="D1180" t="s">
        <v>21</v>
      </c>
      <c r="E1180">
        <v>25312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43576</v>
      </c>
      <c r="L1180" t="s">
        <v>26</v>
      </c>
      <c r="N1180" t="s">
        <v>24</v>
      </c>
    </row>
    <row r="1181" spans="1:14" x14ac:dyDescent="0.25">
      <c r="A1181" t="s">
        <v>139</v>
      </c>
      <c r="B1181" t="s">
        <v>140</v>
      </c>
      <c r="C1181" t="s">
        <v>48</v>
      </c>
      <c r="D1181" t="s">
        <v>21</v>
      </c>
      <c r="E1181">
        <v>25387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43575</v>
      </c>
      <c r="L1181" t="s">
        <v>26</v>
      </c>
      <c r="N1181" t="s">
        <v>24</v>
      </c>
    </row>
    <row r="1182" spans="1:14" x14ac:dyDescent="0.25">
      <c r="A1182" t="s">
        <v>2481</v>
      </c>
      <c r="B1182" t="s">
        <v>2482</v>
      </c>
      <c r="C1182" t="s">
        <v>98</v>
      </c>
      <c r="D1182" t="s">
        <v>21</v>
      </c>
      <c r="E1182">
        <v>25271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43575</v>
      </c>
      <c r="L1182" t="s">
        <v>26</v>
      </c>
      <c r="N1182" t="s">
        <v>24</v>
      </c>
    </row>
    <row r="1183" spans="1:14" x14ac:dyDescent="0.25">
      <c r="A1183" t="s">
        <v>2483</v>
      </c>
      <c r="B1183" t="s">
        <v>2484</v>
      </c>
      <c r="C1183" t="s">
        <v>149</v>
      </c>
      <c r="D1183" t="s">
        <v>21</v>
      </c>
      <c r="E1183">
        <v>25276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43575</v>
      </c>
      <c r="L1183" t="s">
        <v>26</v>
      </c>
      <c r="N1183" t="s">
        <v>24</v>
      </c>
    </row>
    <row r="1184" spans="1:14" x14ac:dyDescent="0.25">
      <c r="A1184" t="s">
        <v>121</v>
      </c>
      <c r="B1184" t="s">
        <v>122</v>
      </c>
      <c r="C1184" t="s">
        <v>98</v>
      </c>
      <c r="D1184" t="s">
        <v>21</v>
      </c>
      <c r="E1184">
        <v>25271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43575</v>
      </c>
      <c r="L1184" t="s">
        <v>26</v>
      </c>
      <c r="N1184" t="s">
        <v>24</v>
      </c>
    </row>
    <row r="1185" spans="1:14" x14ac:dyDescent="0.25">
      <c r="A1185" t="s">
        <v>2485</v>
      </c>
      <c r="B1185" t="s">
        <v>2486</v>
      </c>
      <c r="C1185" t="s">
        <v>509</v>
      </c>
      <c r="D1185" t="s">
        <v>21</v>
      </c>
      <c r="E1185">
        <v>26679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43574</v>
      </c>
      <c r="L1185" t="s">
        <v>26</v>
      </c>
      <c r="N1185" t="s">
        <v>24</v>
      </c>
    </row>
    <row r="1186" spans="1:14" x14ac:dyDescent="0.25">
      <c r="A1186" t="s">
        <v>2487</v>
      </c>
      <c r="B1186" t="s">
        <v>2488</v>
      </c>
      <c r="C1186" t="s">
        <v>2489</v>
      </c>
      <c r="D1186" t="s">
        <v>21</v>
      </c>
      <c r="E1186">
        <v>25285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43574</v>
      </c>
      <c r="L1186" t="s">
        <v>26</v>
      </c>
      <c r="N1186" t="s">
        <v>24</v>
      </c>
    </row>
    <row r="1187" spans="1:14" x14ac:dyDescent="0.25">
      <c r="A1187" t="s">
        <v>199</v>
      </c>
      <c r="B1187" t="s">
        <v>200</v>
      </c>
      <c r="C1187" t="s">
        <v>201</v>
      </c>
      <c r="D1187" t="s">
        <v>21</v>
      </c>
      <c r="E1187">
        <v>26836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43574</v>
      </c>
      <c r="L1187" t="s">
        <v>26</v>
      </c>
      <c r="N1187" t="s">
        <v>24</v>
      </c>
    </row>
    <row r="1188" spans="1:14" x14ac:dyDescent="0.25">
      <c r="A1188" t="s">
        <v>359</v>
      </c>
      <c r="B1188" t="s">
        <v>2490</v>
      </c>
      <c r="C1188" t="s">
        <v>2491</v>
      </c>
      <c r="D1188" t="s">
        <v>21</v>
      </c>
      <c r="E1188">
        <v>26719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43574</v>
      </c>
      <c r="L1188" t="s">
        <v>26</v>
      </c>
      <c r="N1188" t="s">
        <v>24</v>
      </c>
    </row>
    <row r="1189" spans="1:14" x14ac:dyDescent="0.25">
      <c r="A1189" t="s">
        <v>2492</v>
      </c>
      <c r="B1189" t="s">
        <v>2493</v>
      </c>
      <c r="C1189" t="s">
        <v>2494</v>
      </c>
      <c r="D1189" t="s">
        <v>21</v>
      </c>
      <c r="E1189">
        <v>26656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43574</v>
      </c>
      <c r="L1189" t="s">
        <v>26</v>
      </c>
      <c r="N1189" t="s">
        <v>24</v>
      </c>
    </row>
    <row r="1190" spans="1:14" x14ac:dyDescent="0.25">
      <c r="A1190" t="s">
        <v>2407</v>
      </c>
      <c r="B1190" t="s">
        <v>2495</v>
      </c>
      <c r="C1190" t="s">
        <v>509</v>
      </c>
      <c r="D1190" t="s">
        <v>21</v>
      </c>
      <c r="E1190">
        <v>26679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43574</v>
      </c>
      <c r="L1190" t="s">
        <v>26</v>
      </c>
      <c r="N1190" t="s">
        <v>24</v>
      </c>
    </row>
    <row r="1191" spans="1:14" x14ac:dyDescent="0.25">
      <c r="A1191" t="s">
        <v>183</v>
      </c>
      <c r="B1191" t="s">
        <v>184</v>
      </c>
      <c r="C1191" t="s">
        <v>125</v>
      </c>
      <c r="D1191" t="s">
        <v>21</v>
      </c>
      <c r="E1191">
        <v>26753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43574</v>
      </c>
      <c r="L1191" t="s">
        <v>26</v>
      </c>
      <c r="N1191" t="s">
        <v>24</v>
      </c>
    </row>
    <row r="1192" spans="1:14" x14ac:dyDescent="0.25">
      <c r="A1192" t="s">
        <v>768</v>
      </c>
      <c r="B1192" t="s">
        <v>769</v>
      </c>
      <c r="C1192" t="s">
        <v>271</v>
      </c>
      <c r="D1192" t="s">
        <v>21</v>
      </c>
      <c r="E1192">
        <v>25404</v>
      </c>
      <c r="F1192" t="s">
        <v>22</v>
      </c>
      <c r="G1192" t="s">
        <v>22</v>
      </c>
      <c r="H1192" t="s">
        <v>312</v>
      </c>
      <c r="I1192" t="s">
        <v>767</v>
      </c>
      <c r="J1192" s="1">
        <v>43522</v>
      </c>
      <c r="K1192" s="1">
        <v>43573</v>
      </c>
      <c r="L1192" t="s">
        <v>331</v>
      </c>
      <c r="N1192" t="s">
        <v>1302</v>
      </c>
    </row>
    <row r="1193" spans="1:14" x14ac:dyDescent="0.25">
      <c r="A1193" t="s">
        <v>2496</v>
      </c>
      <c r="B1193" t="s">
        <v>2497</v>
      </c>
      <c r="C1193" t="s">
        <v>520</v>
      </c>
      <c r="D1193" t="s">
        <v>21</v>
      </c>
      <c r="E1193">
        <v>26582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43573</v>
      </c>
      <c r="L1193" t="s">
        <v>26</v>
      </c>
      <c r="N1193" t="s">
        <v>24</v>
      </c>
    </row>
    <row r="1194" spans="1:14" x14ac:dyDescent="0.25">
      <c r="A1194" t="s">
        <v>2432</v>
      </c>
      <c r="B1194" t="s">
        <v>2498</v>
      </c>
      <c r="C1194" t="s">
        <v>520</v>
      </c>
      <c r="D1194" t="s">
        <v>21</v>
      </c>
      <c r="E1194">
        <v>26582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43573</v>
      </c>
      <c r="L1194" t="s">
        <v>26</v>
      </c>
      <c r="N1194" t="s">
        <v>24</v>
      </c>
    </row>
    <row r="1195" spans="1:14" x14ac:dyDescent="0.25">
      <c r="A1195" t="s">
        <v>772</v>
      </c>
      <c r="B1195" t="s">
        <v>773</v>
      </c>
      <c r="C1195" t="s">
        <v>774</v>
      </c>
      <c r="D1195" t="s">
        <v>21</v>
      </c>
      <c r="E1195">
        <v>25428</v>
      </c>
      <c r="F1195" t="s">
        <v>22</v>
      </c>
      <c r="G1195" t="s">
        <v>22</v>
      </c>
      <c r="H1195" t="s">
        <v>329</v>
      </c>
      <c r="I1195" t="s">
        <v>449</v>
      </c>
      <c r="J1195" s="1">
        <v>43522</v>
      </c>
      <c r="K1195" s="1">
        <v>43573</v>
      </c>
      <c r="L1195" t="s">
        <v>331</v>
      </c>
      <c r="N1195" t="s">
        <v>1330</v>
      </c>
    </row>
    <row r="1196" spans="1:14" x14ac:dyDescent="0.25">
      <c r="A1196" t="s">
        <v>1814</v>
      </c>
      <c r="B1196" t="s">
        <v>2499</v>
      </c>
      <c r="C1196" t="s">
        <v>520</v>
      </c>
      <c r="D1196" t="s">
        <v>21</v>
      </c>
      <c r="E1196">
        <v>26582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43573</v>
      </c>
      <c r="L1196" t="s">
        <v>26</v>
      </c>
      <c r="N1196" t="s">
        <v>24</v>
      </c>
    </row>
    <row r="1197" spans="1:14" x14ac:dyDescent="0.25">
      <c r="A1197" t="s">
        <v>2500</v>
      </c>
      <c r="B1197" t="s">
        <v>2501</v>
      </c>
      <c r="C1197" t="s">
        <v>2502</v>
      </c>
      <c r="D1197" t="s">
        <v>21</v>
      </c>
      <c r="E1197">
        <v>26386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43573</v>
      </c>
      <c r="L1197" t="s">
        <v>26</v>
      </c>
      <c r="N1197" t="s">
        <v>24</v>
      </c>
    </row>
    <row r="1198" spans="1:14" x14ac:dyDescent="0.25">
      <c r="A1198" t="s">
        <v>2503</v>
      </c>
      <c r="B1198" t="s">
        <v>2504</v>
      </c>
      <c r="C1198" t="s">
        <v>2502</v>
      </c>
      <c r="D1198" t="s">
        <v>21</v>
      </c>
      <c r="E1198">
        <v>26386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43573</v>
      </c>
      <c r="L1198" t="s">
        <v>26</v>
      </c>
      <c r="N1198" t="s">
        <v>24</v>
      </c>
    </row>
    <row r="1199" spans="1:14" x14ac:dyDescent="0.25">
      <c r="A1199" t="s">
        <v>2505</v>
      </c>
      <c r="B1199" t="s">
        <v>2506</v>
      </c>
      <c r="C1199" t="s">
        <v>2507</v>
      </c>
      <c r="D1199" t="s">
        <v>21</v>
      </c>
      <c r="E1199">
        <v>26448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43573</v>
      </c>
      <c r="L1199" t="s">
        <v>26</v>
      </c>
      <c r="N1199" t="s">
        <v>24</v>
      </c>
    </row>
    <row r="1200" spans="1:14" x14ac:dyDescent="0.25">
      <c r="A1200" t="s">
        <v>2380</v>
      </c>
      <c r="B1200" t="s">
        <v>2508</v>
      </c>
      <c r="C1200" t="s">
        <v>520</v>
      </c>
      <c r="D1200" t="s">
        <v>21</v>
      </c>
      <c r="E1200">
        <v>26582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43573</v>
      </c>
      <c r="L1200" t="s">
        <v>26</v>
      </c>
      <c r="N1200" t="s">
        <v>24</v>
      </c>
    </row>
    <row r="1201" spans="1:14" x14ac:dyDescent="0.25">
      <c r="A1201" t="s">
        <v>2380</v>
      </c>
      <c r="B1201" t="s">
        <v>2509</v>
      </c>
      <c r="C1201" t="s">
        <v>515</v>
      </c>
      <c r="D1201" t="s">
        <v>21</v>
      </c>
      <c r="E1201">
        <v>26570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43573</v>
      </c>
      <c r="L1201" t="s">
        <v>26</v>
      </c>
      <c r="N1201" t="s">
        <v>24</v>
      </c>
    </row>
    <row r="1202" spans="1:14" x14ac:dyDescent="0.25">
      <c r="A1202" t="s">
        <v>2510</v>
      </c>
      <c r="B1202" t="s">
        <v>2511</v>
      </c>
      <c r="C1202" t="s">
        <v>520</v>
      </c>
      <c r="D1202" t="s">
        <v>21</v>
      </c>
      <c r="E1202">
        <v>26582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43573</v>
      </c>
      <c r="L1202" t="s">
        <v>26</v>
      </c>
      <c r="N1202" t="s">
        <v>24</v>
      </c>
    </row>
    <row r="1203" spans="1:14" x14ac:dyDescent="0.25">
      <c r="A1203" t="s">
        <v>2512</v>
      </c>
      <c r="B1203" t="s">
        <v>2513</v>
      </c>
      <c r="C1203" t="s">
        <v>520</v>
      </c>
      <c r="D1203" t="s">
        <v>21</v>
      </c>
      <c r="E1203">
        <v>26582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43573</v>
      </c>
      <c r="L1203" t="s">
        <v>26</v>
      </c>
      <c r="N1203" t="s">
        <v>24</v>
      </c>
    </row>
    <row r="1204" spans="1:14" x14ac:dyDescent="0.25">
      <c r="A1204" t="s">
        <v>212</v>
      </c>
      <c r="B1204" t="s">
        <v>213</v>
      </c>
      <c r="C1204" t="s">
        <v>214</v>
      </c>
      <c r="D1204" t="s">
        <v>21</v>
      </c>
      <c r="E1204">
        <v>26151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43573</v>
      </c>
      <c r="L1204" t="s">
        <v>26</v>
      </c>
      <c r="N1204" t="s">
        <v>24</v>
      </c>
    </row>
    <row r="1205" spans="1:14" x14ac:dyDescent="0.25">
      <c r="A1205" t="s">
        <v>2514</v>
      </c>
      <c r="B1205" t="s">
        <v>2515</v>
      </c>
      <c r="C1205" t="s">
        <v>84</v>
      </c>
      <c r="D1205" t="s">
        <v>21</v>
      </c>
      <c r="E1205">
        <v>24986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43572</v>
      </c>
      <c r="L1205" t="s">
        <v>26</v>
      </c>
      <c r="N1205" t="s">
        <v>24</v>
      </c>
    </row>
    <row r="1206" spans="1:14" x14ac:dyDescent="0.25">
      <c r="A1206" t="s">
        <v>2516</v>
      </c>
      <c r="B1206" t="s">
        <v>2517</v>
      </c>
      <c r="C1206" t="s">
        <v>1498</v>
      </c>
      <c r="D1206" t="s">
        <v>21</v>
      </c>
      <c r="E1206">
        <v>26847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43572</v>
      </c>
      <c r="L1206" t="s">
        <v>26</v>
      </c>
      <c r="N1206" t="s">
        <v>24</v>
      </c>
    </row>
    <row r="1207" spans="1:14" x14ac:dyDescent="0.25">
      <c r="A1207" t="s">
        <v>2518</v>
      </c>
      <c r="B1207" t="s">
        <v>2519</v>
      </c>
      <c r="C1207" t="s">
        <v>2520</v>
      </c>
      <c r="D1207" t="s">
        <v>21</v>
      </c>
      <c r="E1207">
        <v>26763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43572</v>
      </c>
      <c r="L1207" t="s">
        <v>26</v>
      </c>
      <c r="N1207" t="s">
        <v>24</v>
      </c>
    </row>
    <row r="1208" spans="1:14" x14ac:dyDescent="0.25">
      <c r="A1208" t="s">
        <v>2521</v>
      </c>
      <c r="B1208" t="s">
        <v>2522</v>
      </c>
      <c r="C1208" t="s">
        <v>1498</v>
      </c>
      <c r="D1208" t="s">
        <v>21</v>
      </c>
      <c r="E1208">
        <v>26847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43572</v>
      </c>
      <c r="L1208" t="s">
        <v>26</v>
      </c>
      <c r="N1208" t="s">
        <v>24</v>
      </c>
    </row>
    <row r="1209" spans="1:14" x14ac:dyDescent="0.25">
      <c r="A1209" t="s">
        <v>2523</v>
      </c>
      <c r="B1209" t="s">
        <v>2524</v>
      </c>
      <c r="C1209" t="s">
        <v>1498</v>
      </c>
      <c r="D1209" t="s">
        <v>21</v>
      </c>
      <c r="E1209">
        <v>26847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43572</v>
      </c>
      <c r="L1209" t="s">
        <v>26</v>
      </c>
      <c r="N1209" t="s">
        <v>24</v>
      </c>
    </row>
    <row r="1210" spans="1:14" x14ac:dyDescent="0.25">
      <c r="A1210" t="s">
        <v>2525</v>
      </c>
      <c r="B1210" t="s">
        <v>2526</v>
      </c>
      <c r="C1210" t="s">
        <v>1516</v>
      </c>
      <c r="D1210" t="s">
        <v>21</v>
      </c>
      <c r="E1210">
        <v>26833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43572</v>
      </c>
      <c r="L1210" t="s">
        <v>26</v>
      </c>
      <c r="N1210" t="s">
        <v>24</v>
      </c>
    </row>
    <row r="1211" spans="1:14" x14ac:dyDescent="0.25">
      <c r="A1211" t="s">
        <v>2527</v>
      </c>
      <c r="B1211" t="s">
        <v>2528</v>
      </c>
      <c r="C1211" t="s">
        <v>2529</v>
      </c>
      <c r="D1211" t="s">
        <v>21</v>
      </c>
      <c r="E1211">
        <v>26847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43572</v>
      </c>
      <c r="L1211" t="s">
        <v>26</v>
      </c>
      <c r="N1211" t="s">
        <v>24</v>
      </c>
    </row>
    <row r="1212" spans="1:14" x14ac:dyDescent="0.25">
      <c r="A1212" t="s">
        <v>169</v>
      </c>
      <c r="B1212" t="s">
        <v>2530</v>
      </c>
      <c r="C1212" t="s">
        <v>125</v>
      </c>
      <c r="D1212" t="s">
        <v>21</v>
      </c>
      <c r="E1212">
        <v>26753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43572</v>
      </c>
      <c r="L1212" t="s">
        <v>26</v>
      </c>
      <c r="N1212" t="s">
        <v>24</v>
      </c>
    </row>
    <row r="1213" spans="1:14" x14ac:dyDescent="0.25">
      <c r="A1213" t="s">
        <v>2380</v>
      </c>
      <c r="B1213" t="s">
        <v>2531</v>
      </c>
      <c r="C1213" t="s">
        <v>84</v>
      </c>
      <c r="D1213" t="s">
        <v>21</v>
      </c>
      <c r="E1213">
        <v>24986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43572</v>
      </c>
      <c r="L1213" t="s">
        <v>26</v>
      </c>
      <c r="N1213" t="s">
        <v>24</v>
      </c>
    </row>
    <row r="1214" spans="1:14" x14ac:dyDescent="0.25">
      <c r="A1214" t="s">
        <v>2380</v>
      </c>
      <c r="B1214" t="s">
        <v>1531</v>
      </c>
      <c r="C1214" t="s">
        <v>1498</v>
      </c>
      <c r="D1214" t="s">
        <v>21</v>
      </c>
      <c r="E1214">
        <v>26847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43572</v>
      </c>
      <c r="L1214" t="s">
        <v>26</v>
      </c>
      <c r="N1214" t="s">
        <v>24</v>
      </c>
    </row>
    <row r="1215" spans="1:14" x14ac:dyDescent="0.25">
      <c r="A1215" t="s">
        <v>2532</v>
      </c>
      <c r="B1215" t="s">
        <v>2533</v>
      </c>
      <c r="C1215" t="s">
        <v>84</v>
      </c>
      <c r="D1215" t="s">
        <v>21</v>
      </c>
      <c r="E1215">
        <v>24986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43572</v>
      </c>
      <c r="L1215" t="s">
        <v>26</v>
      </c>
      <c r="N1215" t="s">
        <v>24</v>
      </c>
    </row>
    <row r="1216" spans="1:14" x14ac:dyDescent="0.25">
      <c r="A1216" t="s">
        <v>2534</v>
      </c>
      <c r="B1216" t="s">
        <v>2535</v>
      </c>
      <c r="C1216" t="s">
        <v>84</v>
      </c>
      <c r="D1216" t="s">
        <v>21</v>
      </c>
      <c r="E1216">
        <v>24986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43572</v>
      </c>
      <c r="L1216" t="s">
        <v>26</v>
      </c>
      <c r="N1216" t="s">
        <v>24</v>
      </c>
    </row>
    <row r="1217" spans="1:14" x14ac:dyDescent="0.25">
      <c r="A1217" t="s">
        <v>2536</v>
      </c>
      <c r="B1217" t="s">
        <v>2537</v>
      </c>
      <c r="C1217" t="s">
        <v>1498</v>
      </c>
      <c r="D1217" t="s">
        <v>21</v>
      </c>
      <c r="E1217">
        <v>26847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43572</v>
      </c>
      <c r="L1217" t="s">
        <v>26</v>
      </c>
      <c r="N1217" t="s">
        <v>24</v>
      </c>
    </row>
    <row r="1218" spans="1:14" x14ac:dyDescent="0.25">
      <c r="A1218" t="s">
        <v>2538</v>
      </c>
      <c r="B1218" t="s">
        <v>2539</v>
      </c>
      <c r="C1218" t="s">
        <v>84</v>
      </c>
      <c r="D1218" t="s">
        <v>21</v>
      </c>
      <c r="E1218">
        <v>24986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43572</v>
      </c>
      <c r="L1218" t="s">
        <v>26</v>
      </c>
      <c r="N1218" t="s">
        <v>24</v>
      </c>
    </row>
    <row r="1219" spans="1:14" x14ac:dyDescent="0.25">
      <c r="A1219" t="s">
        <v>2540</v>
      </c>
      <c r="B1219" t="s">
        <v>2541</v>
      </c>
      <c r="C1219" t="s">
        <v>84</v>
      </c>
      <c r="D1219" t="s">
        <v>21</v>
      </c>
      <c r="E1219">
        <v>24986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43572</v>
      </c>
      <c r="L1219" t="s">
        <v>26</v>
      </c>
      <c r="N1219" t="s">
        <v>24</v>
      </c>
    </row>
    <row r="1220" spans="1:14" x14ac:dyDescent="0.25">
      <c r="A1220" t="s">
        <v>2542</v>
      </c>
      <c r="B1220" t="s">
        <v>2543</v>
      </c>
      <c r="C1220" t="s">
        <v>84</v>
      </c>
      <c r="D1220" t="s">
        <v>21</v>
      </c>
      <c r="E1220">
        <v>24986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43572</v>
      </c>
      <c r="L1220" t="s">
        <v>26</v>
      </c>
      <c r="N1220" t="s">
        <v>24</v>
      </c>
    </row>
    <row r="1221" spans="1:14" x14ac:dyDescent="0.25">
      <c r="A1221" t="s">
        <v>2544</v>
      </c>
      <c r="B1221" t="s">
        <v>2545</v>
      </c>
      <c r="C1221" t="s">
        <v>125</v>
      </c>
      <c r="D1221" t="s">
        <v>21</v>
      </c>
      <c r="E1221">
        <v>26753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43572</v>
      </c>
      <c r="L1221" t="s">
        <v>26</v>
      </c>
      <c r="N1221" t="s">
        <v>24</v>
      </c>
    </row>
    <row r="1222" spans="1:14" x14ac:dyDescent="0.25">
      <c r="A1222" t="s">
        <v>187</v>
      </c>
      <c r="B1222" t="s">
        <v>2546</v>
      </c>
      <c r="C1222" t="s">
        <v>125</v>
      </c>
      <c r="D1222" t="s">
        <v>21</v>
      </c>
      <c r="E1222">
        <v>26753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43572</v>
      </c>
      <c r="L1222" t="s">
        <v>26</v>
      </c>
      <c r="N1222" t="s">
        <v>24</v>
      </c>
    </row>
    <row r="1223" spans="1:14" x14ac:dyDescent="0.25">
      <c r="A1223" t="s">
        <v>2547</v>
      </c>
      <c r="B1223" t="s">
        <v>2548</v>
      </c>
      <c r="C1223" t="s">
        <v>84</v>
      </c>
      <c r="D1223" t="s">
        <v>21</v>
      </c>
      <c r="E1223">
        <v>24986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43572</v>
      </c>
      <c r="L1223" t="s">
        <v>26</v>
      </c>
      <c r="N1223" t="s">
        <v>24</v>
      </c>
    </row>
    <row r="1224" spans="1:14" x14ac:dyDescent="0.25">
      <c r="A1224" t="s">
        <v>1091</v>
      </c>
      <c r="B1224" t="s">
        <v>2549</v>
      </c>
      <c r="C1224" t="s">
        <v>565</v>
      </c>
      <c r="D1224" t="s">
        <v>21</v>
      </c>
      <c r="E1224">
        <v>26726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43572</v>
      </c>
      <c r="L1224" t="s">
        <v>26</v>
      </c>
      <c r="N1224" t="s">
        <v>24</v>
      </c>
    </row>
    <row r="1225" spans="1:14" x14ac:dyDescent="0.25">
      <c r="A1225" t="s">
        <v>2550</v>
      </c>
      <c r="B1225" t="s">
        <v>2551</v>
      </c>
      <c r="C1225" t="s">
        <v>84</v>
      </c>
      <c r="D1225" t="s">
        <v>21</v>
      </c>
      <c r="E1225">
        <v>24986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43572</v>
      </c>
      <c r="L1225" t="s">
        <v>26</v>
      </c>
      <c r="N1225" t="s">
        <v>24</v>
      </c>
    </row>
    <row r="1226" spans="1:14" x14ac:dyDescent="0.25">
      <c r="A1226" t="s">
        <v>2552</v>
      </c>
      <c r="B1226" t="s">
        <v>2553</v>
      </c>
      <c r="C1226" t="s">
        <v>565</v>
      </c>
      <c r="D1226" t="s">
        <v>21</v>
      </c>
      <c r="E1226">
        <v>26726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43572</v>
      </c>
      <c r="L1226" t="s">
        <v>26</v>
      </c>
      <c r="N1226" t="s">
        <v>24</v>
      </c>
    </row>
    <row r="1227" spans="1:14" x14ac:dyDescent="0.25">
      <c r="A1227" t="s">
        <v>2554</v>
      </c>
      <c r="B1227" t="s">
        <v>2555</v>
      </c>
      <c r="C1227" t="s">
        <v>84</v>
      </c>
      <c r="D1227" t="s">
        <v>21</v>
      </c>
      <c r="E1227">
        <v>24986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43572</v>
      </c>
      <c r="L1227" t="s">
        <v>26</v>
      </c>
      <c r="N1227" t="s">
        <v>24</v>
      </c>
    </row>
    <row r="1228" spans="1:14" x14ac:dyDescent="0.25">
      <c r="A1228" t="s">
        <v>2556</v>
      </c>
      <c r="B1228" t="s">
        <v>2557</v>
      </c>
      <c r="C1228" t="s">
        <v>271</v>
      </c>
      <c r="D1228" t="s">
        <v>21</v>
      </c>
      <c r="E1228">
        <v>25404</v>
      </c>
      <c r="F1228" t="s">
        <v>22</v>
      </c>
      <c r="G1228" t="s">
        <v>22</v>
      </c>
      <c r="H1228" t="s">
        <v>329</v>
      </c>
      <c r="I1228" t="s">
        <v>2558</v>
      </c>
      <c r="J1228" t="s">
        <v>80</v>
      </c>
      <c r="K1228" s="1">
        <v>43571</v>
      </c>
      <c r="L1228" t="s">
        <v>81</v>
      </c>
      <c r="M1228" t="str">
        <f>HYPERLINK("https://www.regulations.gov/docket?D=FDA-2019-H-1775")</f>
        <v>https://www.regulations.gov/docket?D=FDA-2019-H-1775</v>
      </c>
      <c r="N1228" t="s">
        <v>80</v>
      </c>
    </row>
    <row r="1229" spans="1:14" x14ac:dyDescent="0.25">
      <c r="A1229" t="s">
        <v>2559</v>
      </c>
      <c r="B1229" t="s">
        <v>2560</v>
      </c>
      <c r="C1229" t="s">
        <v>2561</v>
      </c>
      <c r="D1229" t="s">
        <v>21</v>
      </c>
      <c r="E1229">
        <v>24874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43571</v>
      </c>
      <c r="L1229" t="s">
        <v>26</v>
      </c>
      <c r="N1229" t="s">
        <v>24</v>
      </c>
    </row>
    <row r="1230" spans="1:14" x14ac:dyDescent="0.25">
      <c r="A1230" t="s">
        <v>2562</v>
      </c>
      <c r="B1230" t="s">
        <v>2563</v>
      </c>
      <c r="C1230" t="s">
        <v>2564</v>
      </c>
      <c r="D1230" t="s">
        <v>21</v>
      </c>
      <c r="E1230">
        <v>26181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43570</v>
      </c>
      <c r="L1230" t="s">
        <v>26</v>
      </c>
      <c r="N1230" t="s">
        <v>24</v>
      </c>
    </row>
    <row r="1231" spans="1:14" x14ac:dyDescent="0.25">
      <c r="A1231" t="s">
        <v>144</v>
      </c>
      <c r="B1231" t="s">
        <v>145</v>
      </c>
      <c r="C1231" t="s">
        <v>146</v>
      </c>
      <c r="D1231" t="s">
        <v>21</v>
      </c>
      <c r="E1231">
        <v>26362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43570</v>
      </c>
      <c r="L1231" t="s">
        <v>26</v>
      </c>
      <c r="N1231" t="s">
        <v>24</v>
      </c>
    </row>
    <row r="1232" spans="1:14" x14ac:dyDescent="0.25">
      <c r="A1232" t="s">
        <v>1984</v>
      </c>
      <c r="B1232" t="s">
        <v>2565</v>
      </c>
      <c r="C1232" t="s">
        <v>637</v>
      </c>
      <c r="D1232" t="s">
        <v>21</v>
      </c>
      <c r="E1232">
        <v>26101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43570</v>
      </c>
      <c r="L1232" t="s">
        <v>26</v>
      </c>
      <c r="N1232" t="s">
        <v>24</v>
      </c>
    </row>
    <row r="1233" spans="1:14" x14ac:dyDescent="0.25">
      <c r="A1233" t="s">
        <v>2566</v>
      </c>
      <c r="B1233" t="s">
        <v>2567</v>
      </c>
      <c r="C1233" t="s">
        <v>2564</v>
      </c>
      <c r="D1233" t="s">
        <v>21</v>
      </c>
      <c r="E1233">
        <v>26181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43570</v>
      </c>
      <c r="L1233" t="s">
        <v>26</v>
      </c>
      <c r="N1233" t="s">
        <v>24</v>
      </c>
    </row>
    <row r="1234" spans="1:14" x14ac:dyDescent="0.25">
      <c r="A1234" t="s">
        <v>2568</v>
      </c>
      <c r="B1234" t="s">
        <v>2569</v>
      </c>
      <c r="C1234" t="s">
        <v>2564</v>
      </c>
      <c r="D1234" t="s">
        <v>21</v>
      </c>
      <c r="E1234">
        <v>26181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43570</v>
      </c>
      <c r="L1234" t="s">
        <v>26</v>
      </c>
      <c r="N1234" t="s">
        <v>24</v>
      </c>
    </row>
    <row r="1235" spans="1:14" x14ac:dyDescent="0.25">
      <c r="A1235" t="s">
        <v>2380</v>
      </c>
      <c r="B1235" t="s">
        <v>2570</v>
      </c>
      <c r="C1235" t="s">
        <v>637</v>
      </c>
      <c r="D1235" t="s">
        <v>21</v>
      </c>
      <c r="E1235">
        <v>26101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43570</v>
      </c>
      <c r="L1235" t="s">
        <v>26</v>
      </c>
      <c r="N1235" t="s">
        <v>24</v>
      </c>
    </row>
    <row r="1236" spans="1:14" x14ac:dyDescent="0.25">
      <c r="A1236" t="s">
        <v>2571</v>
      </c>
      <c r="B1236" t="s">
        <v>2572</v>
      </c>
      <c r="C1236" t="s">
        <v>2564</v>
      </c>
      <c r="D1236" t="s">
        <v>21</v>
      </c>
      <c r="E1236">
        <v>26181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43570</v>
      </c>
      <c r="L1236" t="s">
        <v>26</v>
      </c>
      <c r="N1236" t="s">
        <v>24</v>
      </c>
    </row>
    <row r="1237" spans="1:14" x14ac:dyDescent="0.25">
      <c r="A1237" t="s">
        <v>2404</v>
      </c>
      <c r="B1237" t="s">
        <v>2573</v>
      </c>
      <c r="C1237" t="s">
        <v>637</v>
      </c>
      <c r="D1237" t="s">
        <v>21</v>
      </c>
      <c r="E1237">
        <v>26101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43570</v>
      </c>
      <c r="L1237" t="s">
        <v>26</v>
      </c>
      <c r="N1237" t="s">
        <v>24</v>
      </c>
    </row>
    <row r="1238" spans="1:14" x14ac:dyDescent="0.25">
      <c r="A1238" t="s">
        <v>116</v>
      </c>
      <c r="B1238" t="s">
        <v>117</v>
      </c>
      <c r="C1238" t="s">
        <v>118</v>
      </c>
      <c r="D1238" t="s">
        <v>21</v>
      </c>
      <c r="E1238">
        <v>26169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43570</v>
      </c>
      <c r="L1238" t="s">
        <v>26</v>
      </c>
      <c r="N1238" t="s">
        <v>24</v>
      </c>
    </row>
    <row r="1239" spans="1:14" x14ac:dyDescent="0.25">
      <c r="A1239" t="s">
        <v>1091</v>
      </c>
      <c r="B1239" t="s">
        <v>2574</v>
      </c>
      <c r="C1239" t="s">
        <v>637</v>
      </c>
      <c r="D1239" t="s">
        <v>21</v>
      </c>
      <c r="E1239">
        <v>26101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43570</v>
      </c>
      <c r="L1239" t="s">
        <v>26</v>
      </c>
      <c r="N1239" t="s">
        <v>24</v>
      </c>
    </row>
    <row r="1240" spans="1:14" x14ac:dyDescent="0.25">
      <c r="A1240" t="s">
        <v>2575</v>
      </c>
      <c r="B1240" t="s">
        <v>2576</v>
      </c>
      <c r="C1240" t="s">
        <v>637</v>
      </c>
      <c r="D1240" t="s">
        <v>21</v>
      </c>
      <c r="E1240">
        <v>26101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43570</v>
      </c>
      <c r="L1240" t="s">
        <v>26</v>
      </c>
      <c r="N1240" t="s">
        <v>24</v>
      </c>
    </row>
    <row r="1241" spans="1:14" x14ac:dyDescent="0.25">
      <c r="A1241" t="s">
        <v>2577</v>
      </c>
      <c r="B1241" t="s">
        <v>2578</v>
      </c>
      <c r="C1241" t="s">
        <v>235</v>
      </c>
      <c r="D1241" t="s">
        <v>21</v>
      </c>
      <c r="E1241">
        <v>25174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43569</v>
      </c>
      <c r="L1241" t="s">
        <v>26</v>
      </c>
      <c r="N1241" t="s">
        <v>24</v>
      </c>
    </row>
    <row r="1242" spans="1:14" x14ac:dyDescent="0.25">
      <c r="A1242" t="s">
        <v>2579</v>
      </c>
      <c r="B1242" t="s">
        <v>2580</v>
      </c>
      <c r="C1242" t="s">
        <v>680</v>
      </c>
      <c r="D1242" t="s">
        <v>21</v>
      </c>
      <c r="E1242">
        <v>25541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43567</v>
      </c>
      <c r="L1242" t="s">
        <v>26</v>
      </c>
      <c r="N1242" t="s">
        <v>24</v>
      </c>
    </row>
    <row r="1243" spans="1:14" x14ac:dyDescent="0.25">
      <c r="A1243" t="s">
        <v>2581</v>
      </c>
      <c r="B1243" t="s">
        <v>2582</v>
      </c>
      <c r="C1243" t="s">
        <v>680</v>
      </c>
      <c r="D1243" t="s">
        <v>21</v>
      </c>
      <c r="E1243">
        <v>25541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43567</v>
      </c>
      <c r="L1243" t="s">
        <v>26</v>
      </c>
      <c r="N1243" t="s">
        <v>24</v>
      </c>
    </row>
    <row r="1244" spans="1:14" x14ac:dyDescent="0.25">
      <c r="A1244" t="s">
        <v>2583</v>
      </c>
      <c r="B1244" t="s">
        <v>2584</v>
      </c>
      <c r="C1244" t="s">
        <v>1782</v>
      </c>
      <c r="D1244" t="s">
        <v>21</v>
      </c>
      <c r="E1244">
        <v>25571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43567</v>
      </c>
      <c r="L1244" t="s">
        <v>26</v>
      </c>
      <c r="N1244" t="s">
        <v>24</v>
      </c>
    </row>
    <row r="1245" spans="1:14" x14ac:dyDescent="0.25">
      <c r="A1245" t="s">
        <v>2432</v>
      </c>
      <c r="B1245" t="s">
        <v>2585</v>
      </c>
      <c r="C1245" t="s">
        <v>680</v>
      </c>
      <c r="D1245" t="s">
        <v>21</v>
      </c>
      <c r="E1245">
        <v>25541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43567</v>
      </c>
      <c r="L1245" t="s">
        <v>26</v>
      </c>
      <c r="N1245" t="s">
        <v>24</v>
      </c>
    </row>
    <row r="1246" spans="1:14" x14ac:dyDescent="0.25">
      <c r="A1246" t="s">
        <v>2267</v>
      </c>
      <c r="B1246" t="s">
        <v>2586</v>
      </c>
      <c r="C1246" t="s">
        <v>680</v>
      </c>
      <c r="D1246" t="s">
        <v>21</v>
      </c>
      <c r="E1246">
        <v>25541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43567</v>
      </c>
      <c r="L1246" t="s">
        <v>26</v>
      </c>
      <c r="N1246" t="s">
        <v>24</v>
      </c>
    </row>
    <row r="1247" spans="1:14" x14ac:dyDescent="0.25">
      <c r="A1247" t="s">
        <v>204</v>
      </c>
      <c r="B1247" t="s">
        <v>205</v>
      </c>
      <c r="C1247" t="s">
        <v>206</v>
      </c>
      <c r="D1247" t="s">
        <v>21</v>
      </c>
      <c r="E1247">
        <v>25637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43567</v>
      </c>
      <c r="L1247" t="s">
        <v>26</v>
      </c>
      <c r="N1247" t="s">
        <v>24</v>
      </c>
    </row>
    <row r="1248" spans="1:14" x14ac:dyDescent="0.25">
      <c r="A1248" t="s">
        <v>207</v>
      </c>
      <c r="B1248" t="s">
        <v>208</v>
      </c>
      <c r="C1248" t="s">
        <v>154</v>
      </c>
      <c r="D1248" t="s">
        <v>21</v>
      </c>
      <c r="E1248">
        <v>25508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43567</v>
      </c>
      <c r="L1248" t="s">
        <v>26</v>
      </c>
      <c r="N1248" t="s">
        <v>24</v>
      </c>
    </row>
    <row r="1249" spans="1:14" x14ac:dyDescent="0.25">
      <c r="A1249" t="s">
        <v>209</v>
      </c>
      <c r="B1249" t="s">
        <v>210</v>
      </c>
      <c r="C1249" t="s">
        <v>211</v>
      </c>
      <c r="D1249" t="s">
        <v>21</v>
      </c>
      <c r="E1249">
        <v>25649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43567</v>
      </c>
      <c r="L1249" t="s">
        <v>26</v>
      </c>
      <c r="N1249" t="s">
        <v>24</v>
      </c>
    </row>
    <row r="1250" spans="1:14" x14ac:dyDescent="0.25">
      <c r="A1250" t="s">
        <v>366</v>
      </c>
      <c r="B1250" t="s">
        <v>367</v>
      </c>
      <c r="C1250" t="s">
        <v>113</v>
      </c>
      <c r="D1250" t="s">
        <v>21</v>
      </c>
      <c r="E1250">
        <v>25801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43567</v>
      </c>
      <c r="L1250" t="s">
        <v>26</v>
      </c>
      <c r="N1250" t="s">
        <v>24</v>
      </c>
    </row>
    <row r="1251" spans="1:14" x14ac:dyDescent="0.25">
      <c r="A1251" t="s">
        <v>2380</v>
      </c>
      <c r="B1251" t="s">
        <v>2587</v>
      </c>
      <c r="C1251" t="s">
        <v>680</v>
      </c>
      <c r="D1251" t="s">
        <v>21</v>
      </c>
      <c r="E1251">
        <v>25541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43567</v>
      </c>
      <c r="L1251" t="s">
        <v>26</v>
      </c>
      <c r="N1251" t="s">
        <v>24</v>
      </c>
    </row>
    <row r="1252" spans="1:14" x14ac:dyDescent="0.25">
      <c r="A1252" t="s">
        <v>2588</v>
      </c>
      <c r="B1252" t="s">
        <v>44</v>
      </c>
      <c r="C1252" t="s">
        <v>2589</v>
      </c>
      <c r="D1252" t="s">
        <v>21</v>
      </c>
      <c r="E1252">
        <v>26291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43567</v>
      </c>
      <c r="L1252" t="s">
        <v>26</v>
      </c>
      <c r="N1252" t="s">
        <v>24</v>
      </c>
    </row>
    <row r="1253" spans="1:14" x14ac:dyDescent="0.25">
      <c r="A1253" t="s">
        <v>114</v>
      </c>
      <c r="B1253" t="s">
        <v>2590</v>
      </c>
      <c r="C1253" t="s">
        <v>680</v>
      </c>
      <c r="D1253" t="s">
        <v>21</v>
      </c>
      <c r="E1253">
        <v>25541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43567</v>
      </c>
      <c r="L1253" t="s">
        <v>26</v>
      </c>
      <c r="N1253" t="s">
        <v>24</v>
      </c>
    </row>
    <row r="1254" spans="1:14" x14ac:dyDescent="0.25">
      <c r="A1254" t="s">
        <v>2591</v>
      </c>
      <c r="B1254" t="s">
        <v>2592</v>
      </c>
      <c r="C1254" t="s">
        <v>58</v>
      </c>
      <c r="D1254" t="s">
        <v>21</v>
      </c>
      <c r="E1254">
        <v>26280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43567</v>
      </c>
      <c r="L1254" t="s">
        <v>26</v>
      </c>
      <c r="N1254" t="s">
        <v>24</v>
      </c>
    </row>
    <row r="1255" spans="1:14" x14ac:dyDescent="0.25">
      <c r="A1255" t="s">
        <v>1594</v>
      </c>
      <c r="B1255" t="s">
        <v>2593</v>
      </c>
      <c r="C1255" t="s">
        <v>680</v>
      </c>
      <c r="D1255" t="s">
        <v>21</v>
      </c>
      <c r="E1255">
        <v>25541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43567</v>
      </c>
      <c r="L1255" t="s">
        <v>26</v>
      </c>
      <c r="N1255" t="s">
        <v>24</v>
      </c>
    </row>
    <row r="1256" spans="1:14" x14ac:dyDescent="0.25">
      <c r="A1256" t="s">
        <v>2594</v>
      </c>
      <c r="B1256" t="s">
        <v>2595</v>
      </c>
      <c r="C1256" t="s">
        <v>680</v>
      </c>
      <c r="D1256" t="s">
        <v>21</v>
      </c>
      <c r="E1256">
        <v>25541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43567</v>
      </c>
      <c r="L1256" t="s">
        <v>26</v>
      </c>
      <c r="N1256" t="s">
        <v>24</v>
      </c>
    </row>
    <row r="1257" spans="1:14" x14ac:dyDescent="0.25">
      <c r="A1257" t="s">
        <v>2596</v>
      </c>
      <c r="B1257" t="s">
        <v>2597</v>
      </c>
      <c r="C1257" t="s">
        <v>680</v>
      </c>
      <c r="D1257" t="s">
        <v>21</v>
      </c>
      <c r="E1257">
        <v>25541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43567</v>
      </c>
      <c r="L1257" t="s">
        <v>26</v>
      </c>
      <c r="N1257" t="s">
        <v>24</v>
      </c>
    </row>
    <row r="1258" spans="1:14" x14ac:dyDescent="0.25">
      <c r="A1258" t="s">
        <v>2598</v>
      </c>
      <c r="B1258" t="s">
        <v>2599</v>
      </c>
      <c r="C1258" t="s">
        <v>45</v>
      </c>
      <c r="D1258" t="s">
        <v>21</v>
      </c>
      <c r="E1258">
        <v>26291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43567</v>
      </c>
      <c r="L1258" t="s">
        <v>26</v>
      </c>
      <c r="N1258" t="s">
        <v>24</v>
      </c>
    </row>
    <row r="1259" spans="1:14" x14ac:dyDescent="0.25">
      <c r="A1259" t="s">
        <v>2600</v>
      </c>
      <c r="B1259" t="s">
        <v>2601</v>
      </c>
      <c r="C1259" t="s">
        <v>2602</v>
      </c>
      <c r="D1259" t="s">
        <v>21</v>
      </c>
      <c r="E1259">
        <v>26293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43567</v>
      </c>
      <c r="L1259" t="s">
        <v>26</v>
      </c>
      <c r="N1259" t="s">
        <v>24</v>
      </c>
    </row>
    <row r="1260" spans="1:14" x14ac:dyDescent="0.25">
      <c r="A1260" t="s">
        <v>72</v>
      </c>
      <c r="B1260" t="s">
        <v>73</v>
      </c>
      <c r="C1260" t="s">
        <v>74</v>
      </c>
      <c r="D1260" t="s">
        <v>21</v>
      </c>
      <c r="E1260">
        <v>24901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43566</v>
      </c>
      <c r="L1260" t="s">
        <v>26</v>
      </c>
      <c r="N1260" t="s">
        <v>24</v>
      </c>
    </row>
    <row r="1261" spans="1:14" x14ac:dyDescent="0.25">
      <c r="A1261" t="s">
        <v>357</v>
      </c>
      <c r="B1261" t="s">
        <v>358</v>
      </c>
      <c r="C1261" t="s">
        <v>71</v>
      </c>
      <c r="D1261" t="s">
        <v>21</v>
      </c>
      <c r="E1261">
        <v>26003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43566</v>
      </c>
      <c r="L1261" t="s">
        <v>26</v>
      </c>
      <c r="N1261" t="s">
        <v>24</v>
      </c>
    </row>
    <row r="1262" spans="1:14" x14ac:dyDescent="0.25">
      <c r="A1262" t="s">
        <v>2603</v>
      </c>
      <c r="B1262" t="s">
        <v>2604</v>
      </c>
      <c r="C1262" t="s">
        <v>2605</v>
      </c>
      <c r="D1262" t="s">
        <v>21</v>
      </c>
      <c r="E1262">
        <v>25820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43566</v>
      </c>
      <c r="L1262" t="s">
        <v>26</v>
      </c>
      <c r="N1262" t="s">
        <v>24</v>
      </c>
    </row>
    <row r="1263" spans="1:14" x14ac:dyDescent="0.25">
      <c r="A1263" t="s">
        <v>1582</v>
      </c>
      <c r="B1263" t="s">
        <v>2606</v>
      </c>
      <c r="C1263" t="s">
        <v>841</v>
      </c>
      <c r="D1263" t="s">
        <v>21</v>
      </c>
      <c r="E1263">
        <v>25601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43566</v>
      </c>
      <c r="L1263" t="s">
        <v>26</v>
      </c>
      <c r="N1263" t="s">
        <v>24</v>
      </c>
    </row>
    <row r="1264" spans="1:14" x14ac:dyDescent="0.25">
      <c r="A1264" t="s">
        <v>256</v>
      </c>
      <c r="B1264" t="s">
        <v>257</v>
      </c>
      <c r="C1264" t="s">
        <v>258</v>
      </c>
      <c r="D1264" t="s">
        <v>21</v>
      </c>
      <c r="E1264">
        <v>26047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43566</v>
      </c>
      <c r="L1264" t="s">
        <v>26</v>
      </c>
      <c r="N1264" t="s">
        <v>24</v>
      </c>
    </row>
    <row r="1265" spans="1:14" x14ac:dyDescent="0.25">
      <c r="A1265" t="s">
        <v>343</v>
      </c>
      <c r="B1265" t="s">
        <v>2607</v>
      </c>
      <c r="C1265" t="s">
        <v>326</v>
      </c>
      <c r="D1265" t="s">
        <v>21</v>
      </c>
      <c r="E1265">
        <v>25701</v>
      </c>
      <c r="F1265" t="s">
        <v>22</v>
      </c>
      <c r="G1265" t="s">
        <v>22</v>
      </c>
      <c r="H1265" t="s">
        <v>329</v>
      </c>
      <c r="I1265" t="s">
        <v>1981</v>
      </c>
      <c r="J1265" s="1">
        <v>43507</v>
      </c>
      <c r="K1265" s="1">
        <v>43566</v>
      </c>
      <c r="L1265" t="s">
        <v>331</v>
      </c>
      <c r="N1265" t="s">
        <v>1365</v>
      </c>
    </row>
    <row r="1266" spans="1:14" x14ac:dyDescent="0.25">
      <c r="A1266" t="s">
        <v>2608</v>
      </c>
      <c r="B1266" t="s">
        <v>2609</v>
      </c>
      <c r="C1266" t="s">
        <v>683</v>
      </c>
      <c r="D1266" t="s">
        <v>21</v>
      </c>
      <c r="E1266">
        <v>26062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43566</v>
      </c>
      <c r="L1266" t="s">
        <v>26</v>
      </c>
      <c r="N1266" t="s">
        <v>24</v>
      </c>
    </row>
    <row r="1267" spans="1:14" x14ac:dyDescent="0.25">
      <c r="A1267" t="s">
        <v>2571</v>
      </c>
      <c r="B1267" t="s">
        <v>2610</v>
      </c>
      <c r="C1267" t="s">
        <v>154</v>
      </c>
      <c r="D1267" t="s">
        <v>21</v>
      </c>
      <c r="E1267">
        <v>25508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43566</v>
      </c>
      <c r="L1267" t="s">
        <v>26</v>
      </c>
      <c r="N1267" t="s">
        <v>24</v>
      </c>
    </row>
    <row r="1268" spans="1:14" x14ac:dyDescent="0.25">
      <c r="A1268" t="s">
        <v>370</v>
      </c>
      <c r="B1268" t="s">
        <v>371</v>
      </c>
      <c r="C1268" t="s">
        <v>71</v>
      </c>
      <c r="D1268" t="s">
        <v>21</v>
      </c>
      <c r="E1268">
        <v>26003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43566</v>
      </c>
      <c r="L1268" t="s">
        <v>26</v>
      </c>
      <c r="N1268" t="s">
        <v>24</v>
      </c>
    </row>
    <row r="1269" spans="1:14" x14ac:dyDescent="0.25">
      <c r="A1269" t="s">
        <v>2611</v>
      </c>
      <c r="B1269" t="s">
        <v>2612</v>
      </c>
      <c r="C1269" t="s">
        <v>2613</v>
      </c>
      <c r="D1269" t="s">
        <v>21</v>
      </c>
      <c r="E1269">
        <v>26060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43566</v>
      </c>
      <c r="L1269" t="s">
        <v>26</v>
      </c>
      <c r="N1269" t="s">
        <v>24</v>
      </c>
    </row>
    <row r="1270" spans="1:14" x14ac:dyDescent="0.25">
      <c r="A1270" t="s">
        <v>2614</v>
      </c>
      <c r="B1270" t="s">
        <v>2615</v>
      </c>
      <c r="C1270" t="s">
        <v>841</v>
      </c>
      <c r="D1270" t="s">
        <v>21</v>
      </c>
      <c r="E1270">
        <v>25601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43566</v>
      </c>
      <c r="L1270" t="s">
        <v>26</v>
      </c>
      <c r="N1270" t="s">
        <v>24</v>
      </c>
    </row>
    <row r="1271" spans="1:14" x14ac:dyDescent="0.25">
      <c r="A1271" t="s">
        <v>2616</v>
      </c>
      <c r="B1271" t="s">
        <v>2617</v>
      </c>
      <c r="C1271" t="s">
        <v>774</v>
      </c>
      <c r="D1271" t="s">
        <v>21</v>
      </c>
      <c r="E1271">
        <v>25428</v>
      </c>
      <c r="F1271" t="s">
        <v>22</v>
      </c>
      <c r="G1271" t="s">
        <v>22</v>
      </c>
      <c r="H1271" t="s">
        <v>312</v>
      </c>
      <c r="I1271" t="s">
        <v>701</v>
      </c>
      <c r="J1271" s="1">
        <v>43503</v>
      </c>
      <c r="K1271" s="1">
        <v>43566</v>
      </c>
      <c r="L1271" t="s">
        <v>331</v>
      </c>
      <c r="N1271" t="s">
        <v>1302</v>
      </c>
    </row>
    <row r="1272" spans="1:14" x14ac:dyDescent="0.25">
      <c r="A1272" t="s">
        <v>2618</v>
      </c>
      <c r="B1272" t="s">
        <v>2619</v>
      </c>
      <c r="C1272" t="s">
        <v>841</v>
      </c>
      <c r="D1272" t="s">
        <v>21</v>
      </c>
      <c r="E1272">
        <v>25601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43566</v>
      </c>
      <c r="L1272" t="s">
        <v>26</v>
      </c>
      <c r="N1272" t="s">
        <v>24</v>
      </c>
    </row>
    <row r="1273" spans="1:14" x14ac:dyDescent="0.25">
      <c r="A1273" t="s">
        <v>2620</v>
      </c>
      <c r="B1273" t="s">
        <v>2621</v>
      </c>
      <c r="C1273" t="s">
        <v>326</v>
      </c>
      <c r="D1273" t="s">
        <v>21</v>
      </c>
      <c r="E1273">
        <v>25704</v>
      </c>
      <c r="F1273" t="s">
        <v>22</v>
      </c>
      <c r="G1273" t="s">
        <v>22</v>
      </c>
      <c r="H1273" t="s">
        <v>312</v>
      </c>
      <c r="I1273" t="s">
        <v>313</v>
      </c>
      <c r="J1273" s="1">
        <v>43507</v>
      </c>
      <c r="K1273" s="1">
        <v>43566</v>
      </c>
      <c r="L1273" t="s">
        <v>331</v>
      </c>
      <c r="N1273" t="s">
        <v>1302</v>
      </c>
    </row>
    <row r="1274" spans="1:14" x14ac:dyDescent="0.25">
      <c r="A1274" t="s">
        <v>2622</v>
      </c>
      <c r="B1274" t="s">
        <v>2623</v>
      </c>
      <c r="C1274" t="s">
        <v>326</v>
      </c>
      <c r="D1274" t="s">
        <v>21</v>
      </c>
      <c r="E1274">
        <v>25701</v>
      </c>
      <c r="F1274" t="s">
        <v>22</v>
      </c>
      <c r="G1274" t="s">
        <v>22</v>
      </c>
      <c r="H1274" t="s">
        <v>329</v>
      </c>
      <c r="I1274" t="s">
        <v>449</v>
      </c>
      <c r="J1274" s="1">
        <v>43507</v>
      </c>
      <c r="K1274" s="1">
        <v>43566</v>
      </c>
      <c r="L1274" t="s">
        <v>331</v>
      </c>
      <c r="N1274" t="s">
        <v>1365</v>
      </c>
    </row>
    <row r="1275" spans="1:14" x14ac:dyDescent="0.25">
      <c r="A1275" t="s">
        <v>2575</v>
      </c>
      <c r="B1275" t="s">
        <v>2624</v>
      </c>
      <c r="C1275" t="s">
        <v>154</v>
      </c>
      <c r="D1275" t="s">
        <v>21</v>
      </c>
      <c r="E1275">
        <v>25508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43566</v>
      </c>
      <c r="L1275" t="s">
        <v>26</v>
      </c>
      <c r="N1275" t="s">
        <v>24</v>
      </c>
    </row>
    <row r="1276" spans="1:14" x14ac:dyDescent="0.25">
      <c r="A1276" t="s">
        <v>2625</v>
      </c>
      <c r="B1276" t="s">
        <v>2626</v>
      </c>
      <c r="C1276" t="s">
        <v>2627</v>
      </c>
      <c r="D1276" t="s">
        <v>21</v>
      </c>
      <c r="E1276">
        <v>24860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43565</v>
      </c>
      <c r="L1276" t="s">
        <v>26</v>
      </c>
      <c r="N1276" t="s">
        <v>24</v>
      </c>
    </row>
    <row r="1277" spans="1:14" x14ac:dyDescent="0.25">
      <c r="A1277" t="s">
        <v>2380</v>
      </c>
      <c r="B1277" t="s">
        <v>2628</v>
      </c>
      <c r="C1277" t="s">
        <v>2561</v>
      </c>
      <c r="D1277" t="s">
        <v>21</v>
      </c>
      <c r="E1277">
        <v>24874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43565</v>
      </c>
      <c r="L1277" t="s">
        <v>26</v>
      </c>
      <c r="N1277" t="s">
        <v>24</v>
      </c>
    </row>
    <row r="1278" spans="1:14" x14ac:dyDescent="0.25">
      <c r="A1278" t="s">
        <v>2629</v>
      </c>
      <c r="B1278" t="s">
        <v>2630</v>
      </c>
      <c r="C1278" t="s">
        <v>2631</v>
      </c>
      <c r="D1278" t="s">
        <v>21</v>
      </c>
      <c r="E1278">
        <v>24849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43565</v>
      </c>
      <c r="L1278" t="s">
        <v>26</v>
      </c>
      <c r="N1278" t="s">
        <v>24</v>
      </c>
    </row>
    <row r="1279" spans="1:14" x14ac:dyDescent="0.25">
      <c r="A1279" t="s">
        <v>806</v>
      </c>
      <c r="B1279" t="s">
        <v>2632</v>
      </c>
      <c r="C1279" t="s">
        <v>808</v>
      </c>
      <c r="D1279" t="s">
        <v>21</v>
      </c>
      <c r="E1279">
        <v>26624</v>
      </c>
      <c r="F1279" t="s">
        <v>22</v>
      </c>
      <c r="G1279" t="s">
        <v>22</v>
      </c>
      <c r="H1279" t="s">
        <v>312</v>
      </c>
      <c r="I1279" t="s">
        <v>313</v>
      </c>
      <c r="J1279" t="s">
        <v>80</v>
      </c>
      <c r="K1279" s="1">
        <v>43565</v>
      </c>
      <c r="L1279" t="s">
        <v>81</v>
      </c>
      <c r="M1279" t="str">
        <f>HYPERLINK("https://www.regulations.gov/docket?D=FDA-2019-H-1695")</f>
        <v>https://www.regulations.gov/docket?D=FDA-2019-H-1695</v>
      </c>
      <c r="N1279" t="s">
        <v>80</v>
      </c>
    </row>
    <row r="1280" spans="1:14" x14ac:dyDescent="0.25">
      <c r="A1280" t="s">
        <v>1594</v>
      </c>
      <c r="B1280" t="s">
        <v>2633</v>
      </c>
      <c r="C1280" t="s">
        <v>2561</v>
      </c>
      <c r="D1280" t="s">
        <v>21</v>
      </c>
      <c r="E1280">
        <v>24874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43565</v>
      </c>
      <c r="L1280" t="s">
        <v>26</v>
      </c>
      <c r="N1280" t="s">
        <v>24</v>
      </c>
    </row>
    <row r="1281" spans="1:14" x14ac:dyDescent="0.25">
      <c r="A1281" t="s">
        <v>2575</v>
      </c>
      <c r="B1281" t="s">
        <v>2634</v>
      </c>
      <c r="C1281" t="s">
        <v>2561</v>
      </c>
      <c r="D1281" t="s">
        <v>21</v>
      </c>
      <c r="E1281">
        <v>24874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43565</v>
      </c>
      <c r="L1281" t="s">
        <v>26</v>
      </c>
      <c r="N1281" t="s">
        <v>24</v>
      </c>
    </row>
    <row r="1282" spans="1:14" x14ac:dyDescent="0.25">
      <c r="A1282" t="s">
        <v>2635</v>
      </c>
      <c r="B1282" t="s">
        <v>2636</v>
      </c>
      <c r="C1282" t="s">
        <v>71</v>
      </c>
      <c r="D1282" t="s">
        <v>21</v>
      </c>
      <c r="E1282">
        <v>26003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43564</v>
      </c>
      <c r="L1282" t="s">
        <v>26</v>
      </c>
      <c r="N1282" t="s">
        <v>24</v>
      </c>
    </row>
    <row r="1283" spans="1:14" x14ac:dyDescent="0.25">
      <c r="A1283" t="s">
        <v>2637</v>
      </c>
      <c r="B1283" t="s">
        <v>2638</v>
      </c>
      <c r="C1283" t="s">
        <v>683</v>
      </c>
      <c r="D1283" t="s">
        <v>21</v>
      </c>
      <c r="E1283">
        <v>26062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43564</v>
      </c>
      <c r="L1283" t="s">
        <v>26</v>
      </c>
      <c r="N1283" t="s">
        <v>24</v>
      </c>
    </row>
    <row r="1284" spans="1:14" x14ac:dyDescent="0.25">
      <c r="A1284" t="s">
        <v>359</v>
      </c>
      <c r="B1284" t="s">
        <v>2639</v>
      </c>
      <c r="C1284" t="s">
        <v>326</v>
      </c>
      <c r="D1284" t="s">
        <v>21</v>
      </c>
      <c r="E1284">
        <v>25701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43564</v>
      </c>
      <c r="L1284" t="s">
        <v>26</v>
      </c>
      <c r="N1284" t="s">
        <v>24</v>
      </c>
    </row>
    <row r="1285" spans="1:14" x14ac:dyDescent="0.25">
      <c r="A1285" t="s">
        <v>2640</v>
      </c>
      <c r="B1285" t="s">
        <v>2641</v>
      </c>
      <c r="C1285" t="s">
        <v>683</v>
      </c>
      <c r="D1285" t="s">
        <v>21</v>
      </c>
      <c r="E1285">
        <v>26062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43564</v>
      </c>
      <c r="L1285" t="s">
        <v>26</v>
      </c>
      <c r="N1285" t="s">
        <v>24</v>
      </c>
    </row>
    <row r="1286" spans="1:14" x14ac:dyDescent="0.25">
      <c r="A1286" t="s">
        <v>2432</v>
      </c>
      <c r="B1286" t="s">
        <v>2642</v>
      </c>
      <c r="C1286" t="s">
        <v>71</v>
      </c>
      <c r="D1286" t="s">
        <v>21</v>
      </c>
      <c r="E1286">
        <v>26003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43564</v>
      </c>
      <c r="L1286" t="s">
        <v>26</v>
      </c>
      <c r="N1286" t="s">
        <v>24</v>
      </c>
    </row>
    <row r="1287" spans="1:14" x14ac:dyDescent="0.25">
      <c r="A1287" t="s">
        <v>314</v>
      </c>
      <c r="B1287" t="s">
        <v>2643</v>
      </c>
      <c r="C1287" t="s">
        <v>71</v>
      </c>
      <c r="D1287" t="s">
        <v>21</v>
      </c>
      <c r="E1287">
        <v>26003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43564</v>
      </c>
      <c r="L1287" t="s">
        <v>26</v>
      </c>
      <c r="N1287" t="s">
        <v>24</v>
      </c>
    </row>
    <row r="1288" spans="1:14" x14ac:dyDescent="0.25">
      <c r="A1288" t="s">
        <v>2644</v>
      </c>
      <c r="B1288" t="s">
        <v>2645</v>
      </c>
      <c r="C1288" t="s">
        <v>683</v>
      </c>
      <c r="D1288" t="s">
        <v>21</v>
      </c>
      <c r="E1288">
        <v>26062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43564</v>
      </c>
      <c r="L1288" t="s">
        <v>26</v>
      </c>
      <c r="N1288" t="s">
        <v>24</v>
      </c>
    </row>
    <row r="1289" spans="1:14" x14ac:dyDescent="0.25">
      <c r="A1289" t="s">
        <v>2646</v>
      </c>
      <c r="B1289" t="s">
        <v>2647</v>
      </c>
      <c r="C1289" t="s">
        <v>71</v>
      </c>
      <c r="D1289" t="s">
        <v>21</v>
      </c>
      <c r="E1289">
        <v>26003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43564</v>
      </c>
      <c r="L1289" t="s">
        <v>26</v>
      </c>
      <c r="N1289" t="s">
        <v>24</v>
      </c>
    </row>
    <row r="1290" spans="1:14" x14ac:dyDescent="0.25">
      <c r="A1290" t="s">
        <v>2648</v>
      </c>
      <c r="B1290" t="s">
        <v>2649</v>
      </c>
      <c r="C1290" t="s">
        <v>683</v>
      </c>
      <c r="D1290" t="s">
        <v>21</v>
      </c>
      <c r="E1290">
        <v>26062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43564</v>
      </c>
      <c r="L1290" t="s">
        <v>26</v>
      </c>
      <c r="N1290" t="s">
        <v>24</v>
      </c>
    </row>
    <row r="1291" spans="1:14" x14ac:dyDescent="0.25">
      <c r="A1291" t="s">
        <v>2650</v>
      </c>
      <c r="B1291" t="s">
        <v>2651</v>
      </c>
      <c r="C1291" t="s">
        <v>683</v>
      </c>
      <c r="D1291" t="s">
        <v>21</v>
      </c>
      <c r="E1291">
        <v>26062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43564</v>
      </c>
      <c r="L1291" t="s">
        <v>26</v>
      </c>
      <c r="N1291" t="s">
        <v>24</v>
      </c>
    </row>
    <row r="1292" spans="1:14" x14ac:dyDescent="0.25">
      <c r="A1292" t="s">
        <v>341</v>
      </c>
      <c r="B1292" t="s">
        <v>342</v>
      </c>
      <c r="C1292" t="s">
        <v>304</v>
      </c>
      <c r="D1292" t="s">
        <v>21</v>
      </c>
      <c r="E1292">
        <v>24739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43564</v>
      </c>
      <c r="L1292" t="s">
        <v>26</v>
      </c>
      <c r="N1292" t="s">
        <v>24</v>
      </c>
    </row>
    <row r="1293" spans="1:14" x14ac:dyDescent="0.25">
      <c r="A1293" t="s">
        <v>2652</v>
      </c>
      <c r="B1293" t="s">
        <v>2653</v>
      </c>
      <c r="C1293" t="s">
        <v>991</v>
      </c>
      <c r="D1293" t="s">
        <v>21</v>
      </c>
      <c r="E1293">
        <v>25414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43564</v>
      </c>
      <c r="L1293" t="s">
        <v>26</v>
      </c>
      <c r="N1293" t="s">
        <v>24</v>
      </c>
    </row>
    <row r="1294" spans="1:14" x14ac:dyDescent="0.25">
      <c r="A1294" t="s">
        <v>2235</v>
      </c>
      <c r="B1294" t="s">
        <v>2654</v>
      </c>
      <c r="C1294" t="s">
        <v>71</v>
      </c>
      <c r="D1294" t="s">
        <v>21</v>
      </c>
      <c r="E1294">
        <v>26003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43564</v>
      </c>
      <c r="L1294" t="s">
        <v>26</v>
      </c>
      <c r="N1294" t="s">
        <v>24</v>
      </c>
    </row>
    <row r="1295" spans="1:14" x14ac:dyDescent="0.25">
      <c r="A1295" t="s">
        <v>2655</v>
      </c>
      <c r="B1295" t="s">
        <v>2656</v>
      </c>
      <c r="C1295" t="s">
        <v>71</v>
      </c>
      <c r="D1295" t="s">
        <v>21</v>
      </c>
      <c r="E1295">
        <v>26003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43564</v>
      </c>
      <c r="L1295" t="s">
        <v>26</v>
      </c>
      <c r="N1295" t="s">
        <v>24</v>
      </c>
    </row>
    <row r="1296" spans="1:14" x14ac:dyDescent="0.25">
      <c r="A1296" t="s">
        <v>347</v>
      </c>
      <c r="B1296" t="s">
        <v>348</v>
      </c>
      <c r="C1296" t="s">
        <v>304</v>
      </c>
      <c r="D1296" t="s">
        <v>21</v>
      </c>
      <c r="E1296">
        <v>24740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43564</v>
      </c>
      <c r="L1296" t="s">
        <v>26</v>
      </c>
      <c r="N1296" t="s">
        <v>24</v>
      </c>
    </row>
    <row r="1297" spans="1:14" x14ac:dyDescent="0.25">
      <c r="A1297" t="s">
        <v>2657</v>
      </c>
      <c r="B1297" t="s">
        <v>2658</v>
      </c>
      <c r="C1297" t="s">
        <v>2659</v>
      </c>
      <c r="D1297" t="s">
        <v>21</v>
      </c>
      <c r="E1297">
        <v>24944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43563</v>
      </c>
      <c r="L1297" t="s">
        <v>26</v>
      </c>
      <c r="N1297" t="s">
        <v>24</v>
      </c>
    </row>
    <row r="1298" spans="1:14" x14ac:dyDescent="0.25">
      <c r="A1298" t="s">
        <v>2660</v>
      </c>
      <c r="B1298" t="s">
        <v>2661</v>
      </c>
      <c r="C1298" t="s">
        <v>58</v>
      </c>
      <c r="D1298" t="s">
        <v>21</v>
      </c>
      <c r="E1298">
        <v>26280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43563</v>
      </c>
      <c r="L1298" t="s">
        <v>26</v>
      </c>
      <c r="N1298" t="s">
        <v>24</v>
      </c>
    </row>
    <row r="1299" spans="1:14" x14ac:dyDescent="0.25">
      <c r="A1299" t="s">
        <v>49</v>
      </c>
      <c r="B1299" t="s">
        <v>2662</v>
      </c>
      <c r="C1299" t="s">
        <v>2663</v>
      </c>
      <c r="D1299" t="s">
        <v>21</v>
      </c>
      <c r="E1299">
        <v>24927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43563</v>
      </c>
      <c r="L1299" t="s">
        <v>26</v>
      </c>
      <c r="N1299" t="s">
        <v>24</v>
      </c>
    </row>
    <row r="1300" spans="1:14" x14ac:dyDescent="0.25">
      <c r="A1300" t="s">
        <v>2664</v>
      </c>
      <c r="B1300" t="s">
        <v>1308</v>
      </c>
      <c r="C1300" t="s">
        <v>1298</v>
      </c>
      <c r="D1300" t="s">
        <v>21</v>
      </c>
      <c r="E1300">
        <v>26241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43563</v>
      </c>
      <c r="L1300" t="s">
        <v>26</v>
      </c>
      <c r="N1300" t="s">
        <v>24</v>
      </c>
    </row>
    <row r="1301" spans="1:14" x14ac:dyDescent="0.25">
      <c r="A1301" t="s">
        <v>2665</v>
      </c>
      <c r="B1301" t="s">
        <v>2666</v>
      </c>
      <c r="C1301" t="s">
        <v>2667</v>
      </c>
      <c r="D1301" t="s">
        <v>21</v>
      </c>
      <c r="E1301">
        <v>24915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43563</v>
      </c>
      <c r="L1301" t="s">
        <v>26</v>
      </c>
      <c r="N1301" t="s">
        <v>24</v>
      </c>
    </row>
    <row r="1302" spans="1:14" x14ac:dyDescent="0.25">
      <c r="A1302" t="s">
        <v>2665</v>
      </c>
      <c r="B1302" t="s">
        <v>2668</v>
      </c>
      <c r="C1302" t="s">
        <v>2669</v>
      </c>
      <c r="D1302" t="s">
        <v>21</v>
      </c>
      <c r="E1302">
        <v>24920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43563</v>
      </c>
      <c r="L1302" t="s">
        <v>26</v>
      </c>
      <c r="N1302" t="s">
        <v>24</v>
      </c>
    </row>
    <row r="1303" spans="1:14" x14ac:dyDescent="0.25">
      <c r="A1303" t="s">
        <v>2670</v>
      </c>
      <c r="B1303" t="s">
        <v>2671</v>
      </c>
      <c r="C1303" t="s">
        <v>2669</v>
      </c>
      <c r="D1303" t="s">
        <v>21</v>
      </c>
      <c r="E1303">
        <v>24920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43563</v>
      </c>
      <c r="L1303" t="s">
        <v>26</v>
      </c>
      <c r="N1303" t="s">
        <v>24</v>
      </c>
    </row>
    <row r="1304" spans="1:14" x14ac:dyDescent="0.25">
      <c r="A1304" t="s">
        <v>2672</v>
      </c>
      <c r="B1304" t="s">
        <v>2673</v>
      </c>
      <c r="C1304" t="s">
        <v>2659</v>
      </c>
      <c r="D1304" t="s">
        <v>21</v>
      </c>
      <c r="E1304">
        <v>24944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43563</v>
      </c>
      <c r="L1304" t="s">
        <v>26</v>
      </c>
      <c r="N1304" t="s">
        <v>24</v>
      </c>
    </row>
    <row r="1305" spans="1:14" x14ac:dyDescent="0.25">
      <c r="A1305" t="s">
        <v>66</v>
      </c>
      <c r="B1305" t="s">
        <v>2674</v>
      </c>
      <c r="C1305" t="s">
        <v>68</v>
      </c>
      <c r="D1305" t="s">
        <v>21</v>
      </c>
      <c r="E1305">
        <v>26209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43563</v>
      </c>
      <c r="L1305" t="s">
        <v>26</v>
      </c>
      <c r="N1305" t="s">
        <v>24</v>
      </c>
    </row>
    <row r="1306" spans="1:14" x14ac:dyDescent="0.25">
      <c r="A1306" t="s">
        <v>2575</v>
      </c>
      <c r="B1306" t="s">
        <v>2675</v>
      </c>
      <c r="C1306" t="s">
        <v>1298</v>
      </c>
      <c r="D1306" t="s">
        <v>21</v>
      </c>
      <c r="E1306">
        <v>26241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43563</v>
      </c>
      <c r="L1306" t="s">
        <v>26</v>
      </c>
      <c r="N1306" t="s">
        <v>24</v>
      </c>
    </row>
    <row r="1307" spans="1:14" x14ac:dyDescent="0.25">
      <c r="A1307" t="s">
        <v>2676</v>
      </c>
      <c r="B1307" t="s">
        <v>2677</v>
      </c>
      <c r="C1307" t="s">
        <v>326</v>
      </c>
      <c r="D1307" t="s">
        <v>21</v>
      </c>
      <c r="E1307">
        <v>25705</v>
      </c>
      <c r="F1307" t="s">
        <v>22</v>
      </c>
      <c r="G1307" t="s">
        <v>22</v>
      </c>
      <c r="H1307" t="s">
        <v>78</v>
      </c>
      <c r="I1307" t="s">
        <v>79</v>
      </c>
      <c r="J1307" t="s">
        <v>80</v>
      </c>
      <c r="K1307" s="1">
        <v>43560</v>
      </c>
      <c r="L1307" t="s">
        <v>81</v>
      </c>
      <c r="M1307" t="str">
        <f>HYPERLINK("https://www.regulations.gov/docket?D=FDA-2019-H-1599")</f>
        <v>https://www.regulations.gov/docket?D=FDA-2019-H-1599</v>
      </c>
      <c r="N1307" t="s">
        <v>80</v>
      </c>
    </row>
    <row r="1308" spans="1:14" x14ac:dyDescent="0.25">
      <c r="A1308" t="s">
        <v>2678</v>
      </c>
      <c r="B1308" t="s">
        <v>2679</v>
      </c>
      <c r="C1308" t="s">
        <v>991</v>
      </c>
      <c r="D1308" t="s">
        <v>21</v>
      </c>
      <c r="E1308">
        <v>25414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43560</v>
      </c>
      <c r="L1308" t="s">
        <v>26</v>
      </c>
      <c r="N1308" t="s">
        <v>24</v>
      </c>
    </row>
    <row r="1309" spans="1:14" x14ac:dyDescent="0.25">
      <c r="A1309" t="s">
        <v>359</v>
      </c>
      <c r="B1309" t="s">
        <v>2680</v>
      </c>
      <c r="C1309" t="s">
        <v>991</v>
      </c>
      <c r="D1309" t="s">
        <v>21</v>
      </c>
      <c r="E1309">
        <v>25414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43560</v>
      </c>
      <c r="L1309" t="s">
        <v>26</v>
      </c>
      <c r="N1309" t="s">
        <v>24</v>
      </c>
    </row>
    <row r="1310" spans="1:14" x14ac:dyDescent="0.25">
      <c r="A1310" t="s">
        <v>2432</v>
      </c>
      <c r="B1310" t="s">
        <v>2681</v>
      </c>
      <c r="C1310" t="s">
        <v>976</v>
      </c>
      <c r="D1310" t="s">
        <v>21</v>
      </c>
      <c r="E1310">
        <v>25438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43560</v>
      </c>
      <c r="L1310" t="s">
        <v>26</v>
      </c>
      <c r="N1310" t="s">
        <v>24</v>
      </c>
    </row>
    <row r="1311" spans="1:14" x14ac:dyDescent="0.25">
      <c r="A1311" t="s">
        <v>2682</v>
      </c>
      <c r="B1311" t="s">
        <v>2683</v>
      </c>
      <c r="C1311" t="s">
        <v>991</v>
      </c>
      <c r="D1311" t="s">
        <v>21</v>
      </c>
      <c r="E1311">
        <v>25414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43560</v>
      </c>
      <c r="L1311" t="s">
        <v>26</v>
      </c>
      <c r="N1311" t="s">
        <v>24</v>
      </c>
    </row>
    <row r="1312" spans="1:14" x14ac:dyDescent="0.25">
      <c r="A1312" t="s">
        <v>2684</v>
      </c>
      <c r="B1312" t="s">
        <v>2685</v>
      </c>
      <c r="C1312" t="s">
        <v>817</v>
      </c>
      <c r="D1312" t="s">
        <v>21</v>
      </c>
      <c r="E1312">
        <v>25425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43560</v>
      </c>
      <c r="L1312" t="s">
        <v>26</v>
      </c>
      <c r="N1312" t="s">
        <v>24</v>
      </c>
    </row>
    <row r="1313" spans="1:14" x14ac:dyDescent="0.25">
      <c r="A1313" t="s">
        <v>2686</v>
      </c>
      <c r="B1313" t="s">
        <v>2687</v>
      </c>
      <c r="C1313" t="s">
        <v>976</v>
      </c>
      <c r="D1313" t="s">
        <v>21</v>
      </c>
      <c r="E1313">
        <v>25438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43560</v>
      </c>
      <c r="L1313" t="s">
        <v>26</v>
      </c>
      <c r="N1313" t="s">
        <v>24</v>
      </c>
    </row>
    <row r="1314" spans="1:14" x14ac:dyDescent="0.25">
      <c r="A1314" t="s">
        <v>2688</v>
      </c>
      <c r="B1314" t="s">
        <v>2689</v>
      </c>
      <c r="C1314" t="s">
        <v>326</v>
      </c>
      <c r="D1314" t="s">
        <v>21</v>
      </c>
      <c r="E1314">
        <v>25705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43559</v>
      </c>
      <c r="L1314" t="s">
        <v>26</v>
      </c>
      <c r="N1314" t="s">
        <v>24</v>
      </c>
    </row>
    <row r="1315" spans="1:14" x14ac:dyDescent="0.25">
      <c r="A1315" t="s">
        <v>2690</v>
      </c>
      <c r="B1315" t="s">
        <v>2691</v>
      </c>
      <c r="C1315" t="s">
        <v>326</v>
      </c>
      <c r="D1315" t="s">
        <v>21</v>
      </c>
      <c r="E1315">
        <v>25704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43559</v>
      </c>
      <c r="L1315" t="s">
        <v>26</v>
      </c>
      <c r="N1315" t="s">
        <v>24</v>
      </c>
    </row>
    <row r="1316" spans="1:14" x14ac:dyDescent="0.25">
      <c r="A1316" t="s">
        <v>2692</v>
      </c>
      <c r="B1316" t="s">
        <v>2693</v>
      </c>
      <c r="C1316" t="s">
        <v>326</v>
      </c>
      <c r="D1316" t="s">
        <v>21</v>
      </c>
      <c r="E1316">
        <v>25701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43559</v>
      </c>
      <c r="L1316" t="s">
        <v>26</v>
      </c>
      <c r="N1316" t="s">
        <v>24</v>
      </c>
    </row>
    <row r="1317" spans="1:14" x14ac:dyDescent="0.25">
      <c r="A1317" t="s">
        <v>2694</v>
      </c>
      <c r="B1317" t="s">
        <v>2695</v>
      </c>
      <c r="C1317" t="s">
        <v>304</v>
      </c>
      <c r="D1317" t="s">
        <v>21</v>
      </c>
      <c r="E1317">
        <v>24740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43559</v>
      </c>
      <c r="L1317" t="s">
        <v>26</v>
      </c>
      <c r="N1317" t="s">
        <v>24</v>
      </c>
    </row>
    <row r="1318" spans="1:14" x14ac:dyDescent="0.25">
      <c r="A1318" t="s">
        <v>2696</v>
      </c>
      <c r="B1318" t="s">
        <v>2697</v>
      </c>
      <c r="C1318" t="s">
        <v>326</v>
      </c>
      <c r="D1318" t="s">
        <v>21</v>
      </c>
      <c r="E1318">
        <v>25705</v>
      </c>
      <c r="F1318" t="s">
        <v>22</v>
      </c>
      <c r="G1318" t="s">
        <v>22</v>
      </c>
      <c r="H1318" t="s">
        <v>78</v>
      </c>
      <c r="I1318" t="s">
        <v>2698</v>
      </c>
      <c r="J1318" t="s">
        <v>80</v>
      </c>
      <c r="K1318" s="1">
        <v>43559</v>
      </c>
      <c r="L1318" t="s">
        <v>81</v>
      </c>
      <c r="M1318" t="str">
        <f>HYPERLINK("https://www.regulations.gov/docket?D=FDA-2019-H-1588")</f>
        <v>https://www.regulations.gov/docket?D=FDA-2019-H-1588</v>
      </c>
      <c r="N1318" t="s">
        <v>80</v>
      </c>
    </row>
    <row r="1319" spans="1:14" x14ac:dyDescent="0.25">
      <c r="A1319" t="s">
        <v>2699</v>
      </c>
      <c r="B1319" t="s">
        <v>2700</v>
      </c>
      <c r="C1319" t="s">
        <v>304</v>
      </c>
      <c r="D1319" t="s">
        <v>21</v>
      </c>
      <c r="E1319">
        <v>24739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43559</v>
      </c>
      <c r="L1319" t="s">
        <v>26</v>
      </c>
      <c r="N1319" t="s">
        <v>24</v>
      </c>
    </row>
    <row r="1320" spans="1:14" x14ac:dyDescent="0.25">
      <c r="A1320" t="s">
        <v>2432</v>
      </c>
      <c r="B1320" t="s">
        <v>2701</v>
      </c>
      <c r="C1320" t="s">
        <v>326</v>
      </c>
      <c r="D1320" t="s">
        <v>21</v>
      </c>
      <c r="E1320">
        <v>25701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43559</v>
      </c>
      <c r="L1320" t="s">
        <v>26</v>
      </c>
      <c r="N1320" t="s">
        <v>24</v>
      </c>
    </row>
    <row r="1321" spans="1:14" x14ac:dyDescent="0.25">
      <c r="A1321" t="s">
        <v>1630</v>
      </c>
      <c r="B1321" t="s">
        <v>2702</v>
      </c>
      <c r="C1321" t="s">
        <v>1632</v>
      </c>
      <c r="D1321" t="s">
        <v>21</v>
      </c>
      <c r="E1321">
        <v>26041</v>
      </c>
      <c r="F1321" t="s">
        <v>22</v>
      </c>
      <c r="G1321" t="s">
        <v>22</v>
      </c>
      <c r="H1321" t="s">
        <v>329</v>
      </c>
      <c r="I1321" t="s">
        <v>330</v>
      </c>
      <c r="J1321" s="1">
        <v>43473</v>
      </c>
      <c r="K1321" s="1">
        <v>43559</v>
      </c>
      <c r="L1321" t="s">
        <v>331</v>
      </c>
      <c r="N1321" t="s">
        <v>1365</v>
      </c>
    </row>
    <row r="1322" spans="1:14" x14ac:dyDescent="0.25">
      <c r="A1322" t="s">
        <v>2703</v>
      </c>
      <c r="B1322" t="s">
        <v>2704</v>
      </c>
      <c r="C1322" t="s">
        <v>304</v>
      </c>
      <c r="D1322" t="s">
        <v>21</v>
      </c>
      <c r="E1322">
        <v>24740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43559</v>
      </c>
      <c r="L1322" t="s">
        <v>26</v>
      </c>
      <c r="N1322" t="s">
        <v>24</v>
      </c>
    </row>
    <row r="1323" spans="1:14" x14ac:dyDescent="0.25">
      <c r="A1323" t="s">
        <v>2705</v>
      </c>
      <c r="B1323" t="s">
        <v>2706</v>
      </c>
      <c r="C1323" t="s">
        <v>304</v>
      </c>
      <c r="D1323" t="s">
        <v>21</v>
      </c>
      <c r="E1323">
        <v>24740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43559</v>
      </c>
      <c r="L1323" t="s">
        <v>26</v>
      </c>
      <c r="N1323" t="s">
        <v>24</v>
      </c>
    </row>
    <row r="1324" spans="1:14" x14ac:dyDescent="0.25">
      <c r="A1324" t="s">
        <v>2707</v>
      </c>
      <c r="B1324" t="s">
        <v>2708</v>
      </c>
      <c r="C1324" t="s">
        <v>326</v>
      </c>
      <c r="D1324" t="s">
        <v>21</v>
      </c>
      <c r="E1324">
        <v>25701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43559</v>
      </c>
      <c r="L1324" t="s">
        <v>26</v>
      </c>
      <c r="N1324" t="s">
        <v>24</v>
      </c>
    </row>
    <row r="1325" spans="1:14" x14ac:dyDescent="0.25">
      <c r="A1325" t="s">
        <v>2709</v>
      </c>
      <c r="B1325" t="s">
        <v>2710</v>
      </c>
      <c r="C1325" t="s">
        <v>326</v>
      </c>
      <c r="D1325" t="s">
        <v>21</v>
      </c>
      <c r="E1325">
        <v>25701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43559</v>
      </c>
      <c r="L1325" t="s">
        <v>26</v>
      </c>
      <c r="N1325" t="s">
        <v>24</v>
      </c>
    </row>
    <row r="1326" spans="1:14" x14ac:dyDescent="0.25">
      <c r="A1326" t="s">
        <v>2025</v>
      </c>
      <c r="B1326" t="s">
        <v>2027</v>
      </c>
      <c r="C1326" t="s">
        <v>2008</v>
      </c>
      <c r="D1326" t="s">
        <v>21</v>
      </c>
      <c r="E1326">
        <v>25674</v>
      </c>
      <c r="F1326" t="s">
        <v>22</v>
      </c>
      <c r="G1326" t="s">
        <v>22</v>
      </c>
      <c r="H1326" t="s">
        <v>78</v>
      </c>
      <c r="I1326" t="s">
        <v>79</v>
      </c>
      <c r="J1326" s="1">
        <v>43488</v>
      </c>
      <c r="K1326" s="1">
        <v>43559</v>
      </c>
      <c r="L1326" t="s">
        <v>331</v>
      </c>
      <c r="N1326" t="s">
        <v>1302</v>
      </c>
    </row>
    <row r="1327" spans="1:14" x14ac:dyDescent="0.25">
      <c r="A1327" t="s">
        <v>2711</v>
      </c>
      <c r="B1327" t="s">
        <v>2712</v>
      </c>
      <c r="C1327" t="s">
        <v>304</v>
      </c>
      <c r="D1327" t="s">
        <v>21</v>
      </c>
      <c r="E1327">
        <v>24740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43559</v>
      </c>
      <c r="L1327" t="s">
        <v>26</v>
      </c>
      <c r="N1327" t="s">
        <v>24</v>
      </c>
    </row>
    <row r="1328" spans="1:14" x14ac:dyDescent="0.25">
      <c r="A1328" t="s">
        <v>1461</v>
      </c>
      <c r="B1328" t="s">
        <v>2713</v>
      </c>
      <c r="C1328" t="s">
        <v>304</v>
      </c>
      <c r="D1328" t="s">
        <v>21</v>
      </c>
      <c r="E1328">
        <v>24740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43559</v>
      </c>
      <c r="L1328" t="s">
        <v>26</v>
      </c>
      <c r="N1328" t="s">
        <v>24</v>
      </c>
    </row>
    <row r="1329" spans="1:14" x14ac:dyDescent="0.25">
      <c r="A1329" t="s">
        <v>2714</v>
      </c>
      <c r="B1329" t="s">
        <v>2715</v>
      </c>
      <c r="C1329" t="s">
        <v>304</v>
      </c>
      <c r="D1329" t="s">
        <v>21</v>
      </c>
      <c r="E1329">
        <v>24740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43559</v>
      </c>
      <c r="L1329" t="s">
        <v>26</v>
      </c>
      <c r="N1329" t="s">
        <v>24</v>
      </c>
    </row>
    <row r="1330" spans="1:14" x14ac:dyDescent="0.25">
      <c r="A1330" t="s">
        <v>1594</v>
      </c>
      <c r="B1330" t="s">
        <v>2716</v>
      </c>
      <c r="C1330" t="s">
        <v>304</v>
      </c>
      <c r="D1330" t="s">
        <v>21</v>
      </c>
      <c r="E1330">
        <v>24740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43559</v>
      </c>
      <c r="L1330" t="s">
        <v>26</v>
      </c>
      <c r="N1330" t="s">
        <v>24</v>
      </c>
    </row>
    <row r="1331" spans="1:14" x14ac:dyDescent="0.25">
      <c r="A1331" t="s">
        <v>2717</v>
      </c>
      <c r="B1331" t="s">
        <v>2718</v>
      </c>
      <c r="C1331" t="s">
        <v>74</v>
      </c>
      <c r="D1331" t="s">
        <v>21</v>
      </c>
      <c r="E1331">
        <v>24901</v>
      </c>
      <c r="F1331" t="s">
        <v>22</v>
      </c>
      <c r="G1331" t="s">
        <v>22</v>
      </c>
      <c r="H1331" t="s">
        <v>329</v>
      </c>
      <c r="I1331" t="s">
        <v>330</v>
      </c>
      <c r="J1331" s="1">
        <v>43488</v>
      </c>
      <c r="K1331" s="1">
        <v>43559</v>
      </c>
      <c r="L1331" t="s">
        <v>331</v>
      </c>
      <c r="N1331" t="s">
        <v>1330</v>
      </c>
    </row>
    <row r="1332" spans="1:14" x14ac:dyDescent="0.25">
      <c r="A1332" t="s">
        <v>2575</v>
      </c>
      <c r="B1332" t="s">
        <v>2719</v>
      </c>
      <c r="C1332" t="s">
        <v>326</v>
      </c>
      <c r="D1332" t="s">
        <v>21</v>
      </c>
      <c r="E1332">
        <v>25704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43559</v>
      </c>
      <c r="L1332" t="s">
        <v>26</v>
      </c>
      <c r="N1332" t="s">
        <v>24</v>
      </c>
    </row>
    <row r="1333" spans="1:14" x14ac:dyDescent="0.25">
      <c r="A1333" t="s">
        <v>2575</v>
      </c>
      <c r="B1333" t="s">
        <v>2720</v>
      </c>
      <c r="C1333" t="s">
        <v>326</v>
      </c>
      <c r="D1333" t="s">
        <v>21</v>
      </c>
      <c r="E1333">
        <v>25701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43559</v>
      </c>
      <c r="L1333" t="s">
        <v>26</v>
      </c>
      <c r="N1333" t="s">
        <v>24</v>
      </c>
    </row>
    <row r="1334" spans="1:14" x14ac:dyDescent="0.25">
      <c r="A1334" t="s">
        <v>2721</v>
      </c>
      <c r="B1334" t="s">
        <v>2722</v>
      </c>
      <c r="C1334" t="s">
        <v>53</v>
      </c>
      <c r="D1334" t="s">
        <v>21</v>
      </c>
      <c r="E1334">
        <v>25303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43558</v>
      </c>
      <c r="L1334" t="s">
        <v>26</v>
      </c>
      <c r="N1334" t="s">
        <v>24</v>
      </c>
    </row>
    <row r="1335" spans="1:14" x14ac:dyDescent="0.25">
      <c r="A1335" t="s">
        <v>46</v>
      </c>
      <c r="B1335" t="s">
        <v>47</v>
      </c>
      <c r="C1335" t="s">
        <v>48</v>
      </c>
      <c r="D1335" t="s">
        <v>21</v>
      </c>
      <c r="E1335">
        <v>25301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43558</v>
      </c>
      <c r="L1335" t="s">
        <v>26</v>
      </c>
      <c r="N1335" t="s">
        <v>24</v>
      </c>
    </row>
    <row r="1336" spans="1:14" x14ac:dyDescent="0.25">
      <c r="A1336" t="s">
        <v>1428</v>
      </c>
      <c r="B1336" t="s">
        <v>2723</v>
      </c>
      <c r="C1336" t="s">
        <v>551</v>
      </c>
      <c r="D1336" t="s">
        <v>21</v>
      </c>
      <c r="E1336">
        <v>25315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43558</v>
      </c>
      <c r="L1336" t="s">
        <v>26</v>
      </c>
      <c r="N1336" t="s">
        <v>24</v>
      </c>
    </row>
    <row r="1337" spans="1:14" x14ac:dyDescent="0.25">
      <c r="A1337" t="s">
        <v>2724</v>
      </c>
      <c r="B1337" t="s">
        <v>2725</v>
      </c>
      <c r="C1337" t="s">
        <v>2358</v>
      </c>
      <c r="D1337" t="s">
        <v>21</v>
      </c>
      <c r="E1337">
        <v>25177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43557</v>
      </c>
      <c r="L1337" t="s">
        <v>26</v>
      </c>
      <c r="N1337" t="s">
        <v>24</v>
      </c>
    </row>
    <row r="1338" spans="1:14" x14ac:dyDescent="0.25">
      <c r="A1338" t="s">
        <v>59</v>
      </c>
      <c r="B1338" t="s">
        <v>60</v>
      </c>
      <c r="C1338" t="s">
        <v>61</v>
      </c>
      <c r="D1338" t="s">
        <v>21</v>
      </c>
      <c r="E1338">
        <v>24801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43557</v>
      </c>
      <c r="L1338" t="s">
        <v>26</v>
      </c>
      <c r="N1338" t="s">
        <v>24</v>
      </c>
    </row>
    <row r="1339" spans="1:14" x14ac:dyDescent="0.25">
      <c r="A1339" t="s">
        <v>523</v>
      </c>
      <c r="B1339" t="s">
        <v>524</v>
      </c>
      <c r="C1339" t="s">
        <v>271</v>
      </c>
      <c r="D1339" t="s">
        <v>21</v>
      </c>
      <c r="E1339">
        <v>25404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43557</v>
      </c>
      <c r="L1339" t="s">
        <v>26</v>
      </c>
      <c r="N1339" t="s">
        <v>24</v>
      </c>
    </row>
    <row r="1340" spans="1:14" x14ac:dyDescent="0.25">
      <c r="A1340" t="s">
        <v>2726</v>
      </c>
      <c r="B1340" t="s">
        <v>2727</v>
      </c>
      <c r="C1340" t="s">
        <v>570</v>
      </c>
      <c r="D1340" t="s">
        <v>21</v>
      </c>
      <c r="E1340">
        <v>24844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43557</v>
      </c>
      <c r="L1340" t="s">
        <v>26</v>
      </c>
      <c r="N1340" t="s">
        <v>24</v>
      </c>
    </row>
    <row r="1341" spans="1:14" x14ac:dyDescent="0.25">
      <c r="A1341" t="s">
        <v>2728</v>
      </c>
      <c r="B1341" t="s">
        <v>2729</v>
      </c>
      <c r="C1341" t="s">
        <v>2177</v>
      </c>
      <c r="D1341" t="s">
        <v>21</v>
      </c>
      <c r="E1341">
        <v>25844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43556</v>
      </c>
      <c r="L1341" t="s">
        <v>26</v>
      </c>
      <c r="N1341" t="s">
        <v>24</v>
      </c>
    </row>
    <row r="1342" spans="1:14" x14ac:dyDescent="0.25">
      <c r="A1342" t="s">
        <v>2432</v>
      </c>
      <c r="B1342" t="s">
        <v>2730</v>
      </c>
      <c r="C1342" t="s">
        <v>2561</v>
      </c>
      <c r="D1342" t="s">
        <v>21</v>
      </c>
      <c r="E1342">
        <v>24874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43556</v>
      </c>
      <c r="L1342" t="s">
        <v>26</v>
      </c>
      <c r="N1342" t="s">
        <v>24</v>
      </c>
    </row>
    <row r="1343" spans="1:14" x14ac:dyDescent="0.25">
      <c r="A1343" t="s">
        <v>2731</v>
      </c>
      <c r="B1343" t="s">
        <v>2732</v>
      </c>
      <c r="C1343" t="s">
        <v>532</v>
      </c>
      <c r="D1343" t="s">
        <v>21</v>
      </c>
      <c r="E1343">
        <v>24870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43556</v>
      </c>
      <c r="L1343" t="s">
        <v>26</v>
      </c>
      <c r="N1343" t="s">
        <v>24</v>
      </c>
    </row>
    <row r="1344" spans="1:14" x14ac:dyDescent="0.25">
      <c r="A1344" t="s">
        <v>2733</v>
      </c>
      <c r="B1344" t="s">
        <v>2734</v>
      </c>
      <c r="C1344" t="s">
        <v>2735</v>
      </c>
      <c r="D1344" t="s">
        <v>21</v>
      </c>
      <c r="E1344">
        <v>24726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43556</v>
      </c>
      <c r="L1344" t="s">
        <v>26</v>
      </c>
      <c r="N1344" t="s">
        <v>24</v>
      </c>
    </row>
    <row r="1345" spans="1:14" x14ac:dyDescent="0.25">
      <c r="A1345" t="s">
        <v>238</v>
      </c>
      <c r="B1345" t="s">
        <v>239</v>
      </c>
      <c r="C1345" t="s">
        <v>240</v>
      </c>
      <c r="D1345" t="s">
        <v>21</v>
      </c>
      <c r="E1345">
        <v>25140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43556</v>
      </c>
      <c r="L1345" t="s">
        <v>26</v>
      </c>
      <c r="N1345" t="s">
        <v>24</v>
      </c>
    </row>
    <row r="1346" spans="1:14" x14ac:dyDescent="0.25">
      <c r="A1346" t="s">
        <v>2736</v>
      </c>
      <c r="B1346" t="s">
        <v>2737</v>
      </c>
      <c r="C1346" t="s">
        <v>2735</v>
      </c>
      <c r="D1346" t="s">
        <v>21</v>
      </c>
      <c r="E1346">
        <v>24726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43556</v>
      </c>
      <c r="L1346" t="s">
        <v>26</v>
      </c>
      <c r="N1346" t="s">
        <v>24</v>
      </c>
    </row>
    <row r="1347" spans="1:14" x14ac:dyDescent="0.25">
      <c r="A1347" t="s">
        <v>2738</v>
      </c>
      <c r="B1347" t="s">
        <v>2739</v>
      </c>
      <c r="C1347" t="s">
        <v>2740</v>
      </c>
      <c r="D1347" t="s">
        <v>21</v>
      </c>
      <c r="E1347">
        <v>24716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43556</v>
      </c>
      <c r="L1347" t="s">
        <v>26</v>
      </c>
      <c r="N1347" t="s">
        <v>24</v>
      </c>
    </row>
    <row r="1348" spans="1:14" x14ac:dyDescent="0.25">
      <c r="A1348" t="s">
        <v>241</v>
      </c>
      <c r="B1348" t="s">
        <v>2741</v>
      </c>
      <c r="C1348" t="s">
        <v>243</v>
      </c>
      <c r="D1348" t="s">
        <v>21</v>
      </c>
      <c r="E1348">
        <v>25044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43556</v>
      </c>
      <c r="L1348" t="s">
        <v>26</v>
      </c>
      <c r="N1348" t="s">
        <v>24</v>
      </c>
    </row>
    <row r="1349" spans="1:14" x14ac:dyDescent="0.25">
      <c r="A1349" t="s">
        <v>759</v>
      </c>
      <c r="B1349" t="s">
        <v>760</v>
      </c>
      <c r="C1349" t="s">
        <v>304</v>
      </c>
      <c r="D1349" t="s">
        <v>21</v>
      </c>
      <c r="E1349">
        <v>24740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43556</v>
      </c>
      <c r="L1349" t="s">
        <v>26</v>
      </c>
      <c r="N1349" t="s">
        <v>24</v>
      </c>
    </row>
    <row r="1350" spans="1:14" x14ac:dyDescent="0.25">
      <c r="A1350" t="s">
        <v>2742</v>
      </c>
      <c r="B1350" t="s">
        <v>2743</v>
      </c>
      <c r="C1350" t="s">
        <v>1432</v>
      </c>
      <c r="D1350" t="s">
        <v>21</v>
      </c>
      <c r="E1350">
        <v>24839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43556</v>
      </c>
      <c r="L1350" t="s">
        <v>26</v>
      </c>
      <c r="N1350" t="s">
        <v>24</v>
      </c>
    </row>
    <row r="1351" spans="1:14" x14ac:dyDescent="0.25">
      <c r="A1351" t="s">
        <v>2380</v>
      </c>
      <c r="B1351" t="s">
        <v>234</v>
      </c>
      <c r="C1351" t="s">
        <v>235</v>
      </c>
      <c r="D1351" t="s">
        <v>21</v>
      </c>
      <c r="E1351">
        <v>25174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43556</v>
      </c>
      <c r="L1351" t="s">
        <v>26</v>
      </c>
      <c r="N1351" t="s">
        <v>24</v>
      </c>
    </row>
    <row r="1352" spans="1:14" x14ac:dyDescent="0.25">
      <c r="A1352" t="s">
        <v>2571</v>
      </c>
      <c r="B1352" t="s">
        <v>2744</v>
      </c>
      <c r="C1352" t="s">
        <v>2561</v>
      </c>
      <c r="D1352" t="s">
        <v>21</v>
      </c>
      <c r="E1352">
        <v>24874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43556</v>
      </c>
      <c r="L1352" t="s">
        <v>26</v>
      </c>
      <c r="N1352" t="s">
        <v>24</v>
      </c>
    </row>
    <row r="1353" spans="1:14" x14ac:dyDescent="0.25">
      <c r="A1353" t="s">
        <v>2407</v>
      </c>
      <c r="B1353" t="s">
        <v>2745</v>
      </c>
      <c r="C1353" t="s">
        <v>2177</v>
      </c>
      <c r="D1353" t="s">
        <v>21</v>
      </c>
      <c r="E1353">
        <v>25844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43556</v>
      </c>
      <c r="L1353" t="s">
        <v>26</v>
      </c>
      <c r="N1353" t="s">
        <v>24</v>
      </c>
    </row>
    <row r="1354" spans="1:14" x14ac:dyDescent="0.25">
      <c r="A1354" t="s">
        <v>2746</v>
      </c>
      <c r="B1354" t="s">
        <v>2747</v>
      </c>
      <c r="C1354" t="s">
        <v>2561</v>
      </c>
      <c r="D1354" t="s">
        <v>21</v>
      </c>
      <c r="E1354">
        <v>24874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43556</v>
      </c>
      <c r="L1354" t="s">
        <v>26</v>
      </c>
      <c r="N1354" t="s">
        <v>24</v>
      </c>
    </row>
    <row r="1355" spans="1:14" x14ac:dyDescent="0.25">
      <c r="A1355" t="s">
        <v>250</v>
      </c>
      <c r="B1355" t="s">
        <v>2748</v>
      </c>
      <c r="C1355" t="s">
        <v>252</v>
      </c>
      <c r="D1355" t="s">
        <v>21</v>
      </c>
      <c r="E1355">
        <v>25048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43556</v>
      </c>
      <c r="L1355" t="s">
        <v>26</v>
      </c>
      <c r="N1355" t="s">
        <v>24</v>
      </c>
    </row>
    <row r="1356" spans="1:14" x14ac:dyDescent="0.25">
      <c r="A1356" t="s">
        <v>2749</v>
      </c>
      <c r="B1356" t="s">
        <v>2750</v>
      </c>
      <c r="C1356" t="s">
        <v>1432</v>
      </c>
      <c r="D1356" t="s">
        <v>21</v>
      </c>
      <c r="E1356">
        <v>24839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43556</v>
      </c>
      <c r="L1356" t="s">
        <v>26</v>
      </c>
      <c r="N1356" t="s">
        <v>24</v>
      </c>
    </row>
    <row r="1357" spans="1:14" x14ac:dyDescent="0.25">
      <c r="A1357" t="s">
        <v>488</v>
      </c>
      <c r="B1357" t="s">
        <v>489</v>
      </c>
      <c r="C1357" t="s">
        <v>463</v>
      </c>
      <c r="D1357" t="s">
        <v>21</v>
      </c>
      <c r="E1357">
        <v>25550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43553</v>
      </c>
      <c r="L1357" t="s">
        <v>26</v>
      </c>
      <c r="N1357" t="s">
        <v>24</v>
      </c>
    </row>
    <row r="1358" spans="1:14" x14ac:dyDescent="0.25">
      <c r="A1358" t="s">
        <v>359</v>
      </c>
      <c r="B1358" t="s">
        <v>2751</v>
      </c>
      <c r="C1358" t="s">
        <v>48</v>
      </c>
      <c r="D1358" t="s">
        <v>21</v>
      </c>
      <c r="E1358">
        <v>25313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43553</v>
      </c>
      <c r="L1358" t="s">
        <v>26</v>
      </c>
      <c r="N1358" t="s">
        <v>24</v>
      </c>
    </row>
    <row r="1359" spans="1:14" x14ac:dyDescent="0.25">
      <c r="A1359" t="s">
        <v>1984</v>
      </c>
      <c r="B1359" t="s">
        <v>2752</v>
      </c>
      <c r="C1359" t="s">
        <v>2460</v>
      </c>
      <c r="D1359" t="s">
        <v>21</v>
      </c>
      <c r="E1359">
        <v>25045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43553</v>
      </c>
      <c r="L1359" t="s">
        <v>26</v>
      </c>
      <c r="N1359" t="s">
        <v>24</v>
      </c>
    </row>
    <row r="1360" spans="1:14" x14ac:dyDescent="0.25">
      <c r="A1360" t="s">
        <v>2753</v>
      </c>
      <c r="B1360" t="s">
        <v>2754</v>
      </c>
      <c r="C1360" t="s">
        <v>463</v>
      </c>
      <c r="D1360" t="s">
        <v>21</v>
      </c>
      <c r="E1360">
        <v>25550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43553</v>
      </c>
      <c r="L1360" t="s">
        <v>26</v>
      </c>
      <c r="N1360" t="s">
        <v>24</v>
      </c>
    </row>
    <row r="1361" spans="1:14" x14ac:dyDescent="0.25">
      <c r="A1361" t="s">
        <v>2755</v>
      </c>
      <c r="B1361" t="s">
        <v>2756</v>
      </c>
      <c r="C1361" t="s">
        <v>48</v>
      </c>
      <c r="D1361" t="s">
        <v>21</v>
      </c>
      <c r="E1361">
        <v>25313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43553</v>
      </c>
      <c r="L1361" t="s">
        <v>26</v>
      </c>
      <c r="N1361" t="s">
        <v>24</v>
      </c>
    </row>
    <row r="1362" spans="1:14" x14ac:dyDescent="0.25">
      <c r="A1362" t="s">
        <v>2757</v>
      </c>
      <c r="B1362" t="s">
        <v>2758</v>
      </c>
      <c r="C1362" t="s">
        <v>48</v>
      </c>
      <c r="D1362" t="s">
        <v>21</v>
      </c>
      <c r="E1362">
        <v>25387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43553</v>
      </c>
      <c r="L1362" t="s">
        <v>26</v>
      </c>
      <c r="N1362" t="s">
        <v>24</v>
      </c>
    </row>
    <row r="1363" spans="1:14" x14ac:dyDescent="0.25">
      <c r="A1363" t="s">
        <v>2759</v>
      </c>
      <c r="B1363" t="s">
        <v>2760</v>
      </c>
      <c r="C1363" t="s">
        <v>2457</v>
      </c>
      <c r="D1363" t="s">
        <v>21</v>
      </c>
      <c r="E1363">
        <v>25071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43553</v>
      </c>
      <c r="L1363" t="s">
        <v>26</v>
      </c>
      <c r="N1363" t="s">
        <v>24</v>
      </c>
    </row>
    <row r="1364" spans="1:14" x14ac:dyDescent="0.25">
      <c r="A1364" t="s">
        <v>2407</v>
      </c>
      <c r="B1364" t="s">
        <v>2761</v>
      </c>
      <c r="C1364" t="s">
        <v>48</v>
      </c>
      <c r="D1364" t="s">
        <v>21</v>
      </c>
      <c r="E1364">
        <v>25387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43553</v>
      </c>
      <c r="L1364" t="s">
        <v>26</v>
      </c>
      <c r="N1364" t="s">
        <v>24</v>
      </c>
    </row>
    <row r="1365" spans="1:14" x14ac:dyDescent="0.25">
      <c r="A1365" t="s">
        <v>1428</v>
      </c>
      <c r="B1365" t="s">
        <v>2762</v>
      </c>
      <c r="C1365" t="s">
        <v>2457</v>
      </c>
      <c r="D1365" t="s">
        <v>21</v>
      </c>
      <c r="E1365">
        <v>25071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43553</v>
      </c>
      <c r="L1365" t="s">
        <v>26</v>
      </c>
      <c r="N1365" t="s">
        <v>24</v>
      </c>
    </row>
    <row r="1366" spans="1:14" x14ac:dyDescent="0.25">
      <c r="A1366" t="s">
        <v>2763</v>
      </c>
      <c r="B1366" t="s">
        <v>2764</v>
      </c>
      <c r="C1366" t="s">
        <v>444</v>
      </c>
      <c r="D1366" t="s">
        <v>21</v>
      </c>
      <c r="E1366">
        <v>26288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43553</v>
      </c>
      <c r="L1366" t="s">
        <v>26</v>
      </c>
      <c r="N1366" t="s">
        <v>24</v>
      </c>
    </row>
    <row r="1367" spans="1:14" x14ac:dyDescent="0.25">
      <c r="A1367" t="s">
        <v>2575</v>
      </c>
      <c r="B1367" t="s">
        <v>2765</v>
      </c>
      <c r="C1367" t="s">
        <v>2460</v>
      </c>
      <c r="D1367" t="s">
        <v>21</v>
      </c>
      <c r="E1367">
        <v>25045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43553</v>
      </c>
      <c r="L1367" t="s">
        <v>26</v>
      </c>
      <c r="N1367" t="s">
        <v>24</v>
      </c>
    </row>
    <row r="1368" spans="1:14" x14ac:dyDescent="0.25">
      <c r="A1368" t="s">
        <v>2766</v>
      </c>
      <c r="B1368" t="s">
        <v>2767</v>
      </c>
      <c r="C1368" t="s">
        <v>48</v>
      </c>
      <c r="D1368" t="s">
        <v>21</v>
      </c>
      <c r="E1368">
        <v>25302</v>
      </c>
      <c r="F1368" t="s">
        <v>22</v>
      </c>
      <c r="G1368" t="s">
        <v>22</v>
      </c>
      <c r="H1368" t="s">
        <v>329</v>
      </c>
      <c r="I1368" t="s">
        <v>1981</v>
      </c>
      <c r="J1368" s="1">
        <v>43479</v>
      </c>
      <c r="K1368" s="1">
        <v>43552</v>
      </c>
      <c r="L1368" t="s">
        <v>331</v>
      </c>
      <c r="N1368" t="s">
        <v>1330</v>
      </c>
    </row>
    <row r="1369" spans="1:14" x14ac:dyDescent="0.25">
      <c r="A1369" t="s">
        <v>2768</v>
      </c>
      <c r="B1369" t="s">
        <v>2769</v>
      </c>
      <c r="C1369" t="s">
        <v>2034</v>
      </c>
      <c r="D1369" t="s">
        <v>21</v>
      </c>
      <c r="E1369">
        <v>25503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43552</v>
      </c>
      <c r="L1369" t="s">
        <v>26</v>
      </c>
      <c r="N1369" t="s">
        <v>24</v>
      </c>
    </row>
    <row r="1370" spans="1:14" x14ac:dyDescent="0.25">
      <c r="A1370" t="s">
        <v>2770</v>
      </c>
      <c r="B1370" t="s">
        <v>2771</v>
      </c>
      <c r="C1370" t="s">
        <v>704</v>
      </c>
      <c r="D1370" t="s">
        <v>21</v>
      </c>
      <c r="E1370">
        <v>25515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43552</v>
      </c>
      <c r="L1370" t="s">
        <v>26</v>
      </c>
      <c r="N1370" t="s">
        <v>24</v>
      </c>
    </row>
    <row r="1371" spans="1:14" x14ac:dyDescent="0.25">
      <c r="A1371" t="s">
        <v>2772</v>
      </c>
      <c r="B1371" t="s">
        <v>2773</v>
      </c>
      <c r="C1371" t="s">
        <v>271</v>
      </c>
      <c r="D1371" t="s">
        <v>21</v>
      </c>
      <c r="E1371">
        <v>25404</v>
      </c>
      <c r="F1371" t="s">
        <v>22</v>
      </c>
      <c r="G1371" t="s">
        <v>22</v>
      </c>
      <c r="H1371" t="s">
        <v>329</v>
      </c>
      <c r="I1371" t="s">
        <v>2558</v>
      </c>
      <c r="J1371" s="1">
        <v>43475</v>
      </c>
      <c r="K1371" s="1">
        <v>43552</v>
      </c>
      <c r="L1371" t="s">
        <v>331</v>
      </c>
      <c r="N1371" t="s">
        <v>1330</v>
      </c>
    </row>
    <row r="1372" spans="1:14" x14ac:dyDescent="0.25">
      <c r="A1372" t="s">
        <v>2774</v>
      </c>
      <c r="B1372" t="s">
        <v>2775</v>
      </c>
      <c r="C1372" t="s">
        <v>784</v>
      </c>
      <c r="D1372" t="s">
        <v>21</v>
      </c>
      <c r="E1372">
        <v>26070</v>
      </c>
      <c r="F1372" t="s">
        <v>22</v>
      </c>
      <c r="G1372" t="s">
        <v>22</v>
      </c>
      <c r="H1372" t="s">
        <v>312</v>
      </c>
      <c r="I1372" t="s">
        <v>313</v>
      </c>
      <c r="J1372" s="1">
        <v>43481</v>
      </c>
      <c r="K1372" s="1">
        <v>43552</v>
      </c>
      <c r="L1372" t="s">
        <v>331</v>
      </c>
      <c r="N1372" t="s">
        <v>1302</v>
      </c>
    </row>
    <row r="1373" spans="1:14" x14ac:dyDescent="0.25">
      <c r="A1373" t="s">
        <v>2776</v>
      </c>
      <c r="B1373" t="s">
        <v>2777</v>
      </c>
      <c r="C1373" t="s">
        <v>2778</v>
      </c>
      <c r="D1373" t="s">
        <v>21</v>
      </c>
      <c r="E1373">
        <v>25313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43552</v>
      </c>
      <c r="L1373" t="s">
        <v>26</v>
      </c>
      <c r="N1373" t="s">
        <v>24</v>
      </c>
    </row>
    <row r="1374" spans="1:14" x14ac:dyDescent="0.25">
      <c r="A1374" t="s">
        <v>2779</v>
      </c>
      <c r="B1374" t="s">
        <v>2780</v>
      </c>
      <c r="C1374" t="s">
        <v>2781</v>
      </c>
      <c r="D1374" t="s">
        <v>21</v>
      </c>
      <c r="E1374">
        <v>25502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43552</v>
      </c>
      <c r="L1374" t="s">
        <v>26</v>
      </c>
      <c r="N1374" t="s">
        <v>24</v>
      </c>
    </row>
    <row r="1375" spans="1:14" x14ac:dyDescent="0.25">
      <c r="A1375" t="s">
        <v>2432</v>
      </c>
      <c r="B1375" t="s">
        <v>2782</v>
      </c>
      <c r="C1375" t="s">
        <v>434</v>
      </c>
      <c r="D1375" t="s">
        <v>21</v>
      </c>
      <c r="E1375">
        <v>25143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43552</v>
      </c>
      <c r="L1375" t="s">
        <v>26</v>
      </c>
      <c r="N1375" t="s">
        <v>24</v>
      </c>
    </row>
    <row r="1376" spans="1:14" x14ac:dyDescent="0.25">
      <c r="A1376" t="s">
        <v>2783</v>
      </c>
      <c r="B1376" t="s">
        <v>2784</v>
      </c>
      <c r="C1376" t="s">
        <v>271</v>
      </c>
      <c r="D1376" t="s">
        <v>21</v>
      </c>
      <c r="E1376">
        <v>25404</v>
      </c>
      <c r="F1376" t="s">
        <v>22</v>
      </c>
      <c r="G1376" t="s">
        <v>22</v>
      </c>
      <c r="H1376" t="s">
        <v>312</v>
      </c>
      <c r="I1376" t="s">
        <v>701</v>
      </c>
      <c r="J1376" s="1">
        <v>43475</v>
      </c>
      <c r="K1376" s="1">
        <v>43552</v>
      </c>
      <c r="L1376" t="s">
        <v>331</v>
      </c>
      <c r="N1376" t="s">
        <v>1299</v>
      </c>
    </row>
    <row r="1377" spans="1:14" x14ac:dyDescent="0.25">
      <c r="A1377" t="s">
        <v>1102</v>
      </c>
      <c r="B1377" t="s">
        <v>1103</v>
      </c>
      <c r="C1377" t="s">
        <v>683</v>
      </c>
      <c r="D1377" t="s">
        <v>21</v>
      </c>
      <c r="E1377">
        <v>26062</v>
      </c>
      <c r="F1377" t="s">
        <v>22</v>
      </c>
      <c r="G1377" t="s">
        <v>22</v>
      </c>
      <c r="H1377" t="s">
        <v>329</v>
      </c>
      <c r="I1377" t="s">
        <v>330</v>
      </c>
      <c r="J1377" s="1">
        <v>43481</v>
      </c>
      <c r="K1377" s="1">
        <v>43552</v>
      </c>
      <c r="L1377" t="s">
        <v>331</v>
      </c>
      <c r="N1377" t="s">
        <v>1365</v>
      </c>
    </row>
    <row r="1378" spans="1:14" x14ac:dyDescent="0.25">
      <c r="A1378" t="s">
        <v>920</v>
      </c>
      <c r="B1378" t="s">
        <v>2785</v>
      </c>
      <c r="C1378" t="s">
        <v>434</v>
      </c>
      <c r="D1378" t="s">
        <v>21</v>
      </c>
      <c r="E1378">
        <v>25143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43552</v>
      </c>
      <c r="L1378" t="s">
        <v>26</v>
      </c>
      <c r="N1378" t="s">
        <v>24</v>
      </c>
    </row>
    <row r="1379" spans="1:14" x14ac:dyDescent="0.25">
      <c r="A1379" t="s">
        <v>114</v>
      </c>
      <c r="B1379" t="s">
        <v>2786</v>
      </c>
      <c r="C1379" t="s">
        <v>434</v>
      </c>
      <c r="D1379" t="s">
        <v>21</v>
      </c>
      <c r="E1379">
        <v>25143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43552</v>
      </c>
      <c r="L1379" t="s">
        <v>26</v>
      </c>
      <c r="N1379" t="s">
        <v>24</v>
      </c>
    </row>
    <row r="1380" spans="1:14" x14ac:dyDescent="0.25">
      <c r="A1380" t="s">
        <v>2787</v>
      </c>
      <c r="B1380" t="s">
        <v>2788</v>
      </c>
      <c r="C1380" t="s">
        <v>2789</v>
      </c>
      <c r="D1380" t="s">
        <v>21</v>
      </c>
      <c r="E1380">
        <v>25123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43552</v>
      </c>
      <c r="L1380" t="s">
        <v>26</v>
      </c>
      <c r="N1380" t="s">
        <v>24</v>
      </c>
    </row>
    <row r="1381" spans="1:14" x14ac:dyDescent="0.25">
      <c r="A1381" t="s">
        <v>2790</v>
      </c>
      <c r="B1381" t="s">
        <v>2791</v>
      </c>
      <c r="C1381" t="s">
        <v>2792</v>
      </c>
      <c r="D1381" t="s">
        <v>21</v>
      </c>
      <c r="E1381">
        <v>25106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43552</v>
      </c>
      <c r="L1381" t="s">
        <v>26</v>
      </c>
      <c r="N1381" t="s">
        <v>24</v>
      </c>
    </row>
    <row r="1382" spans="1:14" x14ac:dyDescent="0.25">
      <c r="A1382" t="s">
        <v>2793</v>
      </c>
      <c r="B1382" t="s">
        <v>2794</v>
      </c>
      <c r="C1382" t="s">
        <v>704</v>
      </c>
      <c r="D1382" t="s">
        <v>21</v>
      </c>
      <c r="E1382">
        <v>25515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43552</v>
      </c>
      <c r="L1382" t="s">
        <v>26</v>
      </c>
      <c r="N1382" t="s">
        <v>24</v>
      </c>
    </row>
    <row r="1383" spans="1:14" x14ac:dyDescent="0.25">
      <c r="A1383" t="s">
        <v>1464</v>
      </c>
      <c r="B1383" t="s">
        <v>2795</v>
      </c>
      <c r="C1383" t="s">
        <v>2796</v>
      </c>
      <c r="D1383" t="s">
        <v>21</v>
      </c>
      <c r="E1383">
        <v>25003</v>
      </c>
      <c r="F1383" t="s">
        <v>22</v>
      </c>
      <c r="G1383" t="s">
        <v>22</v>
      </c>
      <c r="H1383" t="s">
        <v>78</v>
      </c>
      <c r="I1383" t="s">
        <v>2797</v>
      </c>
      <c r="J1383" s="1">
        <v>43479</v>
      </c>
      <c r="K1383" s="1">
        <v>43552</v>
      </c>
      <c r="L1383" t="s">
        <v>331</v>
      </c>
      <c r="N1383" t="s">
        <v>1302</v>
      </c>
    </row>
    <row r="1384" spans="1:14" x14ac:dyDescent="0.25">
      <c r="A1384" t="s">
        <v>2798</v>
      </c>
      <c r="B1384" t="s">
        <v>2799</v>
      </c>
      <c r="C1384" t="s">
        <v>434</v>
      </c>
      <c r="D1384" t="s">
        <v>21</v>
      </c>
      <c r="E1384">
        <v>25143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43552</v>
      </c>
      <c r="L1384" t="s">
        <v>26</v>
      </c>
      <c r="N1384" t="s">
        <v>24</v>
      </c>
    </row>
    <row r="1385" spans="1:14" x14ac:dyDescent="0.25">
      <c r="A1385" t="s">
        <v>1091</v>
      </c>
      <c r="B1385" t="s">
        <v>2800</v>
      </c>
      <c r="C1385" t="s">
        <v>434</v>
      </c>
      <c r="D1385" t="s">
        <v>21</v>
      </c>
      <c r="E1385">
        <v>25143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43552</v>
      </c>
      <c r="L1385" t="s">
        <v>26</v>
      </c>
      <c r="N1385" t="s">
        <v>24</v>
      </c>
    </row>
    <row r="1386" spans="1:14" x14ac:dyDescent="0.25">
      <c r="A1386" t="s">
        <v>2801</v>
      </c>
      <c r="B1386" t="s">
        <v>2802</v>
      </c>
      <c r="C1386" t="s">
        <v>434</v>
      </c>
      <c r="D1386" t="s">
        <v>21</v>
      </c>
      <c r="E1386">
        <v>25143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43552</v>
      </c>
      <c r="L1386" t="s">
        <v>26</v>
      </c>
      <c r="N1386" t="s">
        <v>24</v>
      </c>
    </row>
    <row r="1387" spans="1:14" x14ac:dyDescent="0.25">
      <c r="A1387" t="s">
        <v>2803</v>
      </c>
      <c r="B1387" t="s">
        <v>2804</v>
      </c>
      <c r="C1387" t="s">
        <v>704</v>
      </c>
      <c r="D1387" t="s">
        <v>21</v>
      </c>
      <c r="E1387">
        <v>25515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43552</v>
      </c>
      <c r="L1387" t="s">
        <v>26</v>
      </c>
      <c r="N1387" t="s">
        <v>24</v>
      </c>
    </row>
    <row r="1388" spans="1:14" x14ac:dyDescent="0.25">
      <c r="A1388" t="s">
        <v>2805</v>
      </c>
      <c r="B1388" t="s">
        <v>2806</v>
      </c>
      <c r="C1388" t="s">
        <v>968</v>
      </c>
      <c r="D1388" t="s">
        <v>21</v>
      </c>
      <c r="E1388">
        <v>25067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43551</v>
      </c>
      <c r="L1388" t="s">
        <v>26</v>
      </c>
      <c r="N1388" t="s">
        <v>24</v>
      </c>
    </row>
    <row r="1389" spans="1:14" x14ac:dyDescent="0.25">
      <c r="A1389" t="s">
        <v>2807</v>
      </c>
      <c r="B1389" t="s">
        <v>2808</v>
      </c>
      <c r="C1389" t="s">
        <v>2809</v>
      </c>
      <c r="D1389" t="s">
        <v>21</v>
      </c>
      <c r="E1389">
        <v>25134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43551</v>
      </c>
      <c r="L1389" t="s">
        <v>26</v>
      </c>
      <c r="N1389" t="s">
        <v>24</v>
      </c>
    </row>
    <row r="1390" spans="1:14" x14ac:dyDescent="0.25">
      <c r="A1390" t="s">
        <v>2810</v>
      </c>
      <c r="B1390" t="s">
        <v>2811</v>
      </c>
      <c r="C1390" t="s">
        <v>551</v>
      </c>
      <c r="D1390" t="s">
        <v>21</v>
      </c>
      <c r="E1390">
        <v>25315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43551</v>
      </c>
      <c r="L1390" t="s">
        <v>26</v>
      </c>
      <c r="N1390" t="s">
        <v>24</v>
      </c>
    </row>
    <row r="1391" spans="1:14" x14ac:dyDescent="0.25">
      <c r="A1391" t="s">
        <v>343</v>
      </c>
      <c r="B1391" t="s">
        <v>2812</v>
      </c>
      <c r="C1391" t="s">
        <v>551</v>
      </c>
      <c r="D1391" t="s">
        <v>21</v>
      </c>
      <c r="E1391">
        <v>25315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43551</v>
      </c>
      <c r="L1391" t="s">
        <v>26</v>
      </c>
      <c r="N1391" t="s">
        <v>24</v>
      </c>
    </row>
    <row r="1392" spans="1:14" x14ac:dyDescent="0.25">
      <c r="A1392" t="s">
        <v>2813</v>
      </c>
      <c r="B1392" t="s">
        <v>2814</v>
      </c>
      <c r="C1392" t="s">
        <v>271</v>
      </c>
      <c r="D1392" t="s">
        <v>21</v>
      </c>
      <c r="E1392">
        <v>25401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43551</v>
      </c>
      <c r="L1392" t="s">
        <v>26</v>
      </c>
      <c r="N1392" t="s">
        <v>24</v>
      </c>
    </row>
    <row r="1393" spans="1:14" x14ac:dyDescent="0.25">
      <c r="A1393" t="s">
        <v>2380</v>
      </c>
      <c r="B1393" t="s">
        <v>2815</v>
      </c>
      <c r="C1393" t="s">
        <v>551</v>
      </c>
      <c r="D1393" t="s">
        <v>21</v>
      </c>
      <c r="E1393">
        <v>25315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43551</v>
      </c>
      <c r="L1393" t="s">
        <v>26</v>
      </c>
      <c r="N1393" t="s">
        <v>24</v>
      </c>
    </row>
    <row r="1394" spans="1:14" x14ac:dyDescent="0.25">
      <c r="A1394" t="s">
        <v>2571</v>
      </c>
      <c r="B1394" t="s">
        <v>2816</v>
      </c>
      <c r="C1394" t="s">
        <v>551</v>
      </c>
      <c r="D1394" t="s">
        <v>21</v>
      </c>
      <c r="E1394">
        <v>25315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43551</v>
      </c>
      <c r="L1394" t="s">
        <v>26</v>
      </c>
      <c r="N1394" t="s">
        <v>24</v>
      </c>
    </row>
    <row r="1395" spans="1:14" x14ac:dyDescent="0.25">
      <c r="A1395" t="s">
        <v>2817</v>
      </c>
      <c r="B1395" t="s">
        <v>2818</v>
      </c>
      <c r="C1395" t="s">
        <v>271</v>
      </c>
      <c r="D1395" t="s">
        <v>21</v>
      </c>
      <c r="E1395">
        <v>25401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43551</v>
      </c>
      <c r="L1395" t="s">
        <v>26</v>
      </c>
      <c r="N1395" t="s">
        <v>24</v>
      </c>
    </row>
    <row r="1396" spans="1:14" x14ac:dyDescent="0.25">
      <c r="A1396" t="s">
        <v>2819</v>
      </c>
      <c r="B1396" t="s">
        <v>2820</v>
      </c>
      <c r="C1396" t="s">
        <v>271</v>
      </c>
      <c r="D1396" t="s">
        <v>21</v>
      </c>
      <c r="E1396">
        <v>25404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43551</v>
      </c>
      <c r="L1396" t="s">
        <v>26</v>
      </c>
      <c r="N1396" t="s">
        <v>24</v>
      </c>
    </row>
    <row r="1397" spans="1:14" x14ac:dyDescent="0.25">
      <c r="A1397" t="s">
        <v>2821</v>
      </c>
      <c r="B1397" t="s">
        <v>2822</v>
      </c>
      <c r="C1397" t="s">
        <v>271</v>
      </c>
      <c r="D1397" t="s">
        <v>21</v>
      </c>
      <c r="E1397">
        <v>25401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43551</v>
      </c>
      <c r="L1397" t="s">
        <v>26</v>
      </c>
      <c r="N1397" t="s">
        <v>24</v>
      </c>
    </row>
    <row r="1398" spans="1:14" x14ac:dyDescent="0.25">
      <c r="A1398" t="s">
        <v>2672</v>
      </c>
      <c r="B1398" t="s">
        <v>2823</v>
      </c>
      <c r="C1398" t="s">
        <v>551</v>
      </c>
      <c r="D1398" t="s">
        <v>21</v>
      </c>
      <c r="E1398">
        <v>25315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43551</v>
      </c>
      <c r="L1398" t="s">
        <v>26</v>
      </c>
      <c r="N1398" t="s">
        <v>24</v>
      </c>
    </row>
    <row r="1399" spans="1:14" x14ac:dyDescent="0.25">
      <c r="A1399" t="s">
        <v>2824</v>
      </c>
      <c r="B1399" t="s">
        <v>2825</v>
      </c>
      <c r="C1399" t="s">
        <v>271</v>
      </c>
      <c r="D1399" t="s">
        <v>21</v>
      </c>
      <c r="E1399">
        <v>25401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43551</v>
      </c>
      <c r="L1399" t="s">
        <v>26</v>
      </c>
      <c r="N1399" t="s">
        <v>24</v>
      </c>
    </row>
    <row r="1400" spans="1:14" x14ac:dyDescent="0.25">
      <c r="A1400" t="s">
        <v>535</v>
      </c>
      <c r="B1400" t="s">
        <v>536</v>
      </c>
      <c r="C1400" t="s">
        <v>537</v>
      </c>
      <c r="D1400" t="s">
        <v>21</v>
      </c>
      <c r="E1400">
        <v>25053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43550</v>
      </c>
      <c r="L1400" t="s">
        <v>26</v>
      </c>
      <c r="N1400" t="s">
        <v>24</v>
      </c>
    </row>
    <row r="1401" spans="1:14" x14ac:dyDescent="0.25">
      <c r="A1401" t="s">
        <v>538</v>
      </c>
      <c r="B1401" t="s">
        <v>539</v>
      </c>
      <c r="C1401" t="s">
        <v>540</v>
      </c>
      <c r="D1401" t="s">
        <v>21</v>
      </c>
      <c r="E1401">
        <v>25130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43550</v>
      </c>
      <c r="L1401" t="s">
        <v>26</v>
      </c>
      <c r="N1401" t="s">
        <v>24</v>
      </c>
    </row>
    <row r="1402" spans="1:14" x14ac:dyDescent="0.25">
      <c r="A1402" t="s">
        <v>1982</v>
      </c>
      <c r="B1402" t="s">
        <v>1983</v>
      </c>
      <c r="C1402" t="s">
        <v>304</v>
      </c>
      <c r="D1402" t="s">
        <v>21</v>
      </c>
      <c r="E1402">
        <v>24740</v>
      </c>
      <c r="F1402" t="s">
        <v>22</v>
      </c>
      <c r="G1402" t="s">
        <v>22</v>
      </c>
      <c r="H1402" t="s">
        <v>329</v>
      </c>
      <c r="I1402" t="s">
        <v>330</v>
      </c>
      <c r="J1402" t="s">
        <v>80</v>
      </c>
      <c r="K1402" s="1">
        <v>43550</v>
      </c>
      <c r="L1402" t="s">
        <v>81</v>
      </c>
      <c r="M1402" t="str">
        <f>HYPERLINK("https://www.regulations.gov/docket?D=FDA-2019-H-1410")</f>
        <v>https://www.regulations.gov/docket?D=FDA-2019-H-1410</v>
      </c>
      <c r="N1402" t="s">
        <v>80</v>
      </c>
    </row>
    <row r="1403" spans="1:14" x14ac:dyDescent="0.25">
      <c r="A1403" t="s">
        <v>2826</v>
      </c>
      <c r="B1403" t="s">
        <v>2827</v>
      </c>
      <c r="C1403" t="s">
        <v>444</v>
      </c>
      <c r="D1403" t="s">
        <v>21</v>
      </c>
      <c r="E1403">
        <v>26288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43550</v>
      </c>
      <c r="L1403" t="s">
        <v>26</v>
      </c>
      <c r="N1403" t="s">
        <v>24</v>
      </c>
    </row>
    <row r="1404" spans="1:14" x14ac:dyDescent="0.25">
      <c r="A1404" t="s">
        <v>2432</v>
      </c>
      <c r="B1404" t="s">
        <v>2828</v>
      </c>
      <c r="C1404" t="s">
        <v>444</v>
      </c>
      <c r="D1404" t="s">
        <v>21</v>
      </c>
      <c r="E1404">
        <v>26288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43550</v>
      </c>
      <c r="L1404" t="s">
        <v>26</v>
      </c>
      <c r="N1404" t="s">
        <v>24</v>
      </c>
    </row>
    <row r="1405" spans="1:14" x14ac:dyDescent="0.25">
      <c r="A1405" t="s">
        <v>471</v>
      </c>
      <c r="B1405" t="s">
        <v>472</v>
      </c>
      <c r="C1405" t="s">
        <v>301</v>
      </c>
      <c r="D1405" t="s">
        <v>21</v>
      </c>
      <c r="E1405">
        <v>26034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43550</v>
      </c>
      <c r="L1405" t="s">
        <v>26</v>
      </c>
      <c r="N1405" t="s">
        <v>24</v>
      </c>
    </row>
    <row r="1406" spans="1:14" x14ac:dyDescent="0.25">
      <c r="A1406" t="s">
        <v>541</v>
      </c>
      <c r="B1406" t="s">
        <v>542</v>
      </c>
      <c r="C1406" t="s">
        <v>543</v>
      </c>
      <c r="D1406" t="s">
        <v>21</v>
      </c>
      <c r="E1406">
        <v>25142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43550</v>
      </c>
      <c r="L1406" t="s">
        <v>26</v>
      </c>
      <c r="N1406" t="s">
        <v>24</v>
      </c>
    </row>
    <row r="1407" spans="1:14" x14ac:dyDescent="0.25">
      <c r="A1407" t="s">
        <v>2380</v>
      </c>
      <c r="B1407" t="s">
        <v>2829</v>
      </c>
      <c r="C1407" t="s">
        <v>444</v>
      </c>
      <c r="D1407" t="s">
        <v>21</v>
      </c>
      <c r="E1407">
        <v>26288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43550</v>
      </c>
      <c r="L1407" t="s">
        <v>26</v>
      </c>
      <c r="N1407" t="s">
        <v>24</v>
      </c>
    </row>
    <row r="1408" spans="1:14" x14ac:dyDescent="0.25">
      <c r="A1408" t="s">
        <v>2830</v>
      </c>
      <c r="B1408" t="s">
        <v>2831</v>
      </c>
      <c r="C1408" t="s">
        <v>71</v>
      </c>
      <c r="D1408" t="s">
        <v>21</v>
      </c>
      <c r="E1408">
        <v>26003</v>
      </c>
      <c r="F1408" t="s">
        <v>23</v>
      </c>
      <c r="G1408" t="s">
        <v>23</v>
      </c>
      <c r="H1408" t="s">
        <v>24</v>
      </c>
      <c r="I1408" t="s">
        <v>24</v>
      </c>
      <c r="J1408" t="s">
        <v>25</v>
      </c>
      <c r="K1408" s="1">
        <v>43550</v>
      </c>
      <c r="L1408" t="s">
        <v>26</v>
      </c>
      <c r="N1408" t="s">
        <v>24</v>
      </c>
    </row>
    <row r="1409" spans="1:14" x14ac:dyDescent="0.25">
      <c r="A1409" t="s">
        <v>2407</v>
      </c>
      <c r="B1409" t="s">
        <v>2832</v>
      </c>
      <c r="C1409" t="s">
        <v>444</v>
      </c>
      <c r="D1409" t="s">
        <v>21</v>
      </c>
      <c r="E1409">
        <v>26288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43550</v>
      </c>
      <c r="L1409" t="s">
        <v>26</v>
      </c>
      <c r="N1409" t="s">
        <v>24</v>
      </c>
    </row>
    <row r="1410" spans="1:14" x14ac:dyDescent="0.25">
      <c r="A1410" t="s">
        <v>544</v>
      </c>
      <c r="B1410" t="s">
        <v>545</v>
      </c>
      <c r="C1410" t="s">
        <v>546</v>
      </c>
      <c r="D1410" t="s">
        <v>21</v>
      </c>
      <c r="E1410">
        <v>25529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43550</v>
      </c>
      <c r="L1410" t="s">
        <v>26</v>
      </c>
      <c r="N1410" t="s">
        <v>24</v>
      </c>
    </row>
    <row r="1411" spans="1:14" x14ac:dyDescent="0.25">
      <c r="A1411" t="s">
        <v>476</v>
      </c>
      <c r="B1411" t="s">
        <v>477</v>
      </c>
      <c r="C1411" t="s">
        <v>301</v>
      </c>
      <c r="D1411" t="s">
        <v>21</v>
      </c>
      <c r="E1411">
        <v>26034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43550</v>
      </c>
      <c r="L1411" t="s">
        <v>26</v>
      </c>
      <c r="N1411" t="s">
        <v>24</v>
      </c>
    </row>
    <row r="1412" spans="1:14" x14ac:dyDescent="0.25">
      <c r="A1412" t="s">
        <v>2833</v>
      </c>
      <c r="B1412" t="s">
        <v>2834</v>
      </c>
      <c r="C1412" t="s">
        <v>637</v>
      </c>
      <c r="D1412" t="s">
        <v>21</v>
      </c>
      <c r="E1412">
        <v>26101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43549</v>
      </c>
      <c r="L1412" t="s">
        <v>26</v>
      </c>
      <c r="N1412" t="s">
        <v>24</v>
      </c>
    </row>
    <row r="1413" spans="1:14" x14ac:dyDescent="0.25">
      <c r="A1413" t="s">
        <v>2380</v>
      </c>
      <c r="B1413" t="s">
        <v>2835</v>
      </c>
      <c r="C1413" t="s">
        <v>637</v>
      </c>
      <c r="D1413" t="s">
        <v>21</v>
      </c>
      <c r="E1413">
        <v>26101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43549</v>
      </c>
      <c r="L1413" t="s">
        <v>26</v>
      </c>
      <c r="N1413" t="s">
        <v>24</v>
      </c>
    </row>
    <row r="1414" spans="1:14" x14ac:dyDescent="0.25">
      <c r="A1414" t="s">
        <v>2836</v>
      </c>
      <c r="B1414" t="s">
        <v>2837</v>
      </c>
      <c r="C1414" t="s">
        <v>637</v>
      </c>
      <c r="D1414" t="s">
        <v>21</v>
      </c>
      <c r="E1414">
        <v>26104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43549</v>
      </c>
      <c r="L1414" t="s">
        <v>26</v>
      </c>
      <c r="N1414" t="s">
        <v>24</v>
      </c>
    </row>
    <row r="1415" spans="1:14" x14ac:dyDescent="0.25">
      <c r="A1415" t="s">
        <v>2838</v>
      </c>
      <c r="B1415" t="s">
        <v>2839</v>
      </c>
      <c r="C1415" t="s">
        <v>565</v>
      </c>
      <c r="D1415" t="s">
        <v>21</v>
      </c>
      <c r="E1415">
        <v>26726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43548</v>
      </c>
      <c r="L1415" t="s">
        <v>26</v>
      </c>
      <c r="N1415" t="s">
        <v>24</v>
      </c>
    </row>
    <row r="1416" spans="1:14" x14ac:dyDescent="0.25">
      <c r="A1416" t="s">
        <v>2840</v>
      </c>
      <c r="B1416" t="s">
        <v>2841</v>
      </c>
      <c r="C1416" t="s">
        <v>375</v>
      </c>
      <c r="D1416" t="s">
        <v>21</v>
      </c>
      <c r="E1416">
        <v>26059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43548</v>
      </c>
      <c r="L1416" t="s">
        <v>26</v>
      </c>
      <c r="N1416" t="s">
        <v>24</v>
      </c>
    </row>
    <row r="1417" spans="1:14" x14ac:dyDescent="0.25">
      <c r="A1417" t="s">
        <v>2842</v>
      </c>
      <c r="B1417" t="s">
        <v>2843</v>
      </c>
      <c r="C1417" t="s">
        <v>637</v>
      </c>
      <c r="D1417" t="s">
        <v>21</v>
      </c>
      <c r="E1417">
        <v>26101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43548</v>
      </c>
      <c r="L1417" t="s">
        <v>26</v>
      </c>
      <c r="N1417" t="s">
        <v>24</v>
      </c>
    </row>
    <row r="1418" spans="1:14" x14ac:dyDescent="0.25">
      <c r="A1418" t="s">
        <v>2844</v>
      </c>
      <c r="B1418" t="s">
        <v>2845</v>
      </c>
      <c r="C1418" t="s">
        <v>375</v>
      </c>
      <c r="D1418" t="s">
        <v>21</v>
      </c>
      <c r="E1418">
        <v>26059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43548</v>
      </c>
      <c r="L1418" t="s">
        <v>26</v>
      </c>
      <c r="N1418" t="s">
        <v>24</v>
      </c>
    </row>
    <row r="1419" spans="1:14" x14ac:dyDescent="0.25">
      <c r="A1419" t="s">
        <v>2846</v>
      </c>
      <c r="B1419" t="s">
        <v>2847</v>
      </c>
      <c r="C1419" t="s">
        <v>565</v>
      </c>
      <c r="D1419" t="s">
        <v>21</v>
      </c>
      <c r="E1419">
        <v>26726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43548</v>
      </c>
      <c r="L1419" t="s">
        <v>26</v>
      </c>
      <c r="N1419" t="s">
        <v>24</v>
      </c>
    </row>
    <row r="1420" spans="1:14" x14ac:dyDescent="0.25">
      <c r="A1420" t="s">
        <v>2848</v>
      </c>
      <c r="B1420" t="s">
        <v>2849</v>
      </c>
      <c r="C1420" t="s">
        <v>637</v>
      </c>
      <c r="D1420" t="s">
        <v>21</v>
      </c>
      <c r="E1420">
        <v>26101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43548</v>
      </c>
      <c r="L1420" t="s">
        <v>26</v>
      </c>
      <c r="N1420" t="s">
        <v>24</v>
      </c>
    </row>
    <row r="1421" spans="1:14" x14ac:dyDescent="0.25">
      <c r="A1421" t="s">
        <v>2850</v>
      </c>
      <c r="B1421" t="s">
        <v>2851</v>
      </c>
      <c r="C1421" t="s">
        <v>2613</v>
      </c>
      <c r="D1421" t="s">
        <v>21</v>
      </c>
      <c r="E1421">
        <v>26060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43548</v>
      </c>
      <c r="L1421" t="s">
        <v>26</v>
      </c>
      <c r="N1421" t="s">
        <v>24</v>
      </c>
    </row>
    <row r="1422" spans="1:14" x14ac:dyDescent="0.25">
      <c r="A1422" t="s">
        <v>2852</v>
      </c>
      <c r="B1422" t="s">
        <v>2853</v>
      </c>
      <c r="C1422" t="s">
        <v>2613</v>
      </c>
      <c r="D1422" t="s">
        <v>21</v>
      </c>
      <c r="E1422">
        <v>26060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43548</v>
      </c>
      <c r="L1422" t="s">
        <v>26</v>
      </c>
      <c r="N1422" t="s">
        <v>24</v>
      </c>
    </row>
    <row r="1423" spans="1:14" x14ac:dyDescent="0.25">
      <c r="A1423" t="s">
        <v>2854</v>
      </c>
      <c r="B1423" t="s">
        <v>2855</v>
      </c>
      <c r="C1423" t="s">
        <v>565</v>
      </c>
      <c r="D1423" t="s">
        <v>21</v>
      </c>
      <c r="E1423">
        <v>26726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43548</v>
      </c>
      <c r="L1423" t="s">
        <v>26</v>
      </c>
      <c r="N1423" t="s">
        <v>24</v>
      </c>
    </row>
    <row r="1424" spans="1:14" x14ac:dyDescent="0.25">
      <c r="A1424" t="s">
        <v>2652</v>
      </c>
      <c r="B1424" t="s">
        <v>2856</v>
      </c>
      <c r="C1424" t="s">
        <v>565</v>
      </c>
      <c r="D1424" t="s">
        <v>21</v>
      </c>
      <c r="E1424">
        <v>26726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43548</v>
      </c>
      <c r="L1424" t="s">
        <v>26</v>
      </c>
      <c r="N1424" t="s">
        <v>24</v>
      </c>
    </row>
    <row r="1425" spans="1:14" x14ac:dyDescent="0.25">
      <c r="A1425" t="s">
        <v>2380</v>
      </c>
      <c r="B1425" t="s">
        <v>2857</v>
      </c>
      <c r="C1425" t="s">
        <v>637</v>
      </c>
      <c r="D1425" t="s">
        <v>21</v>
      </c>
      <c r="E1425">
        <v>26101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43548</v>
      </c>
      <c r="L1425" t="s">
        <v>26</v>
      </c>
      <c r="N1425" t="s">
        <v>24</v>
      </c>
    </row>
    <row r="1426" spans="1:14" x14ac:dyDescent="0.25">
      <c r="A1426" t="s">
        <v>2204</v>
      </c>
      <c r="B1426" t="s">
        <v>2858</v>
      </c>
      <c r="C1426" t="s">
        <v>375</v>
      </c>
      <c r="D1426" t="s">
        <v>21</v>
      </c>
      <c r="E1426">
        <v>26059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43548</v>
      </c>
      <c r="L1426" t="s">
        <v>26</v>
      </c>
      <c r="N1426" t="s">
        <v>24</v>
      </c>
    </row>
    <row r="1427" spans="1:14" x14ac:dyDescent="0.25">
      <c r="A1427" t="s">
        <v>2443</v>
      </c>
      <c r="B1427" t="s">
        <v>374</v>
      </c>
      <c r="C1427" t="s">
        <v>375</v>
      </c>
      <c r="D1427" t="s">
        <v>21</v>
      </c>
      <c r="E1427">
        <v>26059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43548</v>
      </c>
      <c r="L1427" t="s">
        <v>26</v>
      </c>
      <c r="N1427" t="s">
        <v>24</v>
      </c>
    </row>
    <row r="1428" spans="1:14" x14ac:dyDescent="0.25">
      <c r="A1428" t="s">
        <v>2407</v>
      </c>
      <c r="B1428" t="s">
        <v>2859</v>
      </c>
      <c r="C1428" t="s">
        <v>637</v>
      </c>
      <c r="D1428" t="s">
        <v>21</v>
      </c>
      <c r="E1428">
        <v>26101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43548</v>
      </c>
      <c r="L1428" t="s">
        <v>26</v>
      </c>
      <c r="N1428" t="s">
        <v>24</v>
      </c>
    </row>
    <row r="1429" spans="1:14" x14ac:dyDescent="0.25">
      <c r="A1429" t="s">
        <v>1428</v>
      </c>
      <c r="B1429" t="s">
        <v>2860</v>
      </c>
      <c r="C1429" t="s">
        <v>637</v>
      </c>
      <c r="D1429" t="s">
        <v>21</v>
      </c>
      <c r="E1429">
        <v>26101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43548</v>
      </c>
      <c r="L1429" t="s">
        <v>26</v>
      </c>
      <c r="N1429" t="s">
        <v>24</v>
      </c>
    </row>
    <row r="1430" spans="1:14" x14ac:dyDescent="0.25">
      <c r="A1430" t="s">
        <v>1091</v>
      </c>
      <c r="B1430" t="s">
        <v>379</v>
      </c>
      <c r="C1430" t="s">
        <v>375</v>
      </c>
      <c r="D1430" t="s">
        <v>21</v>
      </c>
      <c r="E1430">
        <v>26059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43548</v>
      </c>
      <c r="L1430" t="s">
        <v>26</v>
      </c>
      <c r="N1430" t="s">
        <v>24</v>
      </c>
    </row>
    <row r="1431" spans="1:14" x14ac:dyDescent="0.25">
      <c r="A1431" t="s">
        <v>2861</v>
      </c>
      <c r="B1431" t="s">
        <v>2862</v>
      </c>
      <c r="C1431" t="s">
        <v>637</v>
      </c>
      <c r="D1431" t="s">
        <v>21</v>
      </c>
      <c r="E1431">
        <v>26104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43548</v>
      </c>
      <c r="L1431" t="s">
        <v>26</v>
      </c>
      <c r="N1431" t="s">
        <v>24</v>
      </c>
    </row>
    <row r="1432" spans="1:14" x14ac:dyDescent="0.25">
      <c r="A1432" t="s">
        <v>2863</v>
      </c>
      <c r="B1432" t="s">
        <v>2864</v>
      </c>
      <c r="C1432" t="s">
        <v>707</v>
      </c>
      <c r="D1432" t="s">
        <v>21</v>
      </c>
      <c r="E1432">
        <v>24701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43546</v>
      </c>
      <c r="L1432" t="s">
        <v>26</v>
      </c>
      <c r="N1432" t="s">
        <v>24</v>
      </c>
    </row>
    <row r="1433" spans="1:14" x14ac:dyDescent="0.25">
      <c r="A1433" t="s">
        <v>1946</v>
      </c>
      <c r="B1433" t="s">
        <v>1947</v>
      </c>
      <c r="C1433" t="s">
        <v>463</v>
      </c>
      <c r="D1433" t="s">
        <v>21</v>
      </c>
      <c r="E1433">
        <v>25550</v>
      </c>
      <c r="F1433" t="s">
        <v>22</v>
      </c>
      <c r="G1433" t="s">
        <v>22</v>
      </c>
      <c r="H1433" t="s">
        <v>312</v>
      </c>
      <c r="I1433" t="s">
        <v>313</v>
      </c>
      <c r="J1433" t="s">
        <v>80</v>
      </c>
      <c r="K1433" s="1">
        <v>43546</v>
      </c>
      <c r="L1433" t="s">
        <v>81</v>
      </c>
      <c r="M1433" t="str">
        <f>HYPERLINK("https://www.regulations.gov/docket?D=FDA-2019-H-1361")</f>
        <v>https://www.regulations.gov/docket?D=FDA-2019-H-1361</v>
      </c>
      <c r="N1433" t="s">
        <v>80</v>
      </c>
    </row>
    <row r="1434" spans="1:14" x14ac:dyDescent="0.25">
      <c r="A1434" t="s">
        <v>2432</v>
      </c>
      <c r="B1434" t="s">
        <v>2865</v>
      </c>
      <c r="C1434" t="s">
        <v>707</v>
      </c>
      <c r="D1434" t="s">
        <v>21</v>
      </c>
      <c r="E1434">
        <v>24701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43546</v>
      </c>
      <c r="L1434" t="s">
        <v>26</v>
      </c>
      <c r="N1434" t="s">
        <v>24</v>
      </c>
    </row>
    <row r="1435" spans="1:14" x14ac:dyDescent="0.25">
      <c r="A1435" t="s">
        <v>2866</v>
      </c>
      <c r="B1435" t="s">
        <v>2867</v>
      </c>
      <c r="C1435" t="s">
        <v>2605</v>
      </c>
      <c r="D1435" t="s">
        <v>21</v>
      </c>
      <c r="E1435">
        <v>25820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43546</v>
      </c>
      <c r="L1435" t="s">
        <v>26</v>
      </c>
      <c r="N1435" t="s">
        <v>24</v>
      </c>
    </row>
    <row r="1436" spans="1:14" x14ac:dyDescent="0.25">
      <c r="A1436" t="s">
        <v>343</v>
      </c>
      <c r="B1436" t="s">
        <v>2868</v>
      </c>
      <c r="C1436" t="s">
        <v>537</v>
      </c>
      <c r="D1436" t="s">
        <v>21</v>
      </c>
      <c r="E1436">
        <v>25053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43546</v>
      </c>
      <c r="L1436" t="s">
        <v>26</v>
      </c>
      <c r="N1436" t="s">
        <v>24</v>
      </c>
    </row>
    <row r="1437" spans="1:14" x14ac:dyDescent="0.25">
      <c r="A1437" t="s">
        <v>2869</v>
      </c>
      <c r="B1437" t="s">
        <v>2870</v>
      </c>
      <c r="C1437" t="s">
        <v>707</v>
      </c>
      <c r="D1437" t="s">
        <v>21</v>
      </c>
      <c r="E1437">
        <v>24701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43546</v>
      </c>
      <c r="L1437" t="s">
        <v>26</v>
      </c>
      <c r="N1437" t="s">
        <v>24</v>
      </c>
    </row>
    <row r="1438" spans="1:14" x14ac:dyDescent="0.25">
      <c r="A1438" t="s">
        <v>2871</v>
      </c>
      <c r="B1438" t="s">
        <v>2872</v>
      </c>
      <c r="C1438" t="s">
        <v>537</v>
      </c>
      <c r="D1438" t="s">
        <v>21</v>
      </c>
      <c r="E1438">
        <v>25053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43546</v>
      </c>
      <c r="L1438" t="s">
        <v>26</v>
      </c>
      <c r="N1438" t="s">
        <v>24</v>
      </c>
    </row>
    <row r="1439" spans="1:14" x14ac:dyDescent="0.25">
      <c r="A1439" t="s">
        <v>2873</v>
      </c>
      <c r="B1439" t="s">
        <v>2874</v>
      </c>
      <c r="C1439" t="s">
        <v>540</v>
      </c>
      <c r="D1439" t="s">
        <v>21</v>
      </c>
      <c r="E1439">
        <v>25130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43546</v>
      </c>
      <c r="L1439" t="s">
        <v>26</v>
      </c>
      <c r="N1439" t="s">
        <v>24</v>
      </c>
    </row>
    <row r="1440" spans="1:14" x14ac:dyDescent="0.25">
      <c r="A1440" t="s">
        <v>2272</v>
      </c>
      <c r="B1440" t="s">
        <v>2875</v>
      </c>
      <c r="C1440" t="s">
        <v>2363</v>
      </c>
      <c r="D1440" t="s">
        <v>21</v>
      </c>
      <c r="E1440">
        <v>25203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43546</v>
      </c>
      <c r="L1440" t="s">
        <v>26</v>
      </c>
      <c r="N1440" t="s">
        <v>24</v>
      </c>
    </row>
    <row r="1441" spans="1:14" x14ac:dyDescent="0.25">
      <c r="A1441" t="s">
        <v>485</v>
      </c>
      <c r="B1441" t="s">
        <v>486</v>
      </c>
      <c r="C1441" t="s">
        <v>487</v>
      </c>
      <c r="D1441" t="s">
        <v>21</v>
      </c>
      <c r="E1441">
        <v>25840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43545</v>
      </c>
      <c r="L1441" t="s">
        <v>26</v>
      </c>
      <c r="N1441" t="s">
        <v>24</v>
      </c>
    </row>
    <row r="1442" spans="1:14" x14ac:dyDescent="0.25">
      <c r="A1442" t="s">
        <v>496</v>
      </c>
      <c r="B1442" t="s">
        <v>497</v>
      </c>
      <c r="C1442" t="s">
        <v>480</v>
      </c>
      <c r="D1442" t="s">
        <v>21</v>
      </c>
      <c r="E1442">
        <v>25901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43545</v>
      </c>
      <c r="L1442" t="s">
        <v>26</v>
      </c>
      <c r="N1442" t="s">
        <v>24</v>
      </c>
    </row>
    <row r="1443" spans="1:14" x14ac:dyDescent="0.25">
      <c r="A1443" t="s">
        <v>557</v>
      </c>
      <c r="B1443" t="s">
        <v>2876</v>
      </c>
      <c r="C1443" t="s">
        <v>559</v>
      </c>
      <c r="D1443" t="s">
        <v>21</v>
      </c>
      <c r="E1443">
        <v>26710</v>
      </c>
      <c r="F1443" t="s">
        <v>22</v>
      </c>
      <c r="G1443" t="s">
        <v>22</v>
      </c>
      <c r="H1443" t="s">
        <v>312</v>
      </c>
      <c r="I1443" t="s">
        <v>701</v>
      </c>
      <c r="J1443" s="1">
        <v>43463</v>
      </c>
      <c r="K1443" s="1">
        <v>43545</v>
      </c>
      <c r="L1443" t="s">
        <v>331</v>
      </c>
      <c r="N1443" t="s">
        <v>1299</v>
      </c>
    </row>
    <row r="1444" spans="1:14" x14ac:dyDescent="0.25">
      <c r="A1444" t="s">
        <v>1456</v>
      </c>
      <c r="B1444" t="s">
        <v>2877</v>
      </c>
      <c r="C1444" t="s">
        <v>2878</v>
      </c>
      <c r="D1444" t="s">
        <v>21</v>
      </c>
      <c r="E1444">
        <v>24868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43545</v>
      </c>
      <c r="L1444" t="s">
        <v>26</v>
      </c>
      <c r="N1444" t="s">
        <v>24</v>
      </c>
    </row>
    <row r="1445" spans="1:14" x14ac:dyDescent="0.25">
      <c r="A1445" t="s">
        <v>560</v>
      </c>
      <c r="B1445" t="s">
        <v>561</v>
      </c>
      <c r="C1445" t="s">
        <v>562</v>
      </c>
      <c r="D1445" t="s">
        <v>21</v>
      </c>
      <c r="E1445">
        <v>26763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43545</v>
      </c>
      <c r="L1445" t="s">
        <v>26</v>
      </c>
      <c r="N1445" t="s">
        <v>24</v>
      </c>
    </row>
    <row r="1446" spans="1:14" x14ac:dyDescent="0.25">
      <c r="A1446" t="s">
        <v>2380</v>
      </c>
      <c r="B1446" t="s">
        <v>2879</v>
      </c>
      <c r="C1446" t="s">
        <v>2878</v>
      </c>
      <c r="D1446" t="s">
        <v>21</v>
      </c>
      <c r="E1446">
        <v>24868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43545</v>
      </c>
      <c r="L1446" t="s">
        <v>26</v>
      </c>
      <c r="N1446" t="s">
        <v>24</v>
      </c>
    </row>
    <row r="1447" spans="1:14" x14ac:dyDescent="0.25">
      <c r="A1447" t="s">
        <v>498</v>
      </c>
      <c r="B1447" t="s">
        <v>499</v>
      </c>
      <c r="C1447" t="s">
        <v>487</v>
      </c>
      <c r="D1447" t="s">
        <v>21</v>
      </c>
      <c r="E1447">
        <v>25840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43545</v>
      </c>
      <c r="L1447" t="s">
        <v>26</v>
      </c>
      <c r="N1447" t="s">
        <v>24</v>
      </c>
    </row>
    <row r="1448" spans="1:14" x14ac:dyDescent="0.25">
      <c r="A1448" t="s">
        <v>439</v>
      </c>
      <c r="B1448" t="s">
        <v>500</v>
      </c>
      <c r="C1448" t="s">
        <v>501</v>
      </c>
      <c r="D1448" t="s">
        <v>21</v>
      </c>
      <c r="E1448">
        <v>25854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43545</v>
      </c>
      <c r="L1448" t="s">
        <v>26</v>
      </c>
      <c r="N1448" t="s">
        <v>24</v>
      </c>
    </row>
    <row r="1449" spans="1:14" x14ac:dyDescent="0.25">
      <c r="A1449" t="s">
        <v>507</v>
      </c>
      <c r="B1449" t="s">
        <v>508</v>
      </c>
      <c r="C1449" t="s">
        <v>509</v>
      </c>
      <c r="D1449" t="s">
        <v>21</v>
      </c>
      <c r="E1449">
        <v>26679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43545</v>
      </c>
      <c r="L1449" t="s">
        <v>26</v>
      </c>
      <c r="N1449" t="s">
        <v>24</v>
      </c>
    </row>
    <row r="1450" spans="1:14" x14ac:dyDescent="0.25">
      <c r="A1450" t="s">
        <v>2717</v>
      </c>
      <c r="B1450" t="s">
        <v>2880</v>
      </c>
      <c r="C1450" t="s">
        <v>2451</v>
      </c>
      <c r="D1450" t="s">
        <v>21</v>
      </c>
      <c r="E1450">
        <v>25812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43545</v>
      </c>
      <c r="L1450" t="s">
        <v>26</v>
      </c>
      <c r="N1450" t="s">
        <v>24</v>
      </c>
    </row>
    <row r="1451" spans="1:14" x14ac:dyDescent="0.25">
      <c r="A1451" t="s">
        <v>2881</v>
      </c>
      <c r="B1451" t="s">
        <v>2882</v>
      </c>
      <c r="C1451" t="s">
        <v>1671</v>
      </c>
      <c r="D1451" t="s">
        <v>21</v>
      </c>
      <c r="E1451">
        <v>26757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43544</v>
      </c>
      <c r="L1451" t="s">
        <v>26</v>
      </c>
      <c r="N1451" t="s">
        <v>24</v>
      </c>
    </row>
    <row r="1452" spans="1:14" x14ac:dyDescent="0.25">
      <c r="A1452" t="s">
        <v>359</v>
      </c>
      <c r="B1452" t="s">
        <v>2883</v>
      </c>
      <c r="C1452" t="s">
        <v>1671</v>
      </c>
      <c r="D1452" t="s">
        <v>21</v>
      </c>
      <c r="E1452">
        <v>26757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43544</v>
      </c>
      <c r="L1452" t="s">
        <v>26</v>
      </c>
      <c r="N1452" t="s">
        <v>24</v>
      </c>
    </row>
    <row r="1453" spans="1:14" x14ac:dyDescent="0.25">
      <c r="A1453" t="s">
        <v>2432</v>
      </c>
      <c r="B1453" t="s">
        <v>2884</v>
      </c>
      <c r="C1453" t="s">
        <v>1671</v>
      </c>
      <c r="D1453" t="s">
        <v>21</v>
      </c>
      <c r="E1453">
        <v>26757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43544</v>
      </c>
      <c r="L1453" t="s">
        <v>26</v>
      </c>
      <c r="N1453" t="s">
        <v>24</v>
      </c>
    </row>
    <row r="1454" spans="1:14" x14ac:dyDescent="0.25">
      <c r="A1454" t="s">
        <v>343</v>
      </c>
      <c r="B1454" t="s">
        <v>362</v>
      </c>
      <c r="C1454" t="s">
        <v>113</v>
      </c>
      <c r="D1454" t="s">
        <v>21</v>
      </c>
      <c r="E1454">
        <v>25801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43544</v>
      </c>
      <c r="L1454" t="s">
        <v>26</v>
      </c>
      <c r="N1454" t="s">
        <v>24</v>
      </c>
    </row>
    <row r="1455" spans="1:14" x14ac:dyDescent="0.25">
      <c r="A1455" t="s">
        <v>2885</v>
      </c>
      <c r="B1455" t="s">
        <v>2886</v>
      </c>
      <c r="C1455" t="s">
        <v>1671</v>
      </c>
      <c r="D1455" t="s">
        <v>21</v>
      </c>
      <c r="E1455">
        <v>26757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43544</v>
      </c>
      <c r="L1455" t="s">
        <v>26</v>
      </c>
      <c r="N1455" t="s">
        <v>24</v>
      </c>
    </row>
    <row r="1456" spans="1:14" x14ac:dyDescent="0.25">
      <c r="A1456" t="s">
        <v>2380</v>
      </c>
      <c r="B1456" t="s">
        <v>2887</v>
      </c>
      <c r="C1456" t="s">
        <v>1671</v>
      </c>
      <c r="D1456" t="s">
        <v>21</v>
      </c>
      <c r="E1456">
        <v>26757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43544</v>
      </c>
      <c r="L1456" t="s">
        <v>26</v>
      </c>
      <c r="N1456" t="s">
        <v>24</v>
      </c>
    </row>
    <row r="1457" spans="1:14" x14ac:dyDescent="0.25">
      <c r="A1457" t="s">
        <v>439</v>
      </c>
      <c r="B1457" t="s">
        <v>2888</v>
      </c>
      <c r="C1457" t="s">
        <v>113</v>
      </c>
      <c r="D1457" t="s">
        <v>21</v>
      </c>
      <c r="E1457">
        <v>25801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43544</v>
      </c>
      <c r="L1457" t="s">
        <v>26</v>
      </c>
      <c r="N1457" t="s">
        <v>24</v>
      </c>
    </row>
    <row r="1458" spans="1:14" x14ac:dyDescent="0.25">
      <c r="A1458" t="s">
        <v>2889</v>
      </c>
      <c r="B1458" t="s">
        <v>2890</v>
      </c>
      <c r="C1458" t="s">
        <v>1671</v>
      </c>
      <c r="D1458" t="s">
        <v>21</v>
      </c>
      <c r="E1458">
        <v>26757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43544</v>
      </c>
      <c r="L1458" t="s">
        <v>26</v>
      </c>
      <c r="N1458" t="s">
        <v>24</v>
      </c>
    </row>
    <row r="1459" spans="1:14" x14ac:dyDescent="0.25">
      <c r="A1459" t="s">
        <v>2407</v>
      </c>
      <c r="B1459" t="s">
        <v>2891</v>
      </c>
      <c r="C1459" t="s">
        <v>113</v>
      </c>
      <c r="D1459" t="s">
        <v>21</v>
      </c>
      <c r="E1459">
        <v>25801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43544</v>
      </c>
      <c r="L1459" t="s">
        <v>26</v>
      </c>
      <c r="N1459" t="s">
        <v>24</v>
      </c>
    </row>
    <row r="1460" spans="1:14" x14ac:dyDescent="0.25">
      <c r="A1460" t="s">
        <v>2892</v>
      </c>
      <c r="B1460" t="s">
        <v>2893</v>
      </c>
      <c r="C1460" t="s">
        <v>562</v>
      </c>
      <c r="D1460" t="s">
        <v>21</v>
      </c>
      <c r="E1460">
        <v>26763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43544</v>
      </c>
      <c r="L1460" t="s">
        <v>26</v>
      </c>
      <c r="N1460" t="s">
        <v>24</v>
      </c>
    </row>
    <row r="1461" spans="1:14" x14ac:dyDescent="0.25">
      <c r="A1461" t="s">
        <v>2894</v>
      </c>
      <c r="B1461" t="s">
        <v>2895</v>
      </c>
      <c r="C1461" t="s">
        <v>2896</v>
      </c>
      <c r="D1461" t="s">
        <v>21</v>
      </c>
      <c r="E1461">
        <v>26705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43542</v>
      </c>
      <c r="L1461" t="s">
        <v>26</v>
      </c>
      <c r="N1461" t="s">
        <v>24</v>
      </c>
    </row>
    <row r="1462" spans="1:14" x14ac:dyDescent="0.25">
      <c r="A1462" t="s">
        <v>2897</v>
      </c>
      <c r="B1462" t="s">
        <v>2898</v>
      </c>
      <c r="C1462" t="s">
        <v>2899</v>
      </c>
      <c r="D1462" t="s">
        <v>21</v>
      </c>
      <c r="E1462">
        <v>26425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43542</v>
      </c>
      <c r="L1462" t="s">
        <v>26</v>
      </c>
      <c r="N1462" t="s">
        <v>24</v>
      </c>
    </row>
    <row r="1463" spans="1:14" x14ac:dyDescent="0.25">
      <c r="A1463" t="s">
        <v>2900</v>
      </c>
      <c r="B1463" t="s">
        <v>2901</v>
      </c>
      <c r="C1463" t="s">
        <v>2896</v>
      </c>
      <c r="D1463" t="s">
        <v>21</v>
      </c>
      <c r="E1463">
        <v>26705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43542</v>
      </c>
      <c r="L1463" t="s">
        <v>26</v>
      </c>
      <c r="N1463" t="s">
        <v>24</v>
      </c>
    </row>
    <row r="1464" spans="1:14" x14ac:dyDescent="0.25">
      <c r="A1464" t="s">
        <v>2902</v>
      </c>
      <c r="B1464" t="s">
        <v>2903</v>
      </c>
      <c r="C1464" t="s">
        <v>2896</v>
      </c>
      <c r="D1464" t="s">
        <v>21</v>
      </c>
      <c r="E1464">
        <v>26705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43542</v>
      </c>
      <c r="L1464" t="s">
        <v>26</v>
      </c>
      <c r="N1464" t="s">
        <v>24</v>
      </c>
    </row>
    <row r="1465" spans="1:14" x14ac:dyDescent="0.25">
      <c r="A1465" t="s">
        <v>2904</v>
      </c>
      <c r="B1465" t="s">
        <v>2905</v>
      </c>
      <c r="C1465" t="s">
        <v>2899</v>
      </c>
      <c r="D1465" t="s">
        <v>21</v>
      </c>
      <c r="E1465">
        <v>26425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43542</v>
      </c>
      <c r="L1465" t="s">
        <v>26</v>
      </c>
      <c r="N1465" t="s">
        <v>24</v>
      </c>
    </row>
    <row r="1466" spans="1:14" x14ac:dyDescent="0.25">
      <c r="A1466" t="s">
        <v>521</v>
      </c>
      <c r="B1466" t="s">
        <v>522</v>
      </c>
      <c r="C1466" t="s">
        <v>393</v>
      </c>
      <c r="D1466" t="s">
        <v>21</v>
      </c>
      <c r="E1466">
        <v>26764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43541</v>
      </c>
      <c r="L1466" t="s">
        <v>26</v>
      </c>
      <c r="N1466" t="s">
        <v>24</v>
      </c>
    </row>
    <row r="1467" spans="1:14" x14ac:dyDescent="0.25">
      <c r="A1467" t="s">
        <v>2906</v>
      </c>
      <c r="B1467" t="s">
        <v>2907</v>
      </c>
      <c r="C1467" t="s">
        <v>266</v>
      </c>
      <c r="D1467" t="s">
        <v>21</v>
      </c>
      <c r="E1467">
        <v>24970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43539</v>
      </c>
      <c r="L1467" t="s">
        <v>26</v>
      </c>
      <c r="N1467" t="s">
        <v>24</v>
      </c>
    </row>
    <row r="1468" spans="1:14" x14ac:dyDescent="0.25">
      <c r="A1468" t="s">
        <v>2432</v>
      </c>
      <c r="B1468" t="s">
        <v>2908</v>
      </c>
      <c r="C1468" t="s">
        <v>266</v>
      </c>
      <c r="D1468" t="s">
        <v>21</v>
      </c>
      <c r="E1468">
        <v>24970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43539</v>
      </c>
      <c r="L1468" t="s">
        <v>26</v>
      </c>
      <c r="N1468" t="s">
        <v>24</v>
      </c>
    </row>
    <row r="1469" spans="1:14" x14ac:dyDescent="0.25">
      <c r="A1469" t="s">
        <v>2909</v>
      </c>
      <c r="B1469" t="s">
        <v>265</v>
      </c>
      <c r="C1469" t="s">
        <v>266</v>
      </c>
      <c r="D1469" t="s">
        <v>21</v>
      </c>
      <c r="E1469">
        <v>24970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43539</v>
      </c>
      <c r="L1469" t="s">
        <v>26</v>
      </c>
      <c r="N1469" t="s">
        <v>24</v>
      </c>
    </row>
    <row r="1470" spans="1:14" x14ac:dyDescent="0.25">
      <c r="A1470" t="s">
        <v>2404</v>
      </c>
      <c r="B1470" t="s">
        <v>2910</v>
      </c>
      <c r="C1470" t="s">
        <v>74</v>
      </c>
      <c r="D1470" t="s">
        <v>21</v>
      </c>
      <c r="E1470">
        <v>24901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43539</v>
      </c>
      <c r="L1470" t="s">
        <v>26</v>
      </c>
      <c r="N1470" t="s">
        <v>24</v>
      </c>
    </row>
    <row r="1471" spans="1:14" x14ac:dyDescent="0.25">
      <c r="A1471" t="s">
        <v>1091</v>
      </c>
      <c r="B1471" t="s">
        <v>2911</v>
      </c>
      <c r="C1471" t="s">
        <v>74</v>
      </c>
      <c r="D1471" t="s">
        <v>21</v>
      </c>
      <c r="E1471">
        <v>24901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43539</v>
      </c>
      <c r="L1471" t="s">
        <v>26</v>
      </c>
      <c r="N1471" t="s">
        <v>24</v>
      </c>
    </row>
    <row r="1472" spans="1:14" x14ac:dyDescent="0.25">
      <c r="A1472" t="s">
        <v>1908</v>
      </c>
      <c r="B1472" t="s">
        <v>1909</v>
      </c>
      <c r="C1472" t="s">
        <v>1910</v>
      </c>
      <c r="D1472" t="s">
        <v>21</v>
      </c>
      <c r="E1472">
        <v>25411</v>
      </c>
      <c r="F1472" t="s">
        <v>22</v>
      </c>
      <c r="G1472" t="s">
        <v>22</v>
      </c>
      <c r="H1472" t="s">
        <v>312</v>
      </c>
      <c r="I1472" t="s">
        <v>701</v>
      </c>
      <c r="J1472" s="1">
        <v>43461</v>
      </c>
      <c r="K1472" s="1">
        <v>43538</v>
      </c>
      <c r="L1472" t="s">
        <v>331</v>
      </c>
      <c r="N1472" t="s">
        <v>1302</v>
      </c>
    </row>
    <row r="1473" spans="1:14" x14ac:dyDescent="0.25">
      <c r="A1473" t="s">
        <v>2646</v>
      </c>
      <c r="B1473" t="s">
        <v>2912</v>
      </c>
      <c r="C1473" t="s">
        <v>441</v>
      </c>
      <c r="D1473" t="s">
        <v>21</v>
      </c>
      <c r="E1473">
        <v>26554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43538</v>
      </c>
      <c r="L1473" t="s">
        <v>26</v>
      </c>
      <c r="N1473" t="s">
        <v>24</v>
      </c>
    </row>
    <row r="1474" spans="1:14" x14ac:dyDescent="0.25">
      <c r="A1474" t="s">
        <v>343</v>
      </c>
      <c r="B1474" t="s">
        <v>2913</v>
      </c>
      <c r="C1474" t="s">
        <v>686</v>
      </c>
      <c r="D1474" t="s">
        <v>21</v>
      </c>
      <c r="E1474">
        <v>26301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43538</v>
      </c>
      <c r="L1474" t="s">
        <v>26</v>
      </c>
      <c r="N1474" t="s">
        <v>24</v>
      </c>
    </row>
    <row r="1475" spans="1:14" x14ac:dyDescent="0.25">
      <c r="A1475" t="s">
        <v>1919</v>
      </c>
      <c r="B1475" t="s">
        <v>1920</v>
      </c>
      <c r="C1475" t="s">
        <v>1921</v>
      </c>
      <c r="D1475" t="s">
        <v>21</v>
      </c>
      <c r="E1475">
        <v>25422</v>
      </c>
      <c r="F1475" t="s">
        <v>22</v>
      </c>
      <c r="G1475" t="s">
        <v>22</v>
      </c>
      <c r="H1475" t="s">
        <v>312</v>
      </c>
      <c r="I1475" t="s">
        <v>449</v>
      </c>
      <c r="J1475" s="1">
        <v>43461</v>
      </c>
      <c r="K1475" s="1">
        <v>43538</v>
      </c>
      <c r="L1475" t="s">
        <v>331</v>
      </c>
      <c r="N1475" t="s">
        <v>1299</v>
      </c>
    </row>
    <row r="1476" spans="1:14" x14ac:dyDescent="0.25">
      <c r="A1476" t="s">
        <v>1483</v>
      </c>
      <c r="B1476" t="s">
        <v>2914</v>
      </c>
      <c r="C1476" t="s">
        <v>441</v>
      </c>
      <c r="D1476" t="s">
        <v>21</v>
      </c>
      <c r="E1476">
        <v>26554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43538</v>
      </c>
      <c r="L1476" t="s">
        <v>26</v>
      </c>
      <c r="N1476" t="s">
        <v>24</v>
      </c>
    </row>
    <row r="1477" spans="1:14" x14ac:dyDescent="0.25">
      <c r="A1477" t="s">
        <v>1988</v>
      </c>
      <c r="B1477" t="s">
        <v>1989</v>
      </c>
      <c r="C1477" t="s">
        <v>1990</v>
      </c>
      <c r="D1477" t="s">
        <v>21</v>
      </c>
      <c r="E1477">
        <v>25555</v>
      </c>
      <c r="F1477" t="s">
        <v>22</v>
      </c>
      <c r="G1477" t="s">
        <v>22</v>
      </c>
      <c r="H1477" t="s">
        <v>312</v>
      </c>
      <c r="I1477" t="s">
        <v>313</v>
      </c>
      <c r="J1477" s="1">
        <v>43461</v>
      </c>
      <c r="K1477" s="1">
        <v>43538</v>
      </c>
      <c r="L1477" t="s">
        <v>331</v>
      </c>
      <c r="N1477" t="s">
        <v>1302</v>
      </c>
    </row>
    <row r="1478" spans="1:14" x14ac:dyDescent="0.25">
      <c r="A1478" t="s">
        <v>2915</v>
      </c>
      <c r="B1478" t="s">
        <v>1992</v>
      </c>
      <c r="C1478" t="s">
        <v>1993</v>
      </c>
      <c r="D1478" t="s">
        <v>21</v>
      </c>
      <c r="E1478">
        <v>25514</v>
      </c>
      <c r="F1478" t="s">
        <v>22</v>
      </c>
      <c r="G1478" t="s">
        <v>22</v>
      </c>
      <c r="H1478" t="s">
        <v>312</v>
      </c>
      <c r="I1478" t="s">
        <v>313</v>
      </c>
      <c r="J1478" s="1">
        <v>43461</v>
      </c>
      <c r="K1478" s="1">
        <v>43538</v>
      </c>
      <c r="L1478" t="s">
        <v>331</v>
      </c>
      <c r="N1478" t="s">
        <v>1302</v>
      </c>
    </row>
    <row r="1479" spans="1:14" x14ac:dyDescent="0.25">
      <c r="A1479" t="s">
        <v>1994</v>
      </c>
      <c r="B1479" t="s">
        <v>1995</v>
      </c>
      <c r="C1479" t="s">
        <v>1996</v>
      </c>
      <c r="D1479" t="s">
        <v>21</v>
      </c>
      <c r="E1479">
        <v>25843</v>
      </c>
      <c r="F1479" t="s">
        <v>22</v>
      </c>
      <c r="G1479" t="s">
        <v>22</v>
      </c>
      <c r="H1479" t="s">
        <v>312</v>
      </c>
      <c r="I1479" t="s">
        <v>313</v>
      </c>
      <c r="J1479" s="1">
        <v>43460</v>
      </c>
      <c r="K1479" s="1">
        <v>43538</v>
      </c>
      <c r="L1479" t="s">
        <v>331</v>
      </c>
      <c r="N1479" t="s">
        <v>1302</v>
      </c>
    </row>
    <row r="1480" spans="1:14" x14ac:dyDescent="0.25">
      <c r="A1480" t="s">
        <v>2575</v>
      </c>
      <c r="B1480" t="s">
        <v>2916</v>
      </c>
      <c r="C1480" t="s">
        <v>1380</v>
      </c>
      <c r="D1480" t="s">
        <v>21</v>
      </c>
      <c r="E1480">
        <v>26330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43538</v>
      </c>
      <c r="L1480" t="s">
        <v>26</v>
      </c>
      <c r="N1480" t="s">
        <v>24</v>
      </c>
    </row>
    <row r="1481" spans="1:14" x14ac:dyDescent="0.25">
      <c r="A1481" t="s">
        <v>2824</v>
      </c>
      <c r="B1481" t="s">
        <v>2917</v>
      </c>
      <c r="C1481" t="s">
        <v>1380</v>
      </c>
      <c r="D1481" t="s">
        <v>21</v>
      </c>
      <c r="E1481">
        <v>26330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43538</v>
      </c>
      <c r="L1481" t="s">
        <v>26</v>
      </c>
      <c r="N1481" t="s">
        <v>24</v>
      </c>
    </row>
    <row r="1482" spans="1:14" x14ac:dyDescent="0.25">
      <c r="A1482" t="s">
        <v>790</v>
      </c>
      <c r="B1482" t="s">
        <v>2918</v>
      </c>
      <c r="C1482" t="s">
        <v>2919</v>
      </c>
      <c r="D1482" t="s">
        <v>21</v>
      </c>
      <c r="E1482">
        <v>25570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43536</v>
      </c>
      <c r="L1482" t="s">
        <v>26</v>
      </c>
      <c r="N1482" t="s">
        <v>24</v>
      </c>
    </row>
    <row r="1483" spans="1:14" x14ac:dyDescent="0.25">
      <c r="A1483" t="s">
        <v>2432</v>
      </c>
      <c r="B1483" t="s">
        <v>2920</v>
      </c>
      <c r="C1483" t="s">
        <v>1632</v>
      </c>
      <c r="D1483" t="s">
        <v>21</v>
      </c>
      <c r="E1483">
        <v>26041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43535</v>
      </c>
      <c r="L1483" t="s">
        <v>26</v>
      </c>
      <c r="N1483" t="s">
        <v>24</v>
      </c>
    </row>
    <row r="1484" spans="1:14" x14ac:dyDescent="0.25">
      <c r="A1484" t="s">
        <v>2921</v>
      </c>
      <c r="B1484" t="s">
        <v>2922</v>
      </c>
      <c r="C1484" t="s">
        <v>1617</v>
      </c>
      <c r="D1484" t="s">
        <v>21</v>
      </c>
      <c r="E1484">
        <v>25526</v>
      </c>
      <c r="F1484" t="s">
        <v>23</v>
      </c>
      <c r="G1484" t="s">
        <v>23</v>
      </c>
      <c r="H1484" t="s">
        <v>24</v>
      </c>
      <c r="I1484" t="s">
        <v>24</v>
      </c>
      <c r="J1484" t="s">
        <v>25</v>
      </c>
      <c r="K1484" s="1">
        <v>43535</v>
      </c>
      <c r="L1484" t="s">
        <v>26</v>
      </c>
      <c r="N1484" t="s">
        <v>24</v>
      </c>
    </row>
    <row r="1485" spans="1:14" x14ac:dyDescent="0.25">
      <c r="A1485" t="s">
        <v>2923</v>
      </c>
      <c r="B1485" t="s">
        <v>2924</v>
      </c>
      <c r="C1485" t="s">
        <v>375</v>
      </c>
      <c r="D1485" t="s">
        <v>21</v>
      </c>
      <c r="E1485">
        <v>26059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43535</v>
      </c>
      <c r="L1485" t="s">
        <v>26</v>
      </c>
      <c r="N1485" t="s">
        <v>24</v>
      </c>
    </row>
    <row r="1486" spans="1:14" x14ac:dyDescent="0.25">
      <c r="A1486" t="s">
        <v>314</v>
      </c>
      <c r="B1486" t="s">
        <v>2925</v>
      </c>
      <c r="C1486" t="s">
        <v>2372</v>
      </c>
      <c r="D1486" t="s">
        <v>21</v>
      </c>
      <c r="E1486">
        <v>26038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43535</v>
      </c>
      <c r="L1486" t="s">
        <v>26</v>
      </c>
      <c r="N1486" t="s">
        <v>24</v>
      </c>
    </row>
    <row r="1487" spans="1:14" x14ac:dyDescent="0.25">
      <c r="A1487" t="s">
        <v>2926</v>
      </c>
      <c r="B1487" t="s">
        <v>2927</v>
      </c>
      <c r="C1487" t="s">
        <v>1632</v>
      </c>
      <c r="D1487" t="s">
        <v>21</v>
      </c>
      <c r="E1487">
        <v>26041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43535</v>
      </c>
      <c r="L1487" t="s">
        <v>26</v>
      </c>
      <c r="N1487" t="s">
        <v>24</v>
      </c>
    </row>
    <row r="1488" spans="1:14" x14ac:dyDescent="0.25">
      <c r="A1488" t="s">
        <v>1428</v>
      </c>
      <c r="B1488" t="s">
        <v>2928</v>
      </c>
      <c r="C1488" t="s">
        <v>1632</v>
      </c>
      <c r="D1488" t="s">
        <v>21</v>
      </c>
      <c r="E1488">
        <v>26041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43535</v>
      </c>
      <c r="L1488" t="s">
        <v>26</v>
      </c>
      <c r="N1488" t="s">
        <v>24</v>
      </c>
    </row>
    <row r="1489" spans="1:14" x14ac:dyDescent="0.25">
      <c r="A1489" t="s">
        <v>2929</v>
      </c>
      <c r="B1489" t="s">
        <v>2930</v>
      </c>
      <c r="C1489" t="s">
        <v>779</v>
      </c>
      <c r="D1489" t="s">
        <v>21</v>
      </c>
      <c r="E1489">
        <v>26040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43535</v>
      </c>
      <c r="L1489" t="s">
        <v>26</v>
      </c>
      <c r="N1489" t="s">
        <v>24</v>
      </c>
    </row>
    <row r="1490" spans="1:14" x14ac:dyDescent="0.25">
      <c r="A1490" t="s">
        <v>2655</v>
      </c>
      <c r="B1490" t="s">
        <v>2931</v>
      </c>
      <c r="C1490" t="s">
        <v>1632</v>
      </c>
      <c r="D1490" t="s">
        <v>21</v>
      </c>
      <c r="E1490">
        <v>26041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43535</v>
      </c>
      <c r="L1490" t="s">
        <v>26</v>
      </c>
      <c r="N1490" t="s">
        <v>24</v>
      </c>
    </row>
    <row r="1491" spans="1:14" x14ac:dyDescent="0.25">
      <c r="A1491" t="s">
        <v>2220</v>
      </c>
      <c r="B1491" t="s">
        <v>2221</v>
      </c>
      <c r="C1491" t="s">
        <v>271</v>
      </c>
      <c r="D1491" t="s">
        <v>21</v>
      </c>
      <c r="E1491">
        <v>25404</v>
      </c>
      <c r="F1491" t="s">
        <v>22</v>
      </c>
      <c r="G1491" t="s">
        <v>22</v>
      </c>
      <c r="H1491" t="s">
        <v>312</v>
      </c>
      <c r="I1491" t="s">
        <v>767</v>
      </c>
      <c r="J1491" t="s">
        <v>80</v>
      </c>
      <c r="K1491" s="1">
        <v>43532</v>
      </c>
      <c r="L1491" t="s">
        <v>81</v>
      </c>
      <c r="M1491" t="str">
        <f>HYPERLINK("https://www.regulations.gov/docket?D=FDA-2019-H-1104")</f>
        <v>https://www.regulations.gov/docket?D=FDA-2019-H-1104</v>
      </c>
      <c r="N1491" t="s">
        <v>80</v>
      </c>
    </row>
    <row r="1492" spans="1:14" x14ac:dyDescent="0.25">
      <c r="A1492" t="s">
        <v>2224</v>
      </c>
      <c r="B1492" t="s">
        <v>2225</v>
      </c>
      <c r="C1492" t="s">
        <v>271</v>
      </c>
      <c r="D1492" t="s">
        <v>21</v>
      </c>
      <c r="E1492">
        <v>25403</v>
      </c>
      <c r="F1492" t="s">
        <v>22</v>
      </c>
      <c r="G1492" t="s">
        <v>22</v>
      </c>
      <c r="H1492" t="s">
        <v>329</v>
      </c>
      <c r="I1492" t="s">
        <v>330</v>
      </c>
      <c r="J1492" t="s">
        <v>80</v>
      </c>
      <c r="K1492" s="1">
        <v>43532</v>
      </c>
      <c r="L1492" t="s">
        <v>81</v>
      </c>
      <c r="M1492" t="str">
        <f>HYPERLINK("https://www.regulations.gov/docket?D=FDA-2019-H-1090")</f>
        <v>https://www.regulations.gov/docket?D=FDA-2019-H-1090</v>
      </c>
      <c r="N1492" t="s">
        <v>80</v>
      </c>
    </row>
    <row r="1493" spans="1:14" x14ac:dyDescent="0.25">
      <c r="A1493" t="s">
        <v>2932</v>
      </c>
      <c r="B1493" t="s">
        <v>2933</v>
      </c>
      <c r="C1493" t="s">
        <v>2919</v>
      </c>
      <c r="D1493" t="s">
        <v>21</v>
      </c>
      <c r="E1493">
        <v>25570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43532</v>
      </c>
      <c r="L1493" t="s">
        <v>26</v>
      </c>
      <c r="N1493" t="s">
        <v>24</v>
      </c>
    </row>
    <row r="1494" spans="1:14" x14ac:dyDescent="0.25">
      <c r="A1494" t="s">
        <v>2432</v>
      </c>
      <c r="B1494" t="s">
        <v>2934</v>
      </c>
      <c r="C1494" t="s">
        <v>2919</v>
      </c>
      <c r="D1494" t="s">
        <v>21</v>
      </c>
      <c r="E1494">
        <v>25570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43532</v>
      </c>
      <c r="L1494" t="s">
        <v>26</v>
      </c>
      <c r="N1494" t="s">
        <v>24</v>
      </c>
    </row>
    <row r="1495" spans="1:14" x14ac:dyDescent="0.25">
      <c r="A1495" t="s">
        <v>2935</v>
      </c>
      <c r="B1495" t="s">
        <v>2936</v>
      </c>
      <c r="C1495" t="s">
        <v>2937</v>
      </c>
      <c r="D1495" t="s">
        <v>21</v>
      </c>
      <c r="E1495">
        <v>25535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43532</v>
      </c>
      <c r="L1495" t="s">
        <v>26</v>
      </c>
      <c r="N1495" t="s">
        <v>24</v>
      </c>
    </row>
    <row r="1496" spans="1:14" x14ac:dyDescent="0.25">
      <c r="A1496" t="s">
        <v>2938</v>
      </c>
      <c r="B1496" t="s">
        <v>2939</v>
      </c>
      <c r="C1496" t="s">
        <v>2940</v>
      </c>
      <c r="D1496" t="s">
        <v>21</v>
      </c>
      <c r="E1496">
        <v>25557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43532</v>
      </c>
      <c r="L1496" t="s">
        <v>26</v>
      </c>
      <c r="N1496" t="s">
        <v>24</v>
      </c>
    </row>
    <row r="1497" spans="1:14" x14ac:dyDescent="0.25">
      <c r="A1497" t="s">
        <v>2709</v>
      </c>
      <c r="B1497" t="s">
        <v>2941</v>
      </c>
      <c r="C1497" t="s">
        <v>2919</v>
      </c>
      <c r="D1497" t="s">
        <v>21</v>
      </c>
      <c r="E1497">
        <v>25570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43532</v>
      </c>
      <c r="L1497" t="s">
        <v>26</v>
      </c>
      <c r="N1497" t="s">
        <v>24</v>
      </c>
    </row>
    <row r="1498" spans="1:14" x14ac:dyDescent="0.25">
      <c r="A1498" t="s">
        <v>2942</v>
      </c>
      <c r="B1498" t="s">
        <v>2943</v>
      </c>
      <c r="C1498" t="s">
        <v>2944</v>
      </c>
      <c r="D1498" t="s">
        <v>21</v>
      </c>
      <c r="E1498">
        <v>25512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43532</v>
      </c>
      <c r="L1498" t="s">
        <v>26</v>
      </c>
      <c r="N1498" t="s">
        <v>24</v>
      </c>
    </row>
    <row r="1499" spans="1:14" x14ac:dyDescent="0.25">
      <c r="A1499" t="s">
        <v>2945</v>
      </c>
      <c r="B1499" t="s">
        <v>2946</v>
      </c>
      <c r="C1499" t="s">
        <v>2947</v>
      </c>
      <c r="D1499" t="s">
        <v>21</v>
      </c>
      <c r="E1499">
        <v>25534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43532</v>
      </c>
      <c r="L1499" t="s">
        <v>26</v>
      </c>
      <c r="N1499" t="s">
        <v>24</v>
      </c>
    </row>
    <row r="1500" spans="1:14" x14ac:dyDescent="0.25">
      <c r="A1500" t="s">
        <v>2948</v>
      </c>
      <c r="B1500" t="s">
        <v>2949</v>
      </c>
      <c r="C1500" t="s">
        <v>2919</v>
      </c>
      <c r="D1500" t="s">
        <v>21</v>
      </c>
      <c r="E1500">
        <v>25570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43532</v>
      </c>
      <c r="L1500" t="s">
        <v>26</v>
      </c>
      <c r="N1500" t="s">
        <v>24</v>
      </c>
    </row>
    <row r="1501" spans="1:14" x14ac:dyDescent="0.25">
      <c r="A1501" t="s">
        <v>1935</v>
      </c>
      <c r="B1501" t="s">
        <v>2950</v>
      </c>
      <c r="C1501" t="s">
        <v>1937</v>
      </c>
      <c r="D1501" t="s">
        <v>21</v>
      </c>
      <c r="E1501">
        <v>25265</v>
      </c>
      <c r="F1501" t="s">
        <v>22</v>
      </c>
      <c r="G1501" t="s">
        <v>22</v>
      </c>
      <c r="H1501" t="s">
        <v>312</v>
      </c>
      <c r="I1501" t="s">
        <v>313</v>
      </c>
      <c r="J1501" s="1">
        <v>43452</v>
      </c>
      <c r="K1501" s="1">
        <v>43531</v>
      </c>
      <c r="L1501" t="s">
        <v>331</v>
      </c>
      <c r="N1501" t="s">
        <v>1302</v>
      </c>
    </row>
    <row r="1502" spans="1:14" x14ac:dyDescent="0.25">
      <c r="A1502" t="s">
        <v>2951</v>
      </c>
      <c r="B1502" t="s">
        <v>1023</v>
      </c>
      <c r="C1502" t="s">
        <v>1024</v>
      </c>
      <c r="D1502" t="s">
        <v>21</v>
      </c>
      <c r="E1502">
        <v>26354</v>
      </c>
      <c r="F1502" t="s">
        <v>22</v>
      </c>
      <c r="G1502" t="s">
        <v>22</v>
      </c>
      <c r="H1502" t="s">
        <v>329</v>
      </c>
      <c r="I1502" t="s">
        <v>330</v>
      </c>
      <c r="J1502" s="1">
        <v>43456</v>
      </c>
      <c r="K1502" s="1">
        <v>43531</v>
      </c>
      <c r="L1502" t="s">
        <v>331</v>
      </c>
      <c r="N1502" t="s">
        <v>1330</v>
      </c>
    </row>
    <row r="1503" spans="1:14" x14ac:dyDescent="0.25">
      <c r="A1503" t="s">
        <v>727</v>
      </c>
      <c r="B1503" t="s">
        <v>728</v>
      </c>
      <c r="C1503" t="s">
        <v>326</v>
      </c>
      <c r="D1503" t="s">
        <v>21</v>
      </c>
      <c r="E1503">
        <v>25702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43529</v>
      </c>
      <c r="L1503" t="s">
        <v>26</v>
      </c>
      <c r="N1503" t="s">
        <v>24</v>
      </c>
    </row>
    <row r="1504" spans="1:14" x14ac:dyDescent="0.25">
      <c r="A1504" t="s">
        <v>735</v>
      </c>
      <c r="B1504" t="s">
        <v>736</v>
      </c>
      <c r="C1504" t="s">
        <v>326</v>
      </c>
      <c r="D1504" t="s">
        <v>21</v>
      </c>
      <c r="E1504">
        <v>25702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43529</v>
      </c>
      <c r="L1504" t="s">
        <v>26</v>
      </c>
      <c r="N1504" t="s">
        <v>24</v>
      </c>
    </row>
    <row r="1505" spans="1:14" x14ac:dyDescent="0.25">
      <c r="A1505" t="s">
        <v>2952</v>
      </c>
      <c r="B1505" t="s">
        <v>2953</v>
      </c>
      <c r="C1505" t="s">
        <v>326</v>
      </c>
      <c r="D1505" t="s">
        <v>21</v>
      </c>
      <c r="E1505">
        <v>25702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43529</v>
      </c>
      <c r="L1505" t="s">
        <v>26</v>
      </c>
      <c r="N1505" t="s">
        <v>24</v>
      </c>
    </row>
    <row r="1506" spans="1:14" x14ac:dyDescent="0.25">
      <c r="A1506" t="s">
        <v>2954</v>
      </c>
      <c r="B1506" t="s">
        <v>2955</v>
      </c>
      <c r="C1506" t="s">
        <v>326</v>
      </c>
      <c r="D1506" t="s">
        <v>21</v>
      </c>
      <c r="E1506">
        <v>25705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43529</v>
      </c>
      <c r="L1506" t="s">
        <v>26</v>
      </c>
      <c r="N1506" t="s">
        <v>24</v>
      </c>
    </row>
    <row r="1507" spans="1:14" x14ac:dyDescent="0.25">
      <c r="A1507" t="s">
        <v>2956</v>
      </c>
      <c r="B1507" t="s">
        <v>2957</v>
      </c>
      <c r="C1507" t="s">
        <v>149</v>
      </c>
      <c r="D1507" t="s">
        <v>21</v>
      </c>
      <c r="E1507">
        <v>25276</v>
      </c>
      <c r="F1507" t="s">
        <v>23</v>
      </c>
      <c r="G1507" t="s">
        <v>23</v>
      </c>
      <c r="H1507" t="s">
        <v>24</v>
      </c>
      <c r="I1507" t="s">
        <v>24</v>
      </c>
      <c r="J1507" t="s">
        <v>25</v>
      </c>
      <c r="K1507" s="1">
        <v>43528</v>
      </c>
      <c r="L1507" t="s">
        <v>26</v>
      </c>
      <c r="N1507" t="s">
        <v>24</v>
      </c>
    </row>
    <row r="1508" spans="1:14" x14ac:dyDescent="0.25">
      <c r="A1508" t="s">
        <v>2958</v>
      </c>
      <c r="B1508" t="s">
        <v>2959</v>
      </c>
      <c r="C1508" t="s">
        <v>1579</v>
      </c>
      <c r="D1508" t="s">
        <v>21</v>
      </c>
      <c r="E1508">
        <v>26143</v>
      </c>
      <c r="F1508" t="s">
        <v>23</v>
      </c>
      <c r="G1508" t="s">
        <v>23</v>
      </c>
      <c r="H1508" t="s">
        <v>24</v>
      </c>
      <c r="I1508" t="s">
        <v>24</v>
      </c>
      <c r="J1508" t="s">
        <v>25</v>
      </c>
      <c r="K1508" s="1">
        <v>43528</v>
      </c>
      <c r="L1508" t="s">
        <v>26</v>
      </c>
      <c r="N1508" t="s">
        <v>24</v>
      </c>
    </row>
    <row r="1509" spans="1:14" x14ac:dyDescent="0.25">
      <c r="A1509" t="s">
        <v>2960</v>
      </c>
      <c r="B1509" t="s">
        <v>2961</v>
      </c>
      <c r="C1509" t="s">
        <v>2050</v>
      </c>
      <c r="D1509" t="s">
        <v>21</v>
      </c>
      <c r="E1509">
        <v>26238</v>
      </c>
      <c r="F1509" t="s">
        <v>23</v>
      </c>
      <c r="G1509" t="s">
        <v>23</v>
      </c>
      <c r="H1509" t="s">
        <v>24</v>
      </c>
      <c r="I1509" t="s">
        <v>24</v>
      </c>
      <c r="J1509" t="s">
        <v>25</v>
      </c>
      <c r="K1509" s="1">
        <v>43528</v>
      </c>
      <c r="L1509" t="s">
        <v>26</v>
      </c>
      <c r="N1509" t="s">
        <v>24</v>
      </c>
    </row>
    <row r="1510" spans="1:14" x14ac:dyDescent="0.25">
      <c r="A1510" t="s">
        <v>2962</v>
      </c>
      <c r="B1510" t="s">
        <v>2963</v>
      </c>
      <c r="C1510" t="s">
        <v>1910</v>
      </c>
      <c r="D1510" t="s">
        <v>21</v>
      </c>
      <c r="E1510">
        <v>25411</v>
      </c>
      <c r="F1510" t="s">
        <v>23</v>
      </c>
      <c r="G1510" t="s">
        <v>23</v>
      </c>
      <c r="H1510" t="s">
        <v>24</v>
      </c>
      <c r="I1510" t="s">
        <v>24</v>
      </c>
      <c r="J1510" t="s">
        <v>25</v>
      </c>
      <c r="K1510" s="1">
        <v>43525</v>
      </c>
      <c r="L1510" t="s">
        <v>26</v>
      </c>
      <c r="N1510" t="s">
        <v>24</v>
      </c>
    </row>
    <row r="1511" spans="1:14" x14ac:dyDescent="0.25">
      <c r="A1511" t="s">
        <v>2964</v>
      </c>
      <c r="B1511" t="s">
        <v>2965</v>
      </c>
      <c r="C1511" t="s">
        <v>1293</v>
      </c>
      <c r="D1511" t="s">
        <v>21</v>
      </c>
      <c r="E1511">
        <v>25443</v>
      </c>
      <c r="F1511" t="s">
        <v>23</v>
      </c>
      <c r="G1511" t="s">
        <v>23</v>
      </c>
      <c r="H1511" t="s">
        <v>24</v>
      </c>
      <c r="I1511" t="s">
        <v>24</v>
      </c>
      <c r="J1511" t="s">
        <v>25</v>
      </c>
      <c r="K1511" s="1">
        <v>43525</v>
      </c>
      <c r="L1511" t="s">
        <v>26</v>
      </c>
      <c r="N1511" t="s">
        <v>24</v>
      </c>
    </row>
    <row r="1512" spans="1:14" x14ac:dyDescent="0.25">
      <c r="A1512" t="s">
        <v>2966</v>
      </c>
      <c r="B1512" t="s">
        <v>2967</v>
      </c>
      <c r="C1512" t="s">
        <v>1293</v>
      </c>
      <c r="D1512" t="s">
        <v>21</v>
      </c>
      <c r="E1512">
        <v>25443</v>
      </c>
      <c r="F1512" t="s">
        <v>23</v>
      </c>
      <c r="G1512" t="s">
        <v>23</v>
      </c>
      <c r="H1512" t="s">
        <v>24</v>
      </c>
      <c r="I1512" t="s">
        <v>24</v>
      </c>
      <c r="J1512" t="s">
        <v>25</v>
      </c>
      <c r="K1512" s="1">
        <v>43525</v>
      </c>
      <c r="L1512" t="s">
        <v>26</v>
      </c>
      <c r="N1512" t="s">
        <v>24</v>
      </c>
    </row>
    <row r="1513" spans="1:14" x14ac:dyDescent="0.25">
      <c r="A1513" t="s">
        <v>2968</v>
      </c>
      <c r="B1513" t="s">
        <v>2969</v>
      </c>
      <c r="C1513" t="s">
        <v>774</v>
      </c>
      <c r="D1513" t="s">
        <v>21</v>
      </c>
      <c r="E1513">
        <v>25428</v>
      </c>
      <c r="F1513" t="s">
        <v>23</v>
      </c>
      <c r="G1513" t="s">
        <v>23</v>
      </c>
      <c r="H1513" t="s">
        <v>24</v>
      </c>
      <c r="I1513" t="s">
        <v>24</v>
      </c>
      <c r="J1513" t="s">
        <v>25</v>
      </c>
      <c r="K1513" s="1">
        <v>43525</v>
      </c>
      <c r="L1513" t="s">
        <v>26</v>
      </c>
      <c r="N1513" t="s">
        <v>24</v>
      </c>
    </row>
    <row r="1514" spans="1:14" x14ac:dyDescent="0.25">
      <c r="A1514" t="s">
        <v>2970</v>
      </c>
      <c r="B1514" t="s">
        <v>2971</v>
      </c>
      <c r="C1514" t="s">
        <v>271</v>
      </c>
      <c r="D1514" t="s">
        <v>21</v>
      </c>
      <c r="E1514">
        <v>25401</v>
      </c>
      <c r="F1514" t="s">
        <v>23</v>
      </c>
      <c r="G1514" t="s">
        <v>23</v>
      </c>
      <c r="H1514" t="s">
        <v>24</v>
      </c>
      <c r="I1514" t="s">
        <v>24</v>
      </c>
      <c r="J1514" t="s">
        <v>25</v>
      </c>
      <c r="K1514" s="1">
        <v>43525</v>
      </c>
      <c r="L1514" t="s">
        <v>26</v>
      </c>
      <c r="N1514" t="s">
        <v>24</v>
      </c>
    </row>
    <row r="1515" spans="1:14" x14ac:dyDescent="0.25">
      <c r="A1515" t="s">
        <v>2972</v>
      </c>
      <c r="B1515" t="s">
        <v>2973</v>
      </c>
      <c r="C1515" t="s">
        <v>326</v>
      </c>
      <c r="D1515" t="s">
        <v>21</v>
      </c>
      <c r="E1515">
        <v>25703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43524</v>
      </c>
      <c r="L1515" t="s">
        <v>26</v>
      </c>
      <c r="N1515" t="s">
        <v>24</v>
      </c>
    </row>
    <row r="1516" spans="1:14" x14ac:dyDescent="0.25">
      <c r="A1516" t="s">
        <v>552</v>
      </c>
      <c r="B1516" t="s">
        <v>553</v>
      </c>
      <c r="C1516" t="s">
        <v>37</v>
      </c>
      <c r="D1516" t="s">
        <v>21</v>
      </c>
      <c r="E1516">
        <v>26505</v>
      </c>
      <c r="F1516" t="s">
        <v>22</v>
      </c>
      <c r="G1516" t="s">
        <v>22</v>
      </c>
      <c r="H1516" t="s">
        <v>312</v>
      </c>
      <c r="I1516" t="s">
        <v>313</v>
      </c>
      <c r="J1516" s="1">
        <v>43444</v>
      </c>
      <c r="K1516" s="1">
        <v>43524</v>
      </c>
      <c r="L1516" t="s">
        <v>331</v>
      </c>
      <c r="N1516" t="s">
        <v>1299</v>
      </c>
    </row>
    <row r="1517" spans="1:14" x14ac:dyDescent="0.25">
      <c r="A1517" t="s">
        <v>343</v>
      </c>
      <c r="B1517" t="s">
        <v>2974</v>
      </c>
      <c r="C1517" t="s">
        <v>37</v>
      </c>
      <c r="D1517" t="s">
        <v>21</v>
      </c>
      <c r="E1517">
        <v>26505</v>
      </c>
      <c r="F1517" t="s">
        <v>22</v>
      </c>
      <c r="G1517" t="s">
        <v>22</v>
      </c>
      <c r="H1517" t="s">
        <v>78</v>
      </c>
      <c r="I1517" t="s">
        <v>2797</v>
      </c>
      <c r="J1517" s="1">
        <v>43444</v>
      </c>
      <c r="K1517" s="1">
        <v>43524</v>
      </c>
      <c r="L1517" t="s">
        <v>331</v>
      </c>
      <c r="N1517" t="s">
        <v>1299</v>
      </c>
    </row>
    <row r="1518" spans="1:14" x14ac:dyDescent="0.25">
      <c r="A1518" t="s">
        <v>2975</v>
      </c>
      <c r="B1518" t="s">
        <v>2976</v>
      </c>
      <c r="C1518" t="s">
        <v>326</v>
      </c>
      <c r="D1518" t="s">
        <v>21</v>
      </c>
      <c r="E1518">
        <v>25702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43524</v>
      </c>
      <c r="L1518" t="s">
        <v>26</v>
      </c>
      <c r="N1518" t="s">
        <v>24</v>
      </c>
    </row>
    <row r="1519" spans="1:14" x14ac:dyDescent="0.25">
      <c r="A1519" t="s">
        <v>2380</v>
      </c>
      <c r="B1519" t="s">
        <v>2977</v>
      </c>
      <c r="C1519" t="s">
        <v>326</v>
      </c>
      <c r="D1519" t="s">
        <v>21</v>
      </c>
      <c r="E1519">
        <v>25703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43524</v>
      </c>
      <c r="L1519" t="s">
        <v>26</v>
      </c>
      <c r="N1519" t="s">
        <v>24</v>
      </c>
    </row>
    <row r="1520" spans="1:14" x14ac:dyDescent="0.25">
      <c r="A1520" t="s">
        <v>2978</v>
      </c>
      <c r="B1520" t="s">
        <v>2979</v>
      </c>
      <c r="C1520" t="s">
        <v>326</v>
      </c>
      <c r="D1520" t="s">
        <v>21</v>
      </c>
      <c r="E1520">
        <v>25702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43524</v>
      </c>
      <c r="L1520" t="s">
        <v>26</v>
      </c>
      <c r="N1520" t="s">
        <v>24</v>
      </c>
    </row>
    <row r="1521" spans="1:14" x14ac:dyDescent="0.25">
      <c r="A1521" t="s">
        <v>116</v>
      </c>
      <c r="B1521" t="s">
        <v>117</v>
      </c>
      <c r="C1521" t="s">
        <v>118</v>
      </c>
      <c r="D1521" t="s">
        <v>21</v>
      </c>
      <c r="E1521">
        <v>26169</v>
      </c>
      <c r="F1521" t="s">
        <v>22</v>
      </c>
      <c r="G1521" t="s">
        <v>22</v>
      </c>
      <c r="H1521" t="s">
        <v>312</v>
      </c>
      <c r="I1521" t="s">
        <v>313</v>
      </c>
      <c r="J1521" s="1">
        <v>43449</v>
      </c>
      <c r="K1521" s="1">
        <v>43524</v>
      </c>
      <c r="L1521" t="s">
        <v>331</v>
      </c>
      <c r="N1521" t="s">
        <v>1302</v>
      </c>
    </row>
    <row r="1522" spans="1:14" x14ac:dyDescent="0.25">
      <c r="A1522" t="s">
        <v>2097</v>
      </c>
      <c r="B1522" t="s">
        <v>2980</v>
      </c>
      <c r="C1522" t="s">
        <v>326</v>
      </c>
      <c r="D1522" t="s">
        <v>21</v>
      </c>
      <c r="E1522">
        <v>25702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43524</v>
      </c>
      <c r="L1522" t="s">
        <v>26</v>
      </c>
      <c r="N1522" t="s">
        <v>24</v>
      </c>
    </row>
    <row r="1523" spans="1:14" x14ac:dyDescent="0.25">
      <c r="A1523" t="s">
        <v>2575</v>
      </c>
      <c r="B1523" t="s">
        <v>2981</v>
      </c>
      <c r="C1523" t="s">
        <v>326</v>
      </c>
      <c r="D1523" t="s">
        <v>21</v>
      </c>
      <c r="E1523">
        <v>25703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43524</v>
      </c>
      <c r="L1523" t="s">
        <v>26</v>
      </c>
      <c r="N1523" t="s">
        <v>24</v>
      </c>
    </row>
    <row r="1524" spans="1:14" x14ac:dyDescent="0.25">
      <c r="A1524" t="s">
        <v>359</v>
      </c>
      <c r="B1524" t="s">
        <v>2982</v>
      </c>
      <c r="C1524" t="s">
        <v>271</v>
      </c>
      <c r="D1524" t="s">
        <v>21</v>
      </c>
      <c r="E1524">
        <v>25405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43523</v>
      </c>
      <c r="L1524" t="s">
        <v>26</v>
      </c>
      <c r="N1524" t="s">
        <v>24</v>
      </c>
    </row>
    <row r="1525" spans="1:14" x14ac:dyDescent="0.25">
      <c r="A1525" t="s">
        <v>2983</v>
      </c>
      <c r="B1525" t="s">
        <v>2984</v>
      </c>
      <c r="C1525" t="s">
        <v>271</v>
      </c>
      <c r="D1525" t="s">
        <v>21</v>
      </c>
      <c r="E1525">
        <v>25405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43523</v>
      </c>
      <c r="L1525" t="s">
        <v>26</v>
      </c>
      <c r="N1525" t="s">
        <v>24</v>
      </c>
    </row>
    <row r="1526" spans="1:14" x14ac:dyDescent="0.25">
      <c r="A1526" t="s">
        <v>2985</v>
      </c>
      <c r="B1526" t="s">
        <v>2986</v>
      </c>
      <c r="C1526" t="s">
        <v>271</v>
      </c>
      <c r="D1526" t="s">
        <v>21</v>
      </c>
      <c r="E1526">
        <v>25404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43523</v>
      </c>
      <c r="L1526" t="s">
        <v>26</v>
      </c>
      <c r="N1526" t="s">
        <v>24</v>
      </c>
    </row>
    <row r="1527" spans="1:14" x14ac:dyDescent="0.25">
      <c r="A1527" t="s">
        <v>2432</v>
      </c>
      <c r="B1527" t="s">
        <v>2987</v>
      </c>
      <c r="C1527" t="s">
        <v>774</v>
      </c>
      <c r="D1527" t="s">
        <v>21</v>
      </c>
      <c r="E1527">
        <v>25428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43523</v>
      </c>
      <c r="L1527" t="s">
        <v>26</v>
      </c>
      <c r="N1527" t="s">
        <v>24</v>
      </c>
    </row>
    <row r="1528" spans="1:14" x14ac:dyDescent="0.25">
      <c r="A1528" t="s">
        <v>2988</v>
      </c>
      <c r="B1528" t="s">
        <v>2989</v>
      </c>
      <c r="C1528" t="s">
        <v>271</v>
      </c>
      <c r="D1528" t="s">
        <v>21</v>
      </c>
      <c r="E1528">
        <v>25401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43523</v>
      </c>
      <c r="L1528" t="s">
        <v>26</v>
      </c>
      <c r="N1528" t="s">
        <v>24</v>
      </c>
    </row>
    <row r="1529" spans="1:14" x14ac:dyDescent="0.25">
      <c r="A1529" t="s">
        <v>2990</v>
      </c>
      <c r="B1529" t="s">
        <v>2991</v>
      </c>
      <c r="C1529" t="s">
        <v>271</v>
      </c>
      <c r="D1529" t="s">
        <v>21</v>
      </c>
      <c r="E1529">
        <v>25403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43523</v>
      </c>
      <c r="L1529" t="s">
        <v>26</v>
      </c>
      <c r="N1529" t="s">
        <v>24</v>
      </c>
    </row>
    <row r="1530" spans="1:14" x14ac:dyDescent="0.25">
      <c r="A1530" t="s">
        <v>2992</v>
      </c>
      <c r="B1530" t="s">
        <v>2993</v>
      </c>
      <c r="C1530" t="s">
        <v>326</v>
      </c>
      <c r="D1530" t="s">
        <v>21</v>
      </c>
      <c r="E1530">
        <v>25701</v>
      </c>
      <c r="F1530" t="s">
        <v>23</v>
      </c>
      <c r="G1530" t="s">
        <v>23</v>
      </c>
      <c r="H1530" t="s">
        <v>24</v>
      </c>
      <c r="I1530" t="s">
        <v>24</v>
      </c>
      <c r="J1530" t="s">
        <v>25</v>
      </c>
      <c r="K1530" s="1">
        <v>43523</v>
      </c>
      <c r="L1530" t="s">
        <v>26</v>
      </c>
      <c r="N1530" t="s">
        <v>24</v>
      </c>
    </row>
    <row r="1531" spans="1:14" x14ac:dyDescent="0.25">
      <c r="A1531" t="s">
        <v>2994</v>
      </c>
      <c r="B1531" t="s">
        <v>2995</v>
      </c>
      <c r="C1531" t="s">
        <v>384</v>
      </c>
      <c r="D1531" t="s">
        <v>21</v>
      </c>
      <c r="E1531">
        <v>26542</v>
      </c>
      <c r="F1531" t="s">
        <v>23</v>
      </c>
      <c r="G1531" t="s">
        <v>23</v>
      </c>
      <c r="H1531" t="s">
        <v>24</v>
      </c>
      <c r="I1531" t="s">
        <v>24</v>
      </c>
      <c r="J1531" t="s">
        <v>25</v>
      </c>
      <c r="K1531" s="1">
        <v>43522</v>
      </c>
      <c r="L1531" t="s">
        <v>26</v>
      </c>
      <c r="N1531" t="s">
        <v>24</v>
      </c>
    </row>
    <row r="1532" spans="1:14" x14ac:dyDescent="0.25">
      <c r="A1532" t="s">
        <v>2996</v>
      </c>
      <c r="B1532" t="s">
        <v>2997</v>
      </c>
      <c r="C1532" t="s">
        <v>71</v>
      </c>
      <c r="D1532" t="s">
        <v>21</v>
      </c>
      <c r="E1532">
        <v>26003</v>
      </c>
      <c r="F1532" t="s">
        <v>23</v>
      </c>
      <c r="G1532" t="s">
        <v>23</v>
      </c>
      <c r="H1532" t="s">
        <v>24</v>
      </c>
      <c r="I1532" t="s">
        <v>24</v>
      </c>
      <c r="J1532" t="s">
        <v>25</v>
      </c>
      <c r="K1532" s="1">
        <v>43522</v>
      </c>
      <c r="L1532" t="s">
        <v>26</v>
      </c>
      <c r="N1532" t="s">
        <v>24</v>
      </c>
    </row>
    <row r="1533" spans="1:14" x14ac:dyDescent="0.25">
      <c r="A1533" t="s">
        <v>2998</v>
      </c>
      <c r="B1533" t="s">
        <v>2999</v>
      </c>
      <c r="C1533" t="s">
        <v>71</v>
      </c>
      <c r="D1533" t="s">
        <v>21</v>
      </c>
      <c r="E1533">
        <v>26003</v>
      </c>
      <c r="F1533" t="s">
        <v>23</v>
      </c>
      <c r="G1533" t="s">
        <v>23</v>
      </c>
      <c r="H1533" t="s">
        <v>24</v>
      </c>
      <c r="I1533" t="s">
        <v>24</v>
      </c>
      <c r="J1533" t="s">
        <v>25</v>
      </c>
      <c r="K1533" s="1">
        <v>43522</v>
      </c>
      <c r="L1533" t="s">
        <v>26</v>
      </c>
      <c r="N1533" t="s">
        <v>24</v>
      </c>
    </row>
    <row r="1534" spans="1:14" x14ac:dyDescent="0.25">
      <c r="A1534" t="s">
        <v>3000</v>
      </c>
      <c r="B1534" t="s">
        <v>3001</v>
      </c>
      <c r="C1534" t="s">
        <v>683</v>
      </c>
      <c r="D1534" t="s">
        <v>21</v>
      </c>
      <c r="E1534">
        <v>26062</v>
      </c>
      <c r="F1534" t="s">
        <v>23</v>
      </c>
      <c r="G1534" t="s">
        <v>23</v>
      </c>
      <c r="H1534" t="s">
        <v>24</v>
      </c>
      <c r="I1534" t="s">
        <v>24</v>
      </c>
      <c r="J1534" t="s">
        <v>25</v>
      </c>
      <c r="K1534" s="1">
        <v>43522</v>
      </c>
      <c r="L1534" t="s">
        <v>26</v>
      </c>
      <c r="N1534" t="s">
        <v>24</v>
      </c>
    </row>
    <row r="1535" spans="1:14" x14ac:dyDescent="0.25">
      <c r="A1535" t="s">
        <v>3002</v>
      </c>
      <c r="B1535" t="s">
        <v>3003</v>
      </c>
      <c r="C1535" t="s">
        <v>390</v>
      </c>
      <c r="D1535" t="s">
        <v>21</v>
      </c>
      <c r="E1535">
        <v>26537</v>
      </c>
      <c r="F1535" t="s">
        <v>23</v>
      </c>
      <c r="G1535" t="s">
        <v>23</v>
      </c>
      <c r="H1535" t="s">
        <v>24</v>
      </c>
      <c r="I1535" t="s">
        <v>24</v>
      </c>
      <c r="J1535" t="s">
        <v>25</v>
      </c>
      <c r="K1535" s="1">
        <v>43522</v>
      </c>
      <c r="L1535" t="s">
        <v>26</v>
      </c>
      <c r="N1535" t="s">
        <v>24</v>
      </c>
    </row>
    <row r="1536" spans="1:14" x14ac:dyDescent="0.25">
      <c r="A1536" t="s">
        <v>3004</v>
      </c>
      <c r="B1536" t="s">
        <v>3005</v>
      </c>
      <c r="C1536" t="s">
        <v>2457</v>
      </c>
      <c r="D1536" t="s">
        <v>21</v>
      </c>
      <c r="E1536">
        <v>25071</v>
      </c>
      <c r="F1536" t="s">
        <v>23</v>
      </c>
      <c r="G1536" t="s">
        <v>23</v>
      </c>
      <c r="H1536" t="s">
        <v>24</v>
      </c>
      <c r="I1536" t="s">
        <v>24</v>
      </c>
      <c r="J1536" t="s">
        <v>25</v>
      </c>
      <c r="K1536" s="1">
        <v>43522</v>
      </c>
      <c r="L1536" t="s">
        <v>26</v>
      </c>
      <c r="N1536" t="s">
        <v>24</v>
      </c>
    </row>
    <row r="1537" spans="1:14" x14ac:dyDescent="0.25">
      <c r="A1537" t="s">
        <v>3006</v>
      </c>
      <c r="B1537" t="s">
        <v>3007</v>
      </c>
      <c r="C1537" t="s">
        <v>3008</v>
      </c>
      <c r="D1537" t="s">
        <v>21</v>
      </c>
      <c r="E1537">
        <v>26347</v>
      </c>
      <c r="F1537" t="s">
        <v>23</v>
      </c>
      <c r="G1537" t="s">
        <v>23</v>
      </c>
      <c r="H1537" t="s">
        <v>24</v>
      </c>
      <c r="I1537" t="s">
        <v>24</v>
      </c>
      <c r="J1537" t="s">
        <v>25</v>
      </c>
      <c r="K1537" s="1">
        <v>43522</v>
      </c>
      <c r="L1537" t="s">
        <v>26</v>
      </c>
      <c r="N1537" t="s">
        <v>24</v>
      </c>
    </row>
    <row r="1538" spans="1:14" x14ac:dyDescent="0.25">
      <c r="A1538" t="s">
        <v>3009</v>
      </c>
      <c r="B1538" t="s">
        <v>3010</v>
      </c>
      <c r="C1538" t="s">
        <v>480</v>
      </c>
      <c r="D1538" t="s">
        <v>21</v>
      </c>
      <c r="E1538">
        <v>25901</v>
      </c>
      <c r="F1538" t="s">
        <v>23</v>
      </c>
      <c r="G1538" t="s">
        <v>23</v>
      </c>
      <c r="H1538" t="s">
        <v>24</v>
      </c>
      <c r="I1538" t="s">
        <v>24</v>
      </c>
      <c r="J1538" t="s">
        <v>25</v>
      </c>
      <c r="K1538" s="1">
        <v>43522</v>
      </c>
      <c r="L1538" t="s">
        <v>26</v>
      </c>
      <c r="N1538" t="s">
        <v>24</v>
      </c>
    </row>
    <row r="1539" spans="1:14" x14ac:dyDescent="0.25">
      <c r="A1539" t="s">
        <v>3011</v>
      </c>
      <c r="B1539" t="s">
        <v>3012</v>
      </c>
      <c r="C1539" t="s">
        <v>393</v>
      </c>
      <c r="D1539" t="s">
        <v>21</v>
      </c>
      <c r="E1539">
        <v>26764</v>
      </c>
      <c r="F1539" t="s">
        <v>23</v>
      </c>
      <c r="G1539" t="s">
        <v>23</v>
      </c>
      <c r="H1539" t="s">
        <v>24</v>
      </c>
      <c r="I1539" t="s">
        <v>24</v>
      </c>
      <c r="J1539" t="s">
        <v>25</v>
      </c>
      <c r="K1539" s="1">
        <v>43522</v>
      </c>
      <c r="L1539" t="s">
        <v>26</v>
      </c>
      <c r="N1539" t="s">
        <v>24</v>
      </c>
    </row>
    <row r="1540" spans="1:14" x14ac:dyDescent="0.25">
      <c r="A1540" t="s">
        <v>3013</v>
      </c>
      <c r="B1540" t="s">
        <v>3014</v>
      </c>
      <c r="C1540" t="s">
        <v>480</v>
      </c>
      <c r="D1540" t="s">
        <v>21</v>
      </c>
      <c r="E1540">
        <v>25901</v>
      </c>
      <c r="F1540" t="s">
        <v>23</v>
      </c>
      <c r="G1540" t="s">
        <v>23</v>
      </c>
      <c r="H1540" t="s">
        <v>24</v>
      </c>
      <c r="I1540" t="s">
        <v>24</v>
      </c>
      <c r="J1540" t="s">
        <v>25</v>
      </c>
      <c r="K1540" s="1">
        <v>43522</v>
      </c>
      <c r="L1540" t="s">
        <v>26</v>
      </c>
      <c r="N1540" t="s">
        <v>24</v>
      </c>
    </row>
    <row r="1541" spans="1:14" x14ac:dyDescent="0.25">
      <c r="A1541" t="s">
        <v>3015</v>
      </c>
      <c r="B1541" t="s">
        <v>3016</v>
      </c>
      <c r="C1541" t="s">
        <v>480</v>
      </c>
      <c r="D1541" t="s">
        <v>21</v>
      </c>
      <c r="E1541">
        <v>25901</v>
      </c>
      <c r="F1541" t="s">
        <v>23</v>
      </c>
      <c r="G1541" t="s">
        <v>23</v>
      </c>
      <c r="H1541" t="s">
        <v>24</v>
      </c>
      <c r="I1541" t="s">
        <v>24</v>
      </c>
      <c r="J1541" t="s">
        <v>25</v>
      </c>
      <c r="K1541" s="1">
        <v>43522</v>
      </c>
      <c r="L1541" t="s">
        <v>26</v>
      </c>
      <c r="N1541" t="s">
        <v>24</v>
      </c>
    </row>
    <row r="1542" spans="1:14" x14ac:dyDescent="0.25">
      <c r="A1542" t="s">
        <v>3017</v>
      </c>
      <c r="B1542" t="s">
        <v>3018</v>
      </c>
      <c r="C1542" t="s">
        <v>743</v>
      </c>
      <c r="D1542" t="s">
        <v>21</v>
      </c>
      <c r="E1542">
        <v>25168</v>
      </c>
      <c r="F1542" t="s">
        <v>23</v>
      </c>
      <c r="G1542" t="s">
        <v>23</v>
      </c>
      <c r="H1542" t="s">
        <v>24</v>
      </c>
      <c r="I1542" t="s">
        <v>24</v>
      </c>
      <c r="J1542" t="s">
        <v>25</v>
      </c>
      <c r="K1542" s="1">
        <v>43520</v>
      </c>
      <c r="L1542" t="s">
        <v>26</v>
      </c>
      <c r="N1542" t="s">
        <v>24</v>
      </c>
    </row>
    <row r="1543" spans="1:14" x14ac:dyDescent="0.25">
      <c r="A1543" t="s">
        <v>3019</v>
      </c>
      <c r="B1543" t="s">
        <v>3020</v>
      </c>
      <c r="C1543" t="s">
        <v>2008</v>
      </c>
      <c r="D1543" t="s">
        <v>21</v>
      </c>
      <c r="E1543">
        <v>25674</v>
      </c>
      <c r="F1543" t="s">
        <v>23</v>
      </c>
      <c r="G1543" t="s">
        <v>23</v>
      </c>
      <c r="H1543" t="s">
        <v>24</v>
      </c>
      <c r="I1543" t="s">
        <v>24</v>
      </c>
      <c r="J1543" t="s">
        <v>25</v>
      </c>
      <c r="K1543" s="1">
        <v>43520</v>
      </c>
      <c r="L1543" t="s">
        <v>26</v>
      </c>
      <c r="N1543" t="s">
        <v>24</v>
      </c>
    </row>
    <row r="1544" spans="1:14" x14ac:dyDescent="0.25">
      <c r="A1544" t="s">
        <v>3021</v>
      </c>
      <c r="B1544" t="s">
        <v>3022</v>
      </c>
      <c r="C1544" t="s">
        <v>637</v>
      </c>
      <c r="D1544" t="s">
        <v>21</v>
      </c>
      <c r="E1544">
        <v>26101</v>
      </c>
      <c r="F1544" t="s">
        <v>23</v>
      </c>
      <c r="G1544" t="s">
        <v>23</v>
      </c>
      <c r="H1544" t="s">
        <v>24</v>
      </c>
      <c r="I1544" t="s">
        <v>24</v>
      </c>
      <c r="J1544" t="s">
        <v>25</v>
      </c>
      <c r="K1544" s="1">
        <v>43520</v>
      </c>
      <c r="L1544" t="s">
        <v>26</v>
      </c>
      <c r="N1544" t="s">
        <v>24</v>
      </c>
    </row>
    <row r="1545" spans="1:14" x14ac:dyDescent="0.25">
      <c r="A1545" t="s">
        <v>3023</v>
      </c>
      <c r="B1545" t="s">
        <v>3024</v>
      </c>
      <c r="C1545" t="s">
        <v>637</v>
      </c>
      <c r="D1545" t="s">
        <v>21</v>
      </c>
      <c r="E1545">
        <v>26101</v>
      </c>
      <c r="F1545" t="s">
        <v>23</v>
      </c>
      <c r="G1545" t="s">
        <v>23</v>
      </c>
      <c r="H1545" t="s">
        <v>24</v>
      </c>
      <c r="I1545" t="s">
        <v>24</v>
      </c>
      <c r="J1545" t="s">
        <v>25</v>
      </c>
      <c r="K1545" s="1">
        <v>43520</v>
      </c>
      <c r="L1545" t="s">
        <v>26</v>
      </c>
      <c r="N1545" t="s">
        <v>24</v>
      </c>
    </row>
    <row r="1546" spans="1:14" x14ac:dyDescent="0.25">
      <c r="A1546" t="s">
        <v>3025</v>
      </c>
      <c r="B1546" t="s">
        <v>3026</v>
      </c>
      <c r="C1546" t="s">
        <v>2278</v>
      </c>
      <c r="D1546" t="s">
        <v>21</v>
      </c>
      <c r="E1546">
        <v>26218</v>
      </c>
      <c r="F1546" t="s">
        <v>23</v>
      </c>
      <c r="G1546" t="s">
        <v>23</v>
      </c>
      <c r="H1546" t="s">
        <v>24</v>
      </c>
      <c r="I1546" t="s">
        <v>24</v>
      </c>
      <c r="J1546" t="s">
        <v>25</v>
      </c>
      <c r="K1546" s="1">
        <v>43520</v>
      </c>
      <c r="L1546" t="s">
        <v>26</v>
      </c>
      <c r="N1546" t="s">
        <v>24</v>
      </c>
    </row>
    <row r="1547" spans="1:14" x14ac:dyDescent="0.25">
      <c r="A1547" t="s">
        <v>3027</v>
      </c>
      <c r="B1547" t="s">
        <v>3028</v>
      </c>
      <c r="C1547" t="s">
        <v>113</v>
      </c>
      <c r="D1547" t="s">
        <v>21</v>
      </c>
      <c r="E1547">
        <v>25801</v>
      </c>
      <c r="F1547" t="s">
        <v>23</v>
      </c>
      <c r="G1547" t="s">
        <v>23</v>
      </c>
      <c r="H1547" t="s">
        <v>24</v>
      </c>
      <c r="I1547" t="s">
        <v>24</v>
      </c>
      <c r="J1547" t="s">
        <v>25</v>
      </c>
      <c r="K1547" s="1">
        <v>43520</v>
      </c>
      <c r="L1547" t="s">
        <v>26</v>
      </c>
      <c r="N1547" t="s">
        <v>24</v>
      </c>
    </row>
    <row r="1548" spans="1:14" x14ac:dyDescent="0.25">
      <c r="A1548" t="s">
        <v>3029</v>
      </c>
      <c r="B1548" t="s">
        <v>3030</v>
      </c>
      <c r="C1548" t="s">
        <v>512</v>
      </c>
      <c r="D1548" t="s">
        <v>21</v>
      </c>
      <c r="E1548">
        <v>26201</v>
      </c>
      <c r="F1548" t="s">
        <v>23</v>
      </c>
      <c r="G1548" t="s">
        <v>23</v>
      </c>
      <c r="H1548" t="s">
        <v>24</v>
      </c>
      <c r="I1548" t="s">
        <v>24</v>
      </c>
      <c r="J1548" t="s">
        <v>25</v>
      </c>
      <c r="K1548" s="1">
        <v>43520</v>
      </c>
      <c r="L1548" t="s">
        <v>26</v>
      </c>
      <c r="N1548" t="s">
        <v>24</v>
      </c>
    </row>
    <row r="1549" spans="1:14" x14ac:dyDescent="0.25">
      <c r="A1549" t="s">
        <v>3031</v>
      </c>
      <c r="B1549" t="s">
        <v>3032</v>
      </c>
      <c r="C1549" t="s">
        <v>3033</v>
      </c>
      <c r="D1549" t="s">
        <v>21</v>
      </c>
      <c r="E1549">
        <v>25124</v>
      </c>
      <c r="F1549" t="s">
        <v>23</v>
      </c>
      <c r="G1549" t="s">
        <v>23</v>
      </c>
      <c r="H1549" t="s">
        <v>24</v>
      </c>
      <c r="I1549" t="s">
        <v>24</v>
      </c>
      <c r="J1549" t="s">
        <v>25</v>
      </c>
      <c r="K1549" s="1">
        <v>43520</v>
      </c>
      <c r="L1549" t="s">
        <v>26</v>
      </c>
      <c r="N1549" t="s">
        <v>24</v>
      </c>
    </row>
    <row r="1550" spans="1:14" x14ac:dyDescent="0.25">
      <c r="A1550" t="s">
        <v>3034</v>
      </c>
      <c r="B1550" t="s">
        <v>3035</v>
      </c>
      <c r="C1550" t="s">
        <v>1617</v>
      </c>
      <c r="D1550" t="s">
        <v>21</v>
      </c>
      <c r="E1550">
        <v>25526</v>
      </c>
      <c r="F1550" t="s">
        <v>23</v>
      </c>
      <c r="G1550" t="s">
        <v>23</v>
      </c>
      <c r="H1550" t="s">
        <v>24</v>
      </c>
      <c r="I1550" t="s">
        <v>24</v>
      </c>
      <c r="J1550" t="s">
        <v>25</v>
      </c>
      <c r="K1550" s="1">
        <v>43520</v>
      </c>
      <c r="L1550" t="s">
        <v>26</v>
      </c>
      <c r="N1550" t="s">
        <v>24</v>
      </c>
    </row>
    <row r="1551" spans="1:14" x14ac:dyDescent="0.25">
      <c r="A1551" t="s">
        <v>3036</v>
      </c>
      <c r="B1551" t="s">
        <v>3037</v>
      </c>
      <c r="C1551" t="s">
        <v>512</v>
      </c>
      <c r="D1551" t="s">
        <v>21</v>
      </c>
      <c r="E1551">
        <v>26201</v>
      </c>
      <c r="F1551" t="s">
        <v>23</v>
      </c>
      <c r="G1551" t="s">
        <v>23</v>
      </c>
      <c r="H1551" t="s">
        <v>24</v>
      </c>
      <c r="I1551" t="s">
        <v>24</v>
      </c>
      <c r="J1551" t="s">
        <v>25</v>
      </c>
      <c r="K1551" s="1">
        <v>43520</v>
      </c>
      <c r="L1551" t="s">
        <v>26</v>
      </c>
      <c r="N1551" t="s">
        <v>24</v>
      </c>
    </row>
    <row r="1552" spans="1:14" x14ac:dyDescent="0.25">
      <c r="A1552" t="s">
        <v>3038</v>
      </c>
      <c r="B1552" t="s">
        <v>3039</v>
      </c>
      <c r="C1552" t="s">
        <v>20</v>
      </c>
      <c r="D1552" t="s">
        <v>21</v>
      </c>
      <c r="E1552">
        <v>25070</v>
      </c>
      <c r="F1552" t="s">
        <v>23</v>
      </c>
      <c r="G1552" t="s">
        <v>23</v>
      </c>
      <c r="H1552" t="s">
        <v>24</v>
      </c>
      <c r="I1552" t="s">
        <v>24</v>
      </c>
      <c r="J1552" t="s">
        <v>25</v>
      </c>
      <c r="K1552" s="1">
        <v>43520</v>
      </c>
      <c r="L1552" t="s">
        <v>26</v>
      </c>
      <c r="N1552" t="s">
        <v>24</v>
      </c>
    </row>
    <row r="1553" spans="1:14" x14ac:dyDescent="0.25">
      <c r="A1553" t="s">
        <v>3040</v>
      </c>
      <c r="B1553" t="s">
        <v>3041</v>
      </c>
      <c r="C1553" t="s">
        <v>1014</v>
      </c>
      <c r="D1553" t="s">
        <v>21</v>
      </c>
      <c r="E1553">
        <v>25530</v>
      </c>
      <c r="F1553" t="s">
        <v>23</v>
      </c>
      <c r="G1553" t="s">
        <v>23</v>
      </c>
      <c r="H1553" t="s">
        <v>24</v>
      </c>
      <c r="I1553" t="s">
        <v>24</v>
      </c>
      <c r="J1553" t="s">
        <v>25</v>
      </c>
      <c r="K1553" s="1">
        <v>43518</v>
      </c>
      <c r="L1553" t="s">
        <v>26</v>
      </c>
      <c r="N1553" t="s">
        <v>24</v>
      </c>
    </row>
    <row r="1554" spans="1:14" x14ac:dyDescent="0.25">
      <c r="A1554" t="s">
        <v>3042</v>
      </c>
      <c r="B1554" t="s">
        <v>3043</v>
      </c>
      <c r="C1554" t="s">
        <v>1529</v>
      </c>
      <c r="D1554" t="s">
        <v>21</v>
      </c>
      <c r="E1554">
        <v>25507</v>
      </c>
      <c r="F1554" t="s">
        <v>23</v>
      </c>
      <c r="G1554" t="s">
        <v>23</v>
      </c>
      <c r="H1554" t="s">
        <v>24</v>
      </c>
      <c r="I1554" t="s">
        <v>24</v>
      </c>
      <c r="J1554" t="s">
        <v>25</v>
      </c>
      <c r="K1554" s="1">
        <v>43518</v>
      </c>
      <c r="L1554" t="s">
        <v>26</v>
      </c>
      <c r="N1554" t="s">
        <v>24</v>
      </c>
    </row>
    <row r="1555" spans="1:14" x14ac:dyDescent="0.25">
      <c r="A1555" t="s">
        <v>3044</v>
      </c>
      <c r="B1555" t="s">
        <v>3045</v>
      </c>
      <c r="C1555" t="s">
        <v>326</v>
      </c>
      <c r="D1555" t="s">
        <v>21</v>
      </c>
      <c r="E1555">
        <v>25704</v>
      </c>
      <c r="F1555" t="s">
        <v>23</v>
      </c>
      <c r="G1555" t="s">
        <v>23</v>
      </c>
      <c r="H1555" t="s">
        <v>24</v>
      </c>
      <c r="I1555" t="s">
        <v>24</v>
      </c>
      <c r="J1555" t="s">
        <v>25</v>
      </c>
      <c r="K1555" s="1">
        <v>43518</v>
      </c>
      <c r="L1555" t="s">
        <v>26</v>
      </c>
      <c r="N1555" t="s">
        <v>24</v>
      </c>
    </row>
    <row r="1556" spans="1:14" x14ac:dyDescent="0.25">
      <c r="A1556" t="s">
        <v>3046</v>
      </c>
      <c r="B1556" t="s">
        <v>3047</v>
      </c>
      <c r="C1556" t="s">
        <v>784</v>
      </c>
      <c r="D1556" t="s">
        <v>21</v>
      </c>
      <c r="E1556">
        <v>26070</v>
      </c>
      <c r="F1556" t="s">
        <v>23</v>
      </c>
      <c r="G1556" t="s">
        <v>23</v>
      </c>
      <c r="H1556" t="s">
        <v>24</v>
      </c>
      <c r="I1556" t="s">
        <v>24</v>
      </c>
      <c r="J1556" t="s">
        <v>25</v>
      </c>
      <c r="K1556" s="1">
        <v>43518</v>
      </c>
      <c r="L1556" t="s">
        <v>26</v>
      </c>
      <c r="N1556" t="s">
        <v>24</v>
      </c>
    </row>
    <row r="1557" spans="1:14" x14ac:dyDescent="0.25">
      <c r="A1557" t="s">
        <v>3048</v>
      </c>
      <c r="B1557" t="s">
        <v>3049</v>
      </c>
      <c r="C1557" t="s">
        <v>1014</v>
      </c>
      <c r="D1557" t="s">
        <v>21</v>
      </c>
      <c r="E1557">
        <v>25530</v>
      </c>
      <c r="F1557" t="s">
        <v>23</v>
      </c>
      <c r="G1557" t="s">
        <v>23</v>
      </c>
      <c r="H1557" t="s">
        <v>24</v>
      </c>
      <c r="I1557" t="s">
        <v>24</v>
      </c>
      <c r="J1557" t="s">
        <v>25</v>
      </c>
      <c r="K1557" s="1">
        <v>43518</v>
      </c>
      <c r="L1557" t="s">
        <v>26</v>
      </c>
      <c r="N1557" t="s">
        <v>24</v>
      </c>
    </row>
    <row r="1558" spans="1:14" x14ac:dyDescent="0.25">
      <c r="A1558" t="s">
        <v>3050</v>
      </c>
      <c r="B1558" t="s">
        <v>3051</v>
      </c>
      <c r="C1558" t="s">
        <v>953</v>
      </c>
      <c r="D1558" t="s">
        <v>21</v>
      </c>
      <c r="E1558">
        <v>25064</v>
      </c>
      <c r="F1558" t="s">
        <v>23</v>
      </c>
      <c r="G1558" t="s">
        <v>23</v>
      </c>
      <c r="H1558" t="s">
        <v>24</v>
      </c>
      <c r="I1558" t="s">
        <v>24</v>
      </c>
      <c r="J1558" t="s">
        <v>25</v>
      </c>
      <c r="K1558" s="1">
        <v>43518</v>
      </c>
      <c r="L1558" t="s">
        <v>26</v>
      </c>
      <c r="N1558" t="s">
        <v>24</v>
      </c>
    </row>
    <row r="1559" spans="1:14" x14ac:dyDescent="0.25">
      <c r="A1559" t="s">
        <v>3052</v>
      </c>
      <c r="B1559" t="s">
        <v>3053</v>
      </c>
      <c r="C1559" t="s">
        <v>71</v>
      </c>
      <c r="D1559" t="s">
        <v>21</v>
      </c>
      <c r="E1559">
        <v>26003</v>
      </c>
      <c r="F1559" t="s">
        <v>23</v>
      </c>
      <c r="G1559" t="s">
        <v>23</v>
      </c>
      <c r="H1559" t="s">
        <v>24</v>
      </c>
      <c r="I1559" t="s">
        <v>24</v>
      </c>
      <c r="J1559" t="s">
        <v>25</v>
      </c>
      <c r="K1559" s="1">
        <v>43518</v>
      </c>
      <c r="L1559" t="s">
        <v>26</v>
      </c>
      <c r="N1559" t="s">
        <v>24</v>
      </c>
    </row>
    <row r="1560" spans="1:14" x14ac:dyDescent="0.25">
      <c r="A1560" t="s">
        <v>3054</v>
      </c>
      <c r="B1560" t="s">
        <v>3055</v>
      </c>
      <c r="C1560" t="s">
        <v>434</v>
      </c>
      <c r="D1560" t="s">
        <v>21</v>
      </c>
      <c r="E1560">
        <v>25143</v>
      </c>
      <c r="F1560" t="s">
        <v>23</v>
      </c>
      <c r="G1560" t="s">
        <v>23</v>
      </c>
      <c r="H1560" t="s">
        <v>24</v>
      </c>
      <c r="I1560" t="s">
        <v>24</v>
      </c>
      <c r="J1560" t="s">
        <v>25</v>
      </c>
      <c r="K1560" s="1">
        <v>43518</v>
      </c>
      <c r="L1560" t="s">
        <v>26</v>
      </c>
      <c r="N1560" t="s">
        <v>24</v>
      </c>
    </row>
    <row r="1561" spans="1:14" x14ac:dyDescent="0.25">
      <c r="A1561" t="s">
        <v>3056</v>
      </c>
      <c r="B1561" t="s">
        <v>3057</v>
      </c>
      <c r="C1561" t="s">
        <v>953</v>
      </c>
      <c r="D1561" t="s">
        <v>21</v>
      </c>
      <c r="E1561">
        <v>25064</v>
      </c>
      <c r="F1561" t="s">
        <v>23</v>
      </c>
      <c r="G1561" t="s">
        <v>23</v>
      </c>
      <c r="H1561" t="s">
        <v>24</v>
      </c>
      <c r="I1561" t="s">
        <v>24</v>
      </c>
      <c r="J1561" t="s">
        <v>25</v>
      </c>
      <c r="K1561" s="1">
        <v>43518</v>
      </c>
      <c r="L1561" t="s">
        <v>26</v>
      </c>
      <c r="N1561" t="s">
        <v>24</v>
      </c>
    </row>
    <row r="1562" spans="1:14" x14ac:dyDescent="0.25">
      <c r="A1562" t="s">
        <v>3058</v>
      </c>
      <c r="B1562" t="s">
        <v>3059</v>
      </c>
      <c r="C1562" t="s">
        <v>326</v>
      </c>
      <c r="D1562" t="s">
        <v>21</v>
      </c>
      <c r="E1562">
        <v>25705</v>
      </c>
      <c r="F1562" t="s">
        <v>23</v>
      </c>
      <c r="G1562" t="s">
        <v>23</v>
      </c>
      <c r="H1562" t="s">
        <v>24</v>
      </c>
      <c r="I1562" t="s">
        <v>24</v>
      </c>
      <c r="J1562" t="s">
        <v>25</v>
      </c>
      <c r="K1562" s="1">
        <v>43518</v>
      </c>
      <c r="L1562" t="s">
        <v>26</v>
      </c>
      <c r="N1562" t="s">
        <v>24</v>
      </c>
    </row>
    <row r="1563" spans="1:14" x14ac:dyDescent="0.25">
      <c r="A1563" t="s">
        <v>3060</v>
      </c>
      <c r="B1563" t="s">
        <v>3061</v>
      </c>
      <c r="C1563" t="s">
        <v>74</v>
      </c>
      <c r="D1563" t="s">
        <v>21</v>
      </c>
      <c r="E1563">
        <v>24901</v>
      </c>
      <c r="F1563" t="s">
        <v>23</v>
      </c>
      <c r="G1563" t="s">
        <v>23</v>
      </c>
      <c r="H1563" t="s">
        <v>24</v>
      </c>
      <c r="I1563" t="s">
        <v>24</v>
      </c>
      <c r="J1563" t="s">
        <v>25</v>
      </c>
      <c r="K1563" s="1">
        <v>43518</v>
      </c>
      <c r="L1563" t="s">
        <v>26</v>
      </c>
      <c r="N1563" t="s">
        <v>24</v>
      </c>
    </row>
    <row r="1564" spans="1:14" x14ac:dyDescent="0.25">
      <c r="A1564" t="s">
        <v>3062</v>
      </c>
      <c r="B1564" t="s">
        <v>3063</v>
      </c>
      <c r="C1564" t="s">
        <v>113</v>
      </c>
      <c r="D1564" t="s">
        <v>21</v>
      </c>
      <c r="E1564">
        <v>25801</v>
      </c>
      <c r="F1564" t="s">
        <v>23</v>
      </c>
      <c r="G1564" t="s">
        <v>23</v>
      </c>
      <c r="H1564" t="s">
        <v>24</v>
      </c>
      <c r="I1564" t="s">
        <v>24</v>
      </c>
      <c r="J1564" t="s">
        <v>25</v>
      </c>
      <c r="K1564" s="1">
        <v>43517</v>
      </c>
      <c r="L1564" t="s">
        <v>26</v>
      </c>
      <c r="N1564" t="s">
        <v>24</v>
      </c>
    </row>
    <row r="1565" spans="1:14" x14ac:dyDescent="0.25">
      <c r="A1565" t="s">
        <v>3064</v>
      </c>
      <c r="B1565" t="s">
        <v>3065</v>
      </c>
      <c r="C1565" t="s">
        <v>113</v>
      </c>
      <c r="D1565" t="s">
        <v>21</v>
      </c>
      <c r="E1565">
        <v>25801</v>
      </c>
      <c r="F1565" t="s">
        <v>23</v>
      </c>
      <c r="G1565" t="s">
        <v>23</v>
      </c>
      <c r="H1565" t="s">
        <v>24</v>
      </c>
      <c r="I1565" t="s">
        <v>24</v>
      </c>
      <c r="J1565" t="s">
        <v>25</v>
      </c>
      <c r="K1565" s="1">
        <v>43517</v>
      </c>
      <c r="L1565" t="s">
        <v>26</v>
      </c>
      <c r="N1565" t="s">
        <v>24</v>
      </c>
    </row>
    <row r="1566" spans="1:14" x14ac:dyDescent="0.25">
      <c r="A1566" t="s">
        <v>2261</v>
      </c>
      <c r="B1566" t="s">
        <v>2262</v>
      </c>
      <c r="C1566" t="s">
        <v>537</v>
      </c>
      <c r="D1566" t="s">
        <v>21</v>
      </c>
      <c r="E1566">
        <v>25053</v>
      </c>
      <c r="F1566" t="s">
        <v>22</v>
      </c>
      <c r="G1566" t="s">
        <v>22</v>
      </c>
      <c r="H1566" t="s">
        <v>312</v>
      </c>
      <c r="I1566" t="s">
        <v>313</v>
      </c>
      <c r="J1566" t="s">
        <v>80</v>
      </c>
      <c r="K1566" s="1">
        <v>43517</v>
      </c>
      <c r="L1566" t="s">
        <v>81</v>
      </c>
      <c r="M1566" t="str">
        <f>HYPERLINK("https://www.regulations.gov/docket?D=FDA-2019-H-0793")</f>
        <v>https://www.regulations.gov/docket?D=FDA-2019-H-0793</v>
      </c>
      <c r="N1566" t="s">
        <v>80</v>
      </c>
    </row>
    <row r="1567" spans="1:14" x14ac:dyDescent="0.25">
      <c r="A1567" t="s">
        <v>3066</v>
      </c>
      <c r="B1567" t="s">
        <v>3067</v>
      </c>
      <c r="C1567" t="s">
        <v>326</v>
      </c>
      <c r="D1567" t="s">
        <v>21</v>
      </c>
      <c r="E1567">
        <v>25704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43517</v>
      </c>
      <c r="L1567" t="s">
        <v>26</v>
      </c>
      <c r="N1567" t="s">
        <v>24</v>
      </c>
    </row>
    <row r="1568" spans="1:14" x14ac:dyDescent="0.25">
      <c r="A1568" t="s">
        <v>3068</v>
      </c>
      <c r="B1568" t="s">
        <v>3069</v>
      </c>
      <c r="C1568" t="s">
        <v>3070</v>
      </c>
      <c r="D1568" t="s">
        <v>21</v>
      </c>
      <c r="E1568">
        <v>26050</v>
      </c>
      <c r="F1568" t="s">
        <v>22</v>
      </c>
      <c r="G1568" t="s">
        <v>22</v>
      </c>
      <c r="H1568" t="s">
        <v>312</v>
      </c>
      <c r="I1568" t="s">
        <v>313</v>
      </c>
      <c r="J1568" s="1">
        <v>43443</v>
      </c>
      <c r="K1568" s="1">
        <v>43517</v>
      </c>
      <c r="L1568" t="s">
        <v>331</v>
      </c>
      <c r="N1568" t="s">
        <v>1302</v>
      </c>
    </row>
    <row r="1569" spans="1:14" x14ac:dyDescent="0.25">
      <c r="A1569" t="s">
        <v>3071</v>
      </c>
      <c r="B1569" t="s">
        <v>3072</v>
      </c>
      <c r="C1569" t="s">
        <v>326</v>
      </c>
      <c r="D1569" t="s">
        <v>21</v>
      </c>
      <c r="E1569">
        <v>25704</v>
      </c>
      <c r="F1569" t="s">
        <v>23</v>
      </c>
      <c r="G1569" t="s">
        <v>23</v>
      </c>
      <c r="H1569" t="s">
        <v>24</v>
      </c>
      <c r="I1569" t="s">
        <v>24</v>
      </c>
      <c r="J1569" t="s">
        <v>25</v>
      </c>
      <c r="K1569" s="1">
        <v>43517</v>
      </c>
      <c r="L1569" t="s">
        <v>26</v>
      </c>
      <c r="N1569" t="s">
        <v>24</v>
      </c>
    </row>
    <row r="1570" spans="1:14" x14ac:dyDescent="0.25">
      <c r="A1570" t="s">
        <v>108</v>
      </c>
      <c r="B1570" t="s">
        <v>109</v>
      </c>
      <c r="C1570" t="s">
        <v>110</v>
      </c>
      <c r="D1570" t="s">
        <v>21</v>
      </c>
      <c r="E1570">
        <v>26031</v>
      </c>
      <c r="F1570" t="s">
        <v>22</v>
      </c>
      <c r="G1570" t="s">
        <v>22</v>
      </c>
      <c r="H1570" t="s">
        <v>312</v>
      </c>
      <c r="I1570" t="s">
        <v>313</v>
      </c>
      <c r="J1570" t="s">
        <v>80</v>
      </c>
      <c r="K1570" s="1">
        <v>43517</v>
      </c>
      <c r="L1570" t="s">
        <v>81</v>
      </c>
      <c r="M1570" t="str">
        <f>HYPERLINK("https://www.regulations.gov/docket?D=FDA-2019-H-0784")</f>
        <v>https://www.regulations.gov/docket?D=FDA-2019-H-0784</v>
      </c>
      <c r="N1570" t="s">
        <v>80</v>
      </c>
    </row>
    <row r="1571" spans="1:14" x14ac:dyDescent="0.25">
      <c r="A1571" t="s">
        <v>3073</v>
      </c>
      <c r="B1571" t="s">
        <v>3074</v>
      </c>
      <c r="C1571" t="s">
        <v>1380</v>
      </c>
      <c r="D1571" t="s">
        <v>21</v>
      </c>
      <c r="E1571">
        <v>26330</v>
      </c>
      <c r="F1571" t="s">
        <v>23</v>
      </c>
      <c r="G1571" t="s">
        <v>23</v>
      </c>
      <c r="H1571" t="s">
        <v>24</v>
      </c>
      <c r="I1571" t="s">
        <v>24</v>
      </c>
      <c r="J1571" t="s">
        <v>25</v>
      </c>
      <c r="K1571" s="1">
        <v>43517</v>
      </c>
      <c r="L1571" t="s">
        <v>26</v>
      </c>
      <c r="N1571" t="s">
        <v>24</v>
      </c>
    </row>
    <row r="1572" spans="1:14" x14ac:dyDescent="0.25">
      <c r="A1572" t="s">
        <v>3075</v>
      </c>
      <c r="B1572" t="s">
        <v>3076</v>
      </c>
      <c r="C1572" t="s">
        <v>113</v>
      </c>
      <c r="D1572" t="s">
        <v>21</v>
      </c>
      <c r="E1572">
        <v>25801</v>
      </c>
      <c r="F1572" t="s">
        <v>23</v>
      </c>
      <c r="G1572" t="s">
        <v>23</v>
      </c>
      <c r="H1572" t="s">
        <v>24</v>
      </c>
      <c r="I1572" t="s">
        <v>24</v>
      </c>
      <c r="J1572" t="s">
        <v>25</v>
      </c>
      <c r="K1572" s="1">
        <v>43517</v>
      </c>
      <c r="L1572" t="s">
        <v>26</v>
      </c>
      <c r="N1572" t="s">
        <v>24</v>
      </c>
    </row>
    <row r="1573" spans="1:14" x14ac:dyDescent="0.25">
      <c r="A1573" t="s">
        <v>256</v>
      </c>
      <c r="B1573" t="s">
        <v>257</v>
      </c>
      <c r="C1573" t="s">
        <v>258</v>
      </c>
      <c r="D1573" t="s">
        <v>21</v>
      </c>
      <c r="E1573">
        <v>26047</v>
      </c>
      <c r="F1573" t="s">
        <v>22</v>
      </c>
      <c r="G1573" t="s">
        <v>22</v>
      </c>
      <c r="H1573" t="s">
        <v>312</v>
      </c>
      <c r="I1573" t="s">
        <v>313</v>
      </c>
      <c r="J1573" s="1">
        <v>43443</v>
      </c>
      <c r="K1573" s="1">
        <v>43517</v>
      </c>
      <c r="L1573" t="s">
        <v>331</v>
      </c>
      <c r="N1573" t="s">
        <v>1302</v>
      </c>
    </row>
    <row r="1574" spans="1:14" x14ac:dyDescent="0.25">
      <c r="A1574" t="s">
        <v>3077</v>
      </c>
      <c r="B1574" t="s">
        <v>3078</v>
      </c>
      <c r="C1574" t="s">
        <v>441</v>
      </c>
      <c r="D1574" t="s">
        <v>21</v>
      </c>
      <c r="E1574">
        <v>26554</v>
      </c>
      <c r="F1574" t="s">
        <v>23</v>
      </c>
      <c r="G1574" t="s">
        <v>23</v>
      </c>
      <c r="H1574" t="s">
        <v>24</v>
      </c>
      <c r="I1574" t="s">
        <v>24</v>
      </c>
      <c r="J1574" t="s">
        <v>25</v>
      </c>
      <c r="K1574" s="1">
        <v>43517</v>
      </c>
      <c r="L1574" t="s">
        <v>26</v>
      </c>
      <c r="N1574" t="s">
        <v>24</v>
      </c>
    </row>
    <row r="1575" spans="1:14" x14ac:dyDescent="0.25">
      <c r="A1575" t="s">
        <v>3079</v>
      </c>
      <c r="B1575" t="s">
        <v>3080</v>
      </c>
      <c r="C1575" t="s">
        <v>686</v>
      </c>
      <c r="D1575" t="s">
        <v>21</v>
      </c>
      <c r="E1575">
        <v>26301</v>
      </c>
      <c r="F1575" t="s">
        <v>23</v>
      </c>
      <c r="G1575" t="s">
        <v>23</v>
      </c>
      <c r="H1575" t="s">
        <v>24</v>
      </c>
      <c r="I1575" t="s">
        <v>24</v>
      </c>
      <c r="J1575" t="s">
        <v>25</v>
      </c>
      <c r="K1575" s="1">
        <v>43517</v>
      </c>
      <c r="L1575" t="s">
        <v>26</v>
      </c>
      <c r="N1575" t="s">
        <v>24</v>
      </c>
    </row>
    <row r="1576" spans="1:14" x14ac:dyDescent="0.25">
      <c r="A1576" t="s">
        <v>3081</v>
      </c>
      <c r="B1576" t="s">
        <v>3082</v>
      </c>
      <c r="C1576" t="s">
        <v>326</v>
      </c>
      <c r="D1576" t="s">
        <v>21</v>
      </c>
      <c r="E1576">
        <v>25701</v>
      </c>
      <c r="F1576" t="s">
        <v>23</v>
      </c>
      <c r="G1576" t="s">
        <v>23</v>
      </c>
      <c r="H1576" t="s">
        <v>24</v>
      </c>
      <c r="I1576" t="s">
        <v>24</v>
      </c>
      <c r="J1576" t="s">
        <v>25</v>
      </c>
      <c r="K1576" s="1">
        <v>43517</v>
      </c>
      <c r="L1576" t="s">
        <v>26</v>
      </c>
      <c r="N1576" t="s">
        <v>24</v>
      </c>
    </row>
    <row r="1577" spans="1:14" x14ac:dyDescent="0.25">
      <c r="A1577" t="s">
        <v>3083</v>
      </c>
      <c r="B1577" t="s">
        <v>2693</v>
      </c>
      <c r="C1577" t="s">
        <v>326</v>
      </c>
      <c r="D1577" t="s">
        <v>21</v>
      </c>
      <c r="E1577">
        <v>25701</v>
      </c>
      <c r="F1577" t="s">
        <v>23</v>
      </c>
      <c r="G1577" t="s">
        <v>23</v>
      </c>
      <c r="H1577" t="s">
        <v>24</v>
      </c>
      <c r="I1577" t="s">
        <v>24</v>
      </c>
      <c r="J1577" t="s">
        <v>25</v>
      </c>
      <c r="K1577" s="1">
        <v>43517</v>
      </c>
      <c r="L1577" t="s">
        <v>26</v>
      </c>
      <c r="N1577" t="s">
        <v>24</v>
      </c>
    </row>
    <row r="1578" spans="1:14" x14ac:dyDescent="0.25">
      <c r="A1578" t="s">
        <v>1696</v>
      </c>
      <c r="B1578" t="s">
        <v>1697</v>
      </c>
      <c r="C1578" t="s">
        <v>1698</v>
      </c>
      <c r="D1578" t="s">
        <v>21</v>
      </c>
      <c r="E1578">
        <v>26155</v>
      </c>
      <c r="F1578" t="s">
        <v>22</v>
      </c>
      <c r="G1578" t="s">
        <v>22</v>
      </c>
      <c r="H1578" t="s">
        <v>312</v>
      </c>
      <c r="I1578" t="s">
        <v>313</v>
      </c>
      <c r="J1578" s="1">
        <v>43442</v>
      </c>
      <c r="K1578" s="1">
        <v>43517</v>
      </c>
      <c r="L1578" t="s">
        <v>331</v>
      </c>
      <c r="N1578" t="s">
        <v>1299</v>
      </c>
    </row>
    <row r="1579" spans="1:14" x14ac:dyDescent="0.25">
      <c r="A1579" t="s">
        <v>3084</v>
      </c>
      <c r="B1579" t="s">
        <v>3085</v>
      </c>
      <c r="C1579" t="s">
        <v>3086</v>
      </c>
      <c r="D1579" t="s">
        <v>21</v>
      </c>
      <c r="E1579">
        <v>26554</v>
      </c>
      <c r="F1579" t="s">
        <v>23</v>
      </c>
      <c r="G1579" t="s">
        <v>23</v>
      </c>
      <c r="H1579" t="s">
        <v>24</v>
      </c>
      <c r="I1579" t="s">
        <v>24</v>
      </c>
      <c r="J1579" t="s">
        <v>25</v>
      </c>
      <c r="K1579" s="1">
        <v>43517</v>
      </c>
      <c r="L1579" t="s">
        <v>26</v>
      </c>
      <c r="N1579" t="s">
        <v>24</v>
      </c>
    </row>
    <row r="1580" spans="1:14" x14ac:dyDescent="0.25">
      <c r="A1580" t="s">
        <v>3087</v>
      </c>
      <c r="B1580" t="s">
        <v>3088</v>
      </c>
      <c r="C1580" t="s">
        <v>441</v>
      </c>
      <c r="D1580" t="s">
        <v>21</v>
      </c>
      <c r="E1580">
        <v>26554</v>
      </c>
      <c r="F1580" t="s">
        <v>23</v>
      </c>
      <c r="G1580" t="s">
        <v>23</v>
      </c>
      <c r="H1580" t="s">
        <v>24</v>
      </c>
      <c r="I1580" t="s">
        <v>24</v>
      </c>
      <c r="J1580" t="s">
        <v>25</v>
      </c>
      <c r="K1580" s="1">
        <v>43517</v>
      </c>
      <c r="L1580" t="s">
        <v>26</v>
      </c>
      <c r="N1580" t="s">
        <v>24</v>
      </c>
    </row>
    <row r="1581" spans="1:14" x14ac:dyDescent="0.25">
      <c r="A1581" t="s">
        <v>370</v>
      </c>
      <c r="B1581" t="s">
        <v>371</v>
      </c>
      <c r="C1581" t="s">
        <v>71</v>
      </c>
      <c r="D1581" t="s">
        <v>21</v>
      </c>
      <c r="E1581">
        <v>26003</v>
      </c>
      <c r="F1581" t="s">
        <v>22</v>
      </c>
      <c r="G1581" t="s">
        <v>22</v>
      </c>
      <c r="H1581" t="s">
        <v>312</v>
      </c>
      <c r="I1581" t="s">
        <v>313</v>
      </c>
      <c r="J1581" t="s">
        <v>80</v>
      </c>
      <c r="K1581" s="1">
        <v>43517</v>
      </c>
      <c r="L1581" t="s">
        <v>81</v>
      </c>
      <c r="M1581" t="str">
        <f>HYPERLINK("https://www.regulations.gov/docket?D=FDA-2019-H-0785")</f>
        <v>https://www.regulations.gov/docket?D=FDA-2019-H-0785</v>
      </c>
      <c r="N1581" t="s">
        <v>80</v>
      </c>
    </row>
    <row r="1582" spans="1:14" x14ac:dyDescent="0.25">
      <c r="A1582" t="s">
        <v>3089</v>
      </c>
      <c r="B1582" t="s">
        <v>3090</v>
      </c>
      <c r="C1582" t="s">
        <v>520</v>
      </c>
      <c r="D1582" t="s">
        <v>21</v>
      </c>
      <c r="E1582">
        <v>26582</v>
      </c>
      <c r="F1582" t="s">
        <v>23</v>
      </c>
      <c r="G1582" t="s">
        <v>23</v>
      </c>
      <c r="H1582" t="s">
        <v>24</v>
      </c>
      <c r="I1582" t="s">
        <v>24</v>
      </c>
      <c r="J1582" t="s">
        <v>25</v>
      </c>
      <c r="K1582" s="1">
        <v>43517</v>
      </c>
      <c r="L1582" t="s">
        <v>26</v>
      </c>
      <c r="N1582" t="s">
        <v>24</v>
      </c>
    </row>
    <row r="1583" spans="1:14" x14ac:dyDescent="0.25">
      <c r="A1583" t="s">
        <v>3091</v>
      </c>
      <c r="B1583" t="s">
        <v>3092</v>
      </c>
      <c r="C1583" t="s">
        <v>686</v>
      </c>
      <c r="D1583" t="s">
        <v>21</v>
      </c>
      <c r="E1583">
        <v>26301</v>
      </c>
      <c r="F1583" t="s">
        <v>23</v>
      </c>
      <c r="G1583" t="s">
        <v>23</v>
      </c>
      <c r="H1583" t="s">
        <v>24</v>
      </c>
      <c r="I1583" t="s">
        <v>24</v>
      </c>
      <c r="J1583" t="s">
        <v>25</v>
      </c>
      <c r="K1583" s="1">
        <v>43517</v>
      </c>
      <c r="L1583" t="s">
        <v>26</v>
      </c>
      <c r="N1583" t="s">
        <v>24</v>
      </c>
    </row>
    <row r="1584" spans="1:14" x14ac:dyDescent="0.25">
      <c r="A1584" t="s">
        <v>3093</v>
      </c>
      <c r="B1584" t="s">
        <v>3094</v>
      </c>
      <c r="C1584" t="s">
        <v>686</v>
      </c>
      <c r="D1584" t="s">
        <v>21</v>
      </c>
      <c r="E1584">
        <v>26301</v>
      </c>
      <c r="F1584" t="s">
        <v>23</v>
      </c>
      <c r="G1584" t="s">
        <v>23</v>
      </c>
      <c r="H1584" t="s">
        <v>24</v>
      </c>
      <c r="I1584" t="s">
        <v>24</v>
      </c>
      <c r="J1584" t="s">
        <v>25</v>
      </c>
      <c r="K1584" s="1">
        <v>43517</v>
      </c>
      <c r="L1584" t="s">
        <v>26</v>
      </c>
      <c r="N1584" t="s">
        <v>24</v>
      </c>
    </row>
    <row r="1585" spans="1:14" x14ac:dyDescent="0.25">
      <c r="A1585" t="s">
        <v>3095</v>
      </c>
      <c r="B1585" t="s">
        <v>3096</v>
      </c>
      <c r="C1585" t="s">
        <v>3097</v>
      </c>
      <c r="D1585" t="s">
        <v>21</v>
      </c>
      <c r="E1585">
        <v>25621</v>
      </c>
      <c r="F1585" t="s">
        <v>22</v>
      </c>
      <c r="G1585" t="s">
        <v>22</v>
      </c>
      <c r="H1585" t="s">
        <v>312</v>
      </c>
      <c r="I1585" t="s">
        <v>313</v>
      </c>
      <c r="J1585" s="1">
        <v>43440</v>
      </c>
      <c r="K1585" s="1">
        <v>43517</v>
      </c>
      <c r="L1585" t="s">
        <v>331</v>
      </c>
      <c r="N1585" t="s">
        <v>1299</v>
      </c>
    </row>
    <row r="1586" spans="1:14" x14ac:dyDescent="0.25">
      <c r="A1586" t="s">
        <v>447</v>
      </c>
      <c r="B1586" t="s">
        <v>448</v>
      </c>
      <c r="C1586" t="s">
        <v>271</v>
      </c>
      <c r="D1586" t="s">
        <v>21</v>
      </c>
      <c r="E1586">
        <v>25401</v>
      </c>
      <c r="F1586" t="s">
        <v>22</v>
      </c>
      <c r="G1586" t="s">
        <v>22</v>
      </c>
      <c r="H1586" t="s">
        <v>329</v>
      </c>
      <c r="I1586" t="s">
        <v>330</v>
      </c>
      <c r="J1586" s="1">
        <v>43438</v>
      </c>
      <c r="K1586" s="1">
        <v>43517</v>
      </c>
      <c r="L1586" t="s">
        <v>331</v>
      </c>
      <c r="N1586" t="s">
        <v>1365</v>
      </c>
    </row>
    <row r="1587" spans="1:14" x14ac:dyDescent="0.25">
      <c r="A1587" t="s">
        <v>3098</v>
      </c>
      <c r="B1587" t="s">
        <v>3099</v>
      </c>
      <c r="C1587" t="s">
        <v>326</v>
      </c>
      <c r="D1587" t="s">
        <v>21</v>
      </c>
      <c r="E1587">
        <v>25705</v>
      </c>
      <c r="F1587" t="s">
        <v>23</v>
      </c>
      <c r="G1587" t="s">
        <v>23</v>
      </c>
      <c r="H1587" t="s">
        <v>24</v>
      </c>
      <c r="I1587" t="s">
        <v>24</v>
      </c>
      <c r="J1587" t="s">
        <v>25</v>
      </c>
      <c r="K1587" s="1">
        <v>43516</v>
      </c>
      <c r="L1587" t="s">
        <v>26</v>
      </c>
      <c r="N1587" t="s">
        <v>24</v>
      </c>
    </row>
    <row r="1588" spans="1:14" x14ac:dyDescent="0.25">
      <c r="A1588" t="s">
        <v>3100</v>
      </c>
      <c r="B1588" t="s">
        <v>3101</v>
      </c>
      <c r="C1588" t="s">
        <v>578</v>
      </c>
      <c r="D1588" t="s">
        <v>21</v>
      </c>
      <c r="E1588">
        <v>25832</v>
      </c>
      <c r="F1588" t="s">
        <v>23</v>
      </c>
      <c r="G1588" t="s">
        <v>23</v>
      </c>
      <c r="H1588" t="s">
        <v>24</v>
      </c>
      <c r="I1588" t="s">
        <v>24</v>
      </c>
      <c r="J1588" t="s">
        <v>25</v>
      </c>
      <c r="K1588" s="1">
        <v>43516</v>
      </c>
      <c r="L1588" t="s">
        <v>26</v>
      </c>
      <c r="N1588" t="s">
        <v>24</v>
      </c>
    </row>
    <row r="1589" spans="1:14" x14ac:dyDescent="0.25">
      <c r="A1589" t="s">
        <v>3102</v>
      </c>
      <c r="B1589" t="s">
        <v>3103</v>
      </c>
      <c r="C1589" t="s">
        <v>113</v>
      </c>
      <c r="D1589" t="s">
        <v>21</v>
      </c>
      <c r="E1589">
        <v>25801</v>
      </c>
      <c r="F1589" t="s">
        <v>23</v>
      </c>
      <c r="G1589" t="s">
        <v>23</v>
      </c>
      <c r="H1589" t="s">
        <v>24</v>
      </c>
      <c r="I1589" t="s">
        <v>24</v>
      </c>
      <c r="J1589" t="s">
        <v>25</v>
      </c>
      <c r="K1589" s="1">
        <v>43516</v>
      </c>
      <c r="L1589" t="s">
        <v>26</v>
      </c>
      <c r="N1589" t="s">
        <v>24</v>
      </c>
    </row>
    <row r="1590" spans="1:14" x14ac:dyDescent="0.25">
      <c r="A1590" t="s">
        <v>3104</v>
      </c>
      <c r="B1590" t="s">
        <v>3105</v>
      </c>
      <c r="C1590" t="s">
        <v>591</v>
      </c>
      <c r="D1590" t="s">
        <v>21</v>
      </c>
      <c r="E1590">
        <v>25813</v>
      </c>
      <c r="F1590" t="s">
        <v>23</v>
      </c>
      <c r="G1590" t="s">
        <v>23</v>
      </c>
      <c r="H1590" t="s">
        <v>24</v>
      </c>
      <c r="I1590" t="s">
        <v>24</v>
      </c>
      <c r="J1590" t="s">
        <v>25</v>
      </c>
      <c r="K1590" s="1">
        <v>43516</v>
      </c>
      <c r="L1590" t="s">
        <v>26</v>
      </c>
      <c r="N1590" t="s">
        <v>24</v>
      </c>
    </row>
    <row r="1591" spans="1:14" x14ac:dyDescent="0.25">
      <c r="A1591" t="s">
        <v>3106</v>
      </c>
      <c r="B1591" t="s">
        <v>3107</v>
      </c>
      <c r="C1591" t="s">
        <v>774</v>
      </c>
      <c r="D1591" t="s">
        <v>21</v>
      </c>
      <c r="E1591">
        <v>25428</v>
      </c>
      <c r="F1591" t="s">
        <v>23</v>
      </c>
      <c r="G1591" t="s">
        <v>23</v>
      </c>
      <c r="H1591" t="s">
        <v>24</v>
      </c>
      <c r="I1591" t="s">
        <v>24</v>
      </c>
      <c r="J1591" t="s">
        <v>25</v>
      </c>
      <c r="K1591" s="1">
        <v>43516</v>
      </c>
      <c r="L1591" t="s">
        <v>26</v>
      </c>
      <c r="N1591" t="s">
        <v>24</v>
      </c>
    </row>
    <row r="1592" spans="1:14" x14ac:dyDescent="0.25">
      <c r="A1592" t="s">
        <v>3108</v>
      </c>
      <c r="B1592" t="s">
        <v>3109</v>
      </c>
      <c r="C1592" t="s">
        <v>1089</v>
      </c>
      <c r="D1592" t="s">
        <v>21</v>
      </c>
      <c r="E1592">
        <v>25504</v>
      </c>
      <c r="F1592" t="s">
        <v>23</v>
      </c>
      <c r="G1592" t="s">
        <v>23</v>
      </c>
      <c r="H1592" t="s">
        <v>24</v>
      </c>
      <c r="I1592" t="s">
        <v>24</v>
      </c>
      <c r="J1592" t="s">
        <v>25</v>
      </c>
      <c r="K1592" s="1">
        <v>43516</v>
      </c>
      <c r="L1592" t="s">
        <v>26</v>
      </c>
      <c r="N1592" t="s">
        <v>24</v>
      </c>
    </row>
    <row r="1593" spans="1:14" x14ac:dyDescent="0.25">
      <c r="A1593" t="s">
        <v>3110</v>
      </c>
      <c r="B1593" t="s">
        <v>3111</v>
      </c>
      <c r="C1593" t="s">
        <v>113</v>
      </c>
      <c r="D1593" t="s">
        <v>21</v>
      </c>
      <c r="E1593">
        <v>25801</v>
      </c>
      <c r="F1593" t="s">
        <v>23</v>
      </c>
      <c r="G1593" t="s">
        <v>23</v>
      </c>
      <c r="H1593" t="s">
        <v>24</v>
      </c>
      <c r="I1593" t="s">
        <v>24</v>
      </c>
      <c r="J1593" t="s">
        <v>25</v>
      </c>
      <c r="K1593" s="1">
        <v>43516</v>
      </c>
      <c r="L1593" t="s">
        <v>26</v>
      </c>
      <c r="N1593" t="s">
        <v>24</v>
      </c>
    </row>
    <row r="1594" spans="1:14" x14ac:dyDescent="0.25">
      <c r="A1594" t="s">
        <v>3112</v>
      </c>
      <c r="B1594" t="s">
        <v>3113</v>
      </c>
      <c r="C1594" t="s">
        <v>113</v>
      </c>
      <c r="D1594" t="s">
        <v>21</v>
      </c>
      <c r="E1594">
        <v>25801</v>
      </c>
      <c r="F1594" t="s">
        <v>23</v>
      </c>
      <c r="G1594" t="s">
        <v>23</v>
      </c>
      <c r="H1594" t="s">
        <v>24</v>
      </c>
      <c r="I1594" t="s">
        <v>24</v>
      </c>
      <c r="J1594" t="s">
        <v>25</v>
      </c>
      <c r="K1594" s="1">
        <v>43516</v>
      </c>
      <c r="L1594" t="s">
        <v>26</v>
      </c>
      <c r="N1594" t="s">
        <v>24</v>
      </c>
    </row>
    <row r="1595" spans="1:14" x14ac:dyDescent="0.25">
      <c r="A1595" t="s">
        <v>3114</v>
      </c>
      <c r="B1595" t="s">
        <v>3115</v>
      </c>
      <c r="C1595" t="s">
        <v>326</v>
      </c>
      <c r="D1595" t="s">
        <v>21</v>
      </c>
      <c r="E1595">
        <v>25701</v>
      </c>
      <c r="F1595" t="s">
        <v>23</v>
      </c>
      <c r="G1595" t="s">
        <v>23</v>
      </c>
      <c r="H1595" t="s">
        <v>24</v>
      </c>
      <c r="I1595" t="s">
        <v>24</v>
      </c>
      <c r="J1595" t="s">
        <v>25</v>
      </c>
      <c r="K1595" s="1">
        <v>43516</v>
      </c>
      <c r="L1595" t="s">
        <v>26</v>
      </c>
      <c r="N1595" t="s">
        <v>24</v>
      </c>
    </row>
    <row r="1596" spans="1:14" x14ac:dyDescent="0.25">
      <c r="A1596" t="s">
        <v>3116</v>
      </c>
      <c r="B1596" t="s">
        <v>3117</v>
      </c>
      <c r="C1596" t="s">
        <v>1014</v>
      </c>
      <c r="D1596" t="s">
        <v>21</v>
      </c>
      <c r="E1596">
        <v>25530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43516</v>
      </c>
      <c r="L1596" t="s">
        <v>26</v>
      </c>
      <c r="N1596" t="s">
        <v>24</v>
      </c>
    </row>
    <row r="1597" spans="1:14" x14ac:dyDescent="0.25">
      <c r="A1597" t="s">
        <v>3118</v>
      </c>
      <c r="B1597" t="s">
        <v>3119</v>
      </c>
      <c r="C1597" t="s">
        <v>1629</v>
      </c>
      <c r="D1597" t="s">
        <v>21</v>
      </c>
      <c r="E1597">
        <v>25159</v>
      </c>
      <c r="F1597" t="s">
        <v>23</v>
      </c>
      <c r="G1597" t="s">
        <v>23</v>
      </c>
      <c r="H1597" t="s">
        <v>24</v>
      </c>
      <c r="I1597" t="s">
        <v>24</v>
      </c>
      <c r="J1597" t="s">
        <v>25</v>
      </c>
      <c r="K1597" s="1">
        <v>43516</v>
      </c>
      <c r="L1597" t="s">
        <v>26</v>
      </c>
      <c r="N1597" t="s">
        <v>24</v>
      </c>
    </row>
    <row r="1598" spans="1:14" x14ac:dyDescent="0.25">
      <c r="A1598" t="s">
        <v>3027</v>
      </c>
      <c r="B1598" t="s">
        <v>3120</v>
      </c>
      <c r="C1598" t="s">
        <v>113</v>
      </c>
      <c r="D1598" t="s">
        <v>21</v>
      </c>
      <c r="E1598">
        <v>25801</v>
      </c>
      <c r="F1598" t="s">
        <v>23</v>
      </c>
      <c r="G1598" t="s">
        <v>23</v>
      </c>
      <c r="H1598" t="s">
        <v>24</v>
      </c>
      <c r="I1598" t="s">
        <v>24</v>
      </c>
      <c r="J1598" t="s">
        <v>25</v>
      </c>
      <c r="K1598" s="1">
        <v>43516</v>
      </c>
      <c r="L1598" t="s">
        <v>26</v>
      </c>
      <c r="N1598" t="s">
        <v>24</v>
      </c>
    </row>
    <row r="1599" spans="1:14" x14ac:dyDescent="0.25">
      <c r="A1599" t="s">
        <v>3027</v>
      </c>
      <c r="B1599" t="s">
        <v>3121</v>
      </c>
      <c r="C1599" t="s">
        <v>591</v>
      </c>
      <c r="D1599" t="s">
        <v>21</v>
      </c>
      <c r="E1599">
        <v>25813</v>
      </c>
      <c r="F1599" t="s">
        <v>23</v>
      </c>
      <c r="G1599" t="s">
        <v>23</v>
      </c>
      <c r="H1599" t="s">
        <v>24</v>
      </c>
      <c r="I1599" t="s">
        <v>24</v>
      </c>
      <c r="J1599" t="s">
        <v>25</v>
      </c>
      <c r="K1599" s="1">
        <v>43516</v>
      </c>
      <c r="L1599" t="s">
        <v>26</v>
      </c>
      <c r="N1599" t="s">
        <v>24</v>
      </c>
    </row>
    <row r="1600" spans="1:14" x14ac:dyDescent="0.25">
      <c r="A1600" t="s">
        <v>3122</v>
      </c>
      <c r="B1600" t="s">
        <v>3123</v>
      </c>
      <c r="C1600" t="s">
        <v>326</v>
      </c>
      <c r="D1600" t="s">
        <v>21</v>
      </c>
      <c r="E1600">
        <v>25702</v>
      </c>
      <c r="F1600" t="s">
        <v>23</v>
      </c>
      <c r="G1600" t="s">
        <v>23</v>
      </c>
      <c r="H1600" t="s">
        <v>24</v>
      </c>
      <c r="I1600" t="s">
        <v>24</v>
      </c>
      <c r="J1600" t="s">
        <v>25</v>
      </c>
      <c r="K1600" s="1">
        <v>43516</v>
      </c>
      <c r="L1600" t="s">
        <v>26</v>
      </c>
      <c r="N1600" t="s">
        <v>24</v>
      </c>
    </row>
    <row r="1601" spans="1:14" x14ac:dyDescent="0.25">
      <c r="A1601" t="s">
        <v>3124</v>
      </c>
      <c r="B1601" t="s">
        <v>3125</v>
      </c>
      <c r="C1601" t="s">
        <v>326</v>
      </c>
      <c r="D1601" t="s">
        <v>21</v>
      </c>
      <c r="E1601">
        <v>25703</v>
      </c>
      <c r="F1601" t="s">
        <v>23</v>
      </c>
      <c r="G1601" t="s">
        <v>23</v>
      </c>
      <c r="H1601" t="s">
        <v>24</v>
      </c>
      <c r="I1601" t="s">
        <v>24</v>
      </c>
      <c r="J1601" t="s">
        <v>25</v>
      </c>
      <c r="K1601" s="1">
        <v>43516</v>
      </c>
      <c r="L1601" t="s">
        <v>26</v>
      </c>
      <c r="N1601" t="s">
        <v>24</v>
      </c>
    </row>
    <row r="1602" spans="1:14" x14ac:dyDescent="0.25">
      <c r="A1602" t="s">
        <v>3126</v>
      </c>
      <c r="B1602" t="s">
        <v>3127</v>
      </c>
      <c r="C1602" t="s">
        <v>441</v>
      </c>
      <c r="D1602" t="s">
        <v>21</v>
      </c>
      <c r="E1602">
        <v>26554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43515</v>
      </c>
      <c r="L1602" t="s">
        <v>26</v>
      </c>
      <c r="N1602" t="s">
        <v>24</v>
      </c>
    </row>
    <row r="1603" spans="1:14" x14ac:dyDescent="0.25">
      <c r="A1603" t="s">
        <v>3128</v>
      </c>
      <c r="B1603" t="s">
        <v>3129</v>
      </c>
      <c r="C1603" t="s">
        <v>441</v>
      </c>
      <c r="D1603" t="s">
        <v>21</v>
      </c>
      <c r="E1603">
        <v>26554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43515</v>
      </c>
      <c r="L1603" t="s">
        <v>26</v>
      </c>
      <c r="N1603" t="s">
        <v>24</v>
      </c>
    </row>
    <row r="1604" spans="1:14" x14ac:dyDescent="0.25">
      <c r="A1604" t="s">
        <v>2380</v>
      </c>
      <c r="B1604" t="s">
        <v>3130</v>
      </c>
      <c r="C1604" t="s">
        <v>441</v>
      </c>
      <c r="D1604" t="s">
        <v>21</v>
      </c>
      <c r="E1604">
        <v>26554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43515</v>
      </c>
      <c r="L1604" t="s">
        <v>26</v>
      </c>
      <c r="N1604" t="s">
        <v>24</v>
      </c>
    </row>
    <row r="1605" spans="1:14" x14ac:dyDescent="0.25">
      <c r="A1605" t="s">
        <v>3131</v>
      </c>
      <c r="B1605" t="s">
        <v>3132</v>
      </c>
      <c r="C1605" t="s">
        <v>441</v>
      </c>
      <c r="D1605" t="s">
        <v>21</v>
      </c>
      <c r="E1605">
        <v>26554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43515</v>
      </c>
      <c r="L1605" t="s">
        <v>26</v>
      </c>
      <c r="N1605" t="s">
        <v>24</v>
      </c>
    </row>
    <row r="1606" spans="1:14" x14ac:dyDescent="0.25">
      <c r="A1606" t="s">
        <v>2534</v>
      </c>
      <c r="B1606" t="s">
        <v>3133</v>
      </c>
      <c r="C1606" t="s">
        <v>441</v>
      </c>
      <c r="D1606" t="s">
        <v>21</v>
      </c>
      <c r="E1606">
        <v>26554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43515</v>
      </c>
      <c r="L1606" t="s">
        <v>26</v>
      </c>
      <c r="N1606" t="s">
        <v>24</v>
      </c>
    </row>
    <row r="1607" spans="1:14" x14ac:dyDescent="0.25">
      <c r="A1607" t="s">
        <v>2407</v>
      </c>
      <c r="B1607" t="s">
        <v>3134</v>
      </c>
      <c r="C1607" t="s">
        <v>441</v>
      </c>
      <c r="D1607" t="s">
        <v>21</v>
      </c>
      <c r="E1607">
        <v>26554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43515</v>
      </c>
      <c r="L1607" t="s">
        <v>26</v>
      </c>
      <c r="N1607" t="s">
        <v>24</v>
      </c>
    </row>
    <row r="1608" spans="1:14" x14ac:dyDescent="0.25">
      <c r="A1608" t="s">
        <v>3135</v>
      </c>
      <c r="B1608" t="s">
        <v>3136</v>
      </c>
      <c r="C1608" t="s">
        <v>409</v>
      </c>
      <c r="D1608" t="s">
        <v>21</v>
      </c>
      <c r="E1608">
        <v>26807</v>
      </c>
      <c r="F1608" t="s">
        <v>23</v>
      </c>
      <c r="G1608" t="s">
        <v>23</v>
      </c>
      <c r="H1608" t="s">
        <v>24</v>
      </c>
      <c r="I1608" t="s">
        <v>24</v>
      </c>
      <c r="J1608" t="s">
        <v>25</v>
      </c>
      <c r="K1608" s="1">
        <v>43514</v>
      </c>
      <c r="L1608" t="s">
        <v>26</v>
      </c>
      <c r="N1608" t="s">
        <v>24</v>
      </c>
    </row>
    <row r="1609" spans="1:14" x14ac:dyDescent="0.25">
      <c r="A1609" t="s">
        <v>3137</v>
      </c>
      <c r="B1609" t="s">
        <v>3138</v>
      </c>
      <c r="C1609" t="s">
        <v>3139</v>
      </c>
      <c r="D1609" t="s">
        <v>21</v>
      </c>
      <c r="E1609">
        <v>24892</v>
      </c>
      <c r="F1609" t="s">
        <v>23</v>
      </c>
      <c r="G1609" t="s">
        <v>23</v>
      </c>
      <c r="H1609" t="s">
        <v>24</v>
      </c>
      <c r="I1609" t="s">
        <v>24</v>
      </c>
      <c r="J1609" t="s">
        <v>25</v>
      </c>
      <c r="K1609" s="1">
        <v>43514</v>
      </c>
      <c r="L1609" t="s">
        <v>26</v>
      </c>
      <c r="N1609" t="s">
        <v>24</v>
      </c>
    </row>
    <row r="1610" spans="1:14" x14ac:dyDescent="0.25">
      <c r="A1610" t="s">
        <v>3140</v>
      </c>
      <c r="B1610" t="s">
        <v>3141</v>
      </c>
      <c r="C1610" t="s">
        <v>1498</v>
      </c>
      <c r="D1610" t="s">
        <v>21</v>
      </c>
      <c r="E1610">
        <v>26847</v>
      </c>
      <c r="F1610" t="s">
        <v>23</v>
      </c>
      <c r="G1610" t="s">
        <v>23</v>
      </c>
      <c r="H1610" t="s">
        <v>24</v>
      </c>
      <c r="I1610" t="s">
        <v>24</v>
      </c>
      <c r="J1610" t="s">
        <v>25</v>
      </c>
      <c r="K1610" s="1">
        <v>43514</v>
      </c>
      <c r="L1610" t="s">
        <v>26</v>
      </c>
      <c r="N1610" t="s">
        <v>24</v>
      </c>
    </row>
    <row r="1611" spans="1:14" x14ac:dyDescent="0.25">
      <c r="A1611" t="s">
        <v>3142</v>
      </c>
      <c r="B1611" t="s">
        <v>3143</v>
      </c>
      <c r="C1611" t="s">
        <v>71</v>
      </c>
      <c r="D1611" t="s">
        <v>21</v>
      </c>
      <c r="E1611">
        <v>26003</v>
      </c>
      <c r="F1611" t="s">
        <v>23</v>
      </c>
      <c r="G1611" t="s">
        <v>23</v>
      </c>
      <c r="H1611" t="s">
        <v>24</v>
      </c>
      <c r="I1611" t="s">
        <v>24</v>
      </c>
      <c r="J1611" t="s">
        <v>25</v>
      </c>
      <c r="K1611" s="1">
        <v>43511</v>
      </c>
      <c r="L1611" t="s">
        <v>26</v>
      </c>
      <c r="N1611" t="s">
        <v>24</v>
      </c>
    </row>
    <row r="1612" spans="1:14" x14ac:dyDescent="0.25">
      <c r="A1612" t="s">
        <v>3144</v>
      </c>
      <c r="B1612" t="s">
        <v>3145</v>
      </c>
      <c r="C1612" t="s">
        <v>779</v>
      </c>
      <c r="D1612" t="s">
        <v>21</v>
      </c>
      <c r="E1612">
        <v>26040</v>
      </c>
      <c r="F1612" t="s">
        <v>23</v>
      </c>
      <c r="G1612" t="s">
        <v>23</v>
      </c>
      <c r="H1612" t="s">
        <v>24</v>
      </c>
      <c r="I1612" t="s">
        <v>24</v>
      </c>
      <c r="J1612" t="s">
        <v>25</v>
      </c>
      <c r="K1612" s="1">
        <v>43511</v>
      </c>
      <c r="L1612" t="s">
        <v>26</v>
      </c>
      <c r="N1612" t="s">
        <v>24</v>
      </c>
    </row>
    <row r="1613" spans="1:14" x14ac:dyDescent="0.25">
      <c r="A1613" t="s">
        <v>3146</v>
      </c>
      <c r="B1613" t="s">
        <v>3147</v>
      </c>
      <c r="C1613" t="s">
        <v>71</v>
      </c>
      <c r="D1613" t="s">
        <v>21</v>
      </c>
      <c r="E1613">
        <v>26003</v>
      </c>
      <c r="F1613" t="s">
        <v>23</v>
      </c>
      <c r="G1613" t="s">
        <v>23</v>
      </c>
      <c r="H1613" t="s">
        <v>24</v>
      </c>
      <c r="I1613" t="s">
        <v>24</v>
      </c>
      <c r="J1613" t="s">
        <v>25</v>
      </c>
      <c r="K1613" s="1">
        <v>43511</v>
      </c>
      <c r="L1613" t="s">
        <v>26</v>
      </c>
      <c r="N1613" t="s">
        <v>24</v>
      </c>
    </row>
    <row r="1614" spans="1:14" x14ac:dyDescent="0.25">
      <c r="A1614" t="s">
        <v>3148</v>
      </c>
      <c r="B1614" t="s">
        <v>3149</v>
      </c>
      <c r="C1614" t="s">
        <v>71</v>
      </c>
      <c r="D1614" t="s">
        <v>21</v>
      </c>
      <c r="E1614">
        <v>26003</v>
      </c>
      <c r="F1614" t="s">
        <v>23</v>
      </c>
      <c r="G1614" t="s">
        <v>23</v>
      </c>
      <c r="H1614" t="s">
        <v>24</v>
      </c>
      <c r="I1614" t="s">
        <v>24</v>
      </c>
      <c r="J1614" t="s">
        <v>25</v>
      </c>
      <c r="K1614" s="1">
        <v>43511</v>
      </c>
      <c r="L1614" t="s">
        <v>26</v>
      </c>
      <c r="N1614" t="s">
        <v>24</v>
      </c>
    </row>
    <row r="1615" spans="1:14" x14ac:dyDescent="0.25">
      <c r="A1615" t="s">
        <v>3150</v>
      </c>
      <c r="B1615" t="s">
        <v>3151</v>
      </c>
      <c r="C1615" t="s">
        <v>779</v>
      </c>
      <c r="D1615" t="s">
        <v>21</v>
      </c>
      <c r="E1615">
        <v>26040</v>
      </c>
      <c r="F1615" t="s">
        <v>23</v>
      </c>
      <c r="G1615" t="s">
        <v>23</v>
      </c>
      <c r="H1615" t="s">
        <v>24</v>
      </c>
      <c r="I1615" t="s">
        <v>24</v>
      </c>
      <c r="J1615" t="s">
        <v>25</v>
      </c>
      <c r="K1615" s="1">
        <v>43511</v>
      </c>
      <c r="L1615" t="s">
        <v>26</v>
      </c>
      <c r="N1615" t="s">
        <v>24</v>
      </c>
    </row>
    <row r="1616" spans="1:14" x14ac:dyDescent="0.25">
      <c r="A1616" t="s">
        <v>3152</v>
      </c>
      <c r="B1616" t="s">
        <v>3153</v>
      </c>
      <c r="C1616" t="s">
        <v>71</v>
      </c>
      <c r="D1616" t="s">
        <v>21</v>
      </c>
      <c r="E1616">
        <v>26003</v>
      </c>
      <c r="F1616" t="s">
        <v>23</v>
      </c>
      <c r="G1616" t="s">
        <v>23</v>
      </c>
      <c r="H1616" t="s">
        <v>24</v>
      </c>
      <c r="I1616" t="s">
        <v>24</v>
      </c>
      <c r="J1616" t="s">
        <v>25</v>
      </c>
      <c r="K1616" s="1">
        <v>43511</v>
      </c>
      <c r="L1616" t="s">
        <v>26</v>
      </c>
      <c r="N1616" t="s">
        <v>24</v>
      </c>
    </row>
    <row r="1617" spans="1:14" x14ac:dyDescent="0.25">
      <c r="A1617" t="s">
        <v>3154</v>
      </c>
      <c r="B1617" t="s">
        <v>3155</v>
      </c>
      <c r="C1617" t="s">
        <v>707</v>
      </c>
      <c r="D1617" t="s">
        <v>21</v>
      </c>
      <c r="E1617">
        <v>24701</v>
      </c>
      <c r="F1617" t="s">
        <v>23</v>
      </c>
      <c r="G1617" t="s">
        <v>23</v>
      </c>
      <c r="H1617" t="s">
        <v>24</v>
      </c>
      <c r="I1617" t="s">
        <v>24</v>
      </c>
      <c r="J1617" t="s">
        <v>25</v>
      </c>
      <c r="K1617" s="1">
        <v>43511</v>
      </c>
      <c r="L1617" t="s">
        <v>26</v>
      </c>
      <c r="N1617" t="s">
        <v>24</v>
      </c>
    </row>
    <row r="1618" spans="1:14" x14ac:dyDescent="0.25">
      <c r="A1618" t="s">
        <v>3156</v>
      </c>
      <c r="B1618" t="s">
        <v>3157</v>
      </c>
      <c r="C1618" t="s">
        <v>707</v>
      </c>
      <c r="D1618" t="s">
        <v>21</v>
      </c>
      <c r="E1618">
        <v>24701</v>
      </c>
      <c r="F1618" t="s">
        <v>23</v>
      </c>
      <c r="G1618" t="s">
        <v>23</v>
      </c>
      <c r="H1618" t="s">
        <v>24</v>
      </c>
      <c r="I1618" t="s">
        <v>24</v>
      </c>
      <c r="J1618" t="s">
        <v>25</v>
      </c>
      <c r="K1618" s="1">
        <v>43511</v>
      </c>
      <c r="L1618" t="s">
        <v>26</v>
      </c>
      <c r="N1618" t="s">
        <v>24</v>
      </c>
    </row>
    <row r="1619" spans="1:14" x14ac:dyDescent="0.25">
      <c r="A1619" t="s">
        <v>3158</v>
      </c>
      <c r="B1619" t="s">
        <v>3159</v>
      </c>
      <c r="C1619" t="s">
        <v>2372</v>
      </c>
      <c r="D1619" t="s">
        <v>21</v>
      </c>
      <c r="E1619">
        <v>26038</v>
      </c>
      <c r="F1619" t="s">
        <v>23</v>
      </c>
      <c r="G1619" t="s">
        <v>23</v>
      </c>
      <c r="H1619" t="s">
        <v>24</v>
      </c>
      <c r="I1619" t="s">
        <v>24</v>
      </c>
      <c r="J1619" t="s">
        <v>25</v>
      </c>
      <c r="K1619" s="1">
        <v>43511</v>
      </c>
      <c r="L1619" t="s">
        <v>26</v>
      </c>
      <c r="N1619" t="s">
        <v>24</v>
      </c>
    </row>
    <row r="1620" spans="1:14" x14ac:dyDescent="0.25">
      <c r="A1620" t="s">
        <v>1075</v>
      </c>
      <c r="B1620" t="s">
        <v>1076</v>
      </c>
      <c r="C1620" t="s">
        <v>326</v>
      </c>
      <c r="D1620" t="s">
        <v>21</v>
      </c>
      <c r="E1620">
        <v>25701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43510</v>
      </c>
      <c r="L1620" t="s">
        <v>26</v>
      </c>
      <c r="N1620" t="s">
        <v>24</v>
      </c>
    </row>
    <row r="1621" spans="1:14" x14ac:dyDescent="0.25">
      <c r="A1621" t="s">
        <v>3160</v>
      </c>
      <c r="B1621" t="s">
        <v>3161</v>
      </c>
      <c r="C1621" t="s">
        <v>2358</v>
      </c>
      <c r="D1621" t="s">
        <v>21</v>
      </c>
      <c r="E1621">
        <v>25177</v>
      </c>
      <c r="F1621" t="s">
        <v>23</v>
      </c>
      <c r="G1621" t="s">
        <v>23</v>
      </c>
      <c r="H1621" t="s">
        <v>24</v>
      </c>
      <c r="I1621" t="s">
        <v>24</v>
      </c>
      <c r="J1621" t="s">
        <v>25</v>
      </c>
      <c r="K1621" s="1">
        <v>43510</v>
      </c>
      <c r="L1621" t="s">
        <v>26</v>
      </c>
      <c r="N1621" t="s">
        <v>24</v>
      </c>
    </row>
    <row r="1622" spans="1:14" x14ac:dyDescent="0.25">
      <c r="A1622" t="s">
        <v>3162</v>
      </c>
      <c r="B1622" t="s">
        <v>3163</v>
      </c>
      <c r="C1622" t="s">
        <v>707</v>
      </c>
      <c r="D1622" t="s">
        <v>21</v>
      </c>
      <c r="E1622">
        <v>24701</v>
      </c>
      <c r="F1622" t="s">
        <v>23</v>
      </c>
      <c r="G1622" t="s">
        <v>23</v>
      </c>
      <c r="H1622" t="s">
        <v>24</v>
      </c>
      <c r="I1622" t="s">
        <v>24</v>
      </c>
      <c r="J1622" t="s">
        <v>25</v>
      </c>
      <c r="K1622" s="1">
        <v>43510</v>
      </c>
      <c r="L1622" t="s">
        <v>26</v>
      </c>
      <c r="N1622" t="s">
        <v>24</v>
      </c>
    </row>
    <row r="1623" spans="1:14" x14ac:dyDescent="0.25">
      <c r="A1623" t="s">
        <v>3164</v>
      </c>
      <c r="B1623" t="s">
        <v>3165</v>
      </c>
      <c r="C1623" t="s">
        <v>707</v>
      </c>
      <c r="D1623" t="s">
        <v>21</v>
      </c>
      <c r="E1623">
        <v>24701</v>
      </c>
      <c r="F1623" t="s">
        <v>23</v>
      </c>
      <c r="G1623" t="s">
        <v>23</v>
      </c>
      <c r="H1623" t="s">
        <v>24</v>
      </c>
      <c r="I1623" t="s">
        <v>24</v>
      </c>
      <c r="J1623" t="s">
        <v>25</v>
      </c>
      <c r="K1623" s="1">
        <v>43510</v>
      </c>
      <c r="L1623" t="s">
        <v>26</v>
      </c>
      <c r="N1623" t="s">
        <v>24</v>
      </c>
    </row>
    <row r="1624" spans="1:14" x14ac:dyDescent="0.25">
      <c r="A1624" t="s">
        <v>3166</v>
      </c>
      <c r="B1624" t="s">
        <v>3167</v>
      </c>
      <c r="C1624" t="s">
        <v>2358</v>
      </c>
      <c r="D1624" t="s">
        <v>21</v>
      </c>
      <c r="E1624">
        <v>25177</v>
      </c>
      <c r="F1624" t="s">
        <v>23</v>
      </c>
      <c r="G1624" t="s">
        <v>23</v>
      </c>
      <c r="H1624" t="s">
        <v>24</v>
      </c>
      <c r="I1624" t="s">
        <v>24</v>
      </c>
      <c r="J1624" t="s">
        <v>25</v>
      </c>
      <c r="K1624" s="1">
        <v>43510</v>
      </c>
      <c r="L1624" t="s">
        <v>26</v>
      </c>
      <c r="N1624" t="s">
        <v>24</v>
      </c>
    </row>
    <row r="1625" spans="1:14" x14ac:dyDescent="0.25">
      <c r="A1625" t="s">
        <v>3168</v>
      </c>
      <c r="B1625" t="s">
        <v>3169</v>
      </c>
      <c r="C1625" t="s">
        <v>2358</v>
      </c>
      <c r="D1625" t="s">
        <v>21</v>
      </c>
      <c r="E1625">
        <v>25177</v>
      </c>
      <c r="F1625" t="s">
        <v>23</v>
      </c>
      <c r="G1625" t="s">
        <v>23</v>
      </c>
      <c r="H1625" t="s">
        <v>24</v>
      </c>
      <c r="I1625" t="s">
        <v>24</v>
      </c>
      <c r="J1625" t="s">
        <v>25</v>
      </c>
      <c r="K1625" s="1">
        <v>43510</v>
      </c>
      <c r="L1625" t="s">
        <v>26</v>
      </c>
      <c r="N1625" t="s">
        <v>24</v>
      </c>
    </row>
    <row r="1626" spans="1:14" x14ac:dyDescent="0.25">
      <c r="A1626" t="s">
        <v>3170</v>
      </c>
      <c r="B1626" t="s">
        <v>3171</v>
      </c>
      <c r="C1626" t="s">
        <v>707</v>
      </c>
      <c r="D1626" t="s">
        <v>21</v>
      </c>
      <c r="E1626">
        <v>24701</v>
      </c>
      <c r="F1626" t="s">
        <v>23</v>
      </c>
      <c r="G1626" t="s">
        <v>23</v>
      </c>
      <c r="H1626" t="s">
        <v>24</v>
      </c>
      <c r="I1626" t="s">
        <v>24</v>
      </c>
      <c r="J1626" t="s">
        <v>25</v>
      </c>
      <c r="K1626" s="1">
        <v>43510</v>
      </c>
      <c r="L1626" t="s">
        <v>26</v>
      </c>
      <c r="N1626" t="s">
        <v>24</v>
      </c>
    </row>
    <row r="1627" spans="1:14" x14ac:dyDescent="0.25">
      <c r="A1627" t="s">
        <v>3172</v>
      </c>
      <c r="B1627" t="s">
        <v>3173</v>
      </c>
      <c r="C1627" t="s">
        <v>707</v>
      </c>
      <c r="D1627" t="s">
        <v>21</v>
      </c>
      <c r="E1627">
        <v>24701</v>
      </c>
      <c r="F1627" t="s">
        <v>23</v>
      </c>
      <c r="G1627" t="s">
        <v>23</v>
      </c>
      <c r="H1627" t="s">
        <v>24</v>
      </c>
      <c r="I1627" t="s">
        <v>24</v>
      </c>
      <c r="J1627" t="s">
        <v>25</v>
      </c>
      <c r="K1627" s="1">
        <v>43510</v>
      </c>
      <c r="L1627" t="s">
        <v>26</v>
      </c>
      <c r="N1627" t="s">
        <v>24</v>
      </c>
    </row>
    <row r="1628" spans="1:14" x14ac:dyDescent="0.25">
      <c r="A1628" t="s">
        <v>3174</v>
      </c>
      <c r="B1628" t="s">
        <v>3175</v>
      </c>
      <c r="C1628" t="s">
        <v>707</v>
      </c>
      <c r="D1628" t="s">
        <v>21</v>
      </c>
      <c r="E1628">
        <v>24701</v>
      </c>
      <c r="F1628" t="s">
        <v>23</v>
      </c>
      <c r="G1628" t="s">
        <v>23</v>
      </c>
      <c r="H1628" t="s">
        <v>24</v>
      </c>
      <c r="I1628" t="s">
        <v>24</v>
      </c>
      <c r="J1628" t="s">
        <v>25</v>
      </c>
      <c r="K1628" s="1">
        <v>43510</v>
      </c>
      <c r="L1628" t="s">
        <v>26</v>
      </c>
      <c r="N1628" t="s">
        <v>24</v>
      </c>
    </row>
    <row r="1629" spans="1:14" x14ac:dyDescent="0.25">
      <c r="A1629" t="s">
        <v>3174</v>
      </c>
      <c r="B1629" t="s">
        <v>3176</v>
      </c>
      <c r="C1629" t="s">
        <v>707</v>
      </c>
      <c r="D1629" t="s">
        <v>21</v>
      </c>
      <c r="E1629">
        <v>24701</v>
      </c>
      <c r="F1629" t="s">
        <v>23</v>
      </c>
      <c r="G1629" t="s">
        <v>23</v>
      </c>
      <c r="H1629" t="s">
        <v>24</v>
      </c>
      <c r="I1629" t="s">
        <v>24</v>
      </c>
      <c r="J1629" t="s">
        <v>25</v>
      </c>
      <c r="K1629" s="1">
        <v>43510</v>
      </c>
      <c r="L1629" t="s">
        <v>26</v>
      </c>
      <c r="N1629" t="s">
        <v>24</v>
      </c>
    </row>
    <row r="1630" spans="1:14" x14ac:dyDescent="0.25">
      <c r="A1630" t="s">
        <v>970</v>
      </c>
      <c r="B1630" t="s">
        <v>1090</v>
      </c>
      <c r="C1630" t="s">
        <v>326</v>
      </c>
      <c r="D1630" t="s">
        <v>21</v>
      </c>
      <c r="E1630">
        <v>25701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43510</v>
      </c>
      <c r="L1630" t="s">
        <v>26</v>
      </c>
      <c r="N1630" t="s">
        <v>24</v>
      </c>
    </row>
    <row r="1631" spans="1:14" x14ac:dyDescent="0.25">
      <c r="A1631" t="s">
        <v>349</v>
      </c>
      <c r="B1631" t="s">
        <v>1093</v>
      </c>
      <c r="C1631" t="s">
        <v>326</v>
      </c>
      <c r="D1631" t="s">
        <v>21</v>
      </c>
      <c r="E1631">
        <v>25701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43510</v>
      </c>
      <c r="L1631" t="s">
        <v>26</v>
      </c>
      <c r="N1631" t="s">
        <v>24</v>
      </c>
    </row>
    <row r="1632" spans="1:14" x14ac:dyDescent="0.25">
      <c r="A1632" t="s">
        <v>3177</v>
      </c>
      <c r="B1632" t="s">
        <v>3178</v>
      </c>
      <c r="C1632" t="s">
        <v>304</v>
      </c>
      <c r="D1632" t="s">
        <v>21</v>
      </c>
      <c r="E1632">
        <v>24739</v>
      </c>
      <c r="F1632" t="s">
        <v>23</v>
      </c>
      <c r="G1632" t="s">
        <v>23</v>
      </c>
      <c r="H1632" t="s">
        <v>24</v>
      </c>
      <c r="I1632" t="s">
        <v>24</v>
      </c>
      <c r="J1632" t="s">
        <v>25</v>
      </c>
      <c r="K1632" s="1">
        <v>43509</v>
      </c>
      <c r="L1632" t="s">
        <v>26</v>
      </c>
      <c r="N1632" t="s">
        <v>24</v>
      </c>
    </row>
    <row r="1633" spans="1:14" x14ac:dyDescent="0.25">
      <c r="A1633" t="s">
        <v>3179</v>
      </c>
      <c r="B1633" t="s">
        <v>3180</v>
      </c>
      <c r="C1633" t="s">
        <v>991</v>
      </c>
      <c r="D1633" t="s">
        <v>21</v>
      </c>
      <c r="E1633">
        <v>25414</v>
      </c>
      <c r="F1633" t="s">
        <v>23</v>
      </c>
      <c r="G1633" t="s">
        <v>23</v>
      </c>
      <c r="H1633" t="s">
        <v>24</v>
      </c>
      <c r="I1633" t="s">
        <v>24</v>
      </c>
      <c r="J1633" t="s">
        <v>25</v>
      </c>
      <c r="K1633" s="1">
        <v>43509</v>
      </c>
      <c r="L1633" t="s">
        <v>26</v>
      </c>
      <c r="N1633" t="s">
        <v>24</v>
      </c>
    </row>
    <row r="1634" spans="1:14" x14ac:dyDescent="0.25">
      <c r="A1634" t="s">
        <v>3181</v>
      </c>
      <c r="B1634" t="s">
        <v>3182</v>
      </c>
      <c r="C1634" t="s">
        <v>326</v>
      </c>
      <c r="D1634" t="s">
        <v>21</v>
      </c>
      <c r="E1634">
        <v>25701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43509</v>
      </c>
      <c r="L1634" t="s">
        <v>26</v>
      </c>
      <c r="N1634" t="s">
        <v>24</v>
      </c>
    </row>
    <row r="1635" spans="1:14" x14ac:dyDescent="0.25">
      <c r="A1635" t="s">
        <v>3183</v>
      </c>
      <c r="B1635" t="s">
        <v>3184</v>
      </c>
      <c r="C1635" t="s">
        <v>304</v>
      </c>
      <c r="D1635" t="s">
        <v>21</v>
      </c>
      <c r="E1635">
        <v>24740</v>
      </c>
      <c r="F1635" t="s">
        <v>23</v>
      </c>
      <c r="G1635" t="s">
        <v>23</v>
      </c>
      <c r="H1635" t="s">
        <v>24</v>
      </c>
      <c r="I1635" t="s">
        <v>24</v>
      </c>
      <c r="J1635" t="s">
        <v>25</v>
      </c>
      <c r="K1635" s="1">
        <v>43509</v>
      </c>
      <c r="L1635" t="s">
        <v>26</v>
      </c>
      <c r="N1635" t="s">
        <v>24</v>
      </c>
    </row>
    <row r="1636" spans="1:14" x14ac:dyDescent="0.25">
      <c r="A1636" t="s">
        <v>3185</v>
      </c>
      <c r="B1636" t="s">
        <v>3186</v>
      </c>
      <c r="C1636" t="s">
        <v>991</v>
      </c>
      <c r="D1636" t="s">
        <v>21</v>
      </c>
      <c r="E1636">
        <v>25414</v>
      </c>
      <c r="F1636" t="s">
        <v>23</v>
      </c>
      <c r="G1636" t="s">
        <v>23</v>
      </c>
      <c r="H1636" t="s">
        <v>24</v>
      </c>
      <c r="I1636" t="s">
        <v>24</v>
      </c>
      <c r="J1636" t="s">
        <v>25</v>
      </c>
      <c r="K1636" s="1">
        <v>43509</v>
      </c>
      <c r="L1636" t="s">
        <v>26</v>
      </c>
      <c r="N1636" t="s">
        <v>24</v>
      </c>
    </row>
    <row r="1637" spans="1:14" x14ac:dyDescent="0.25">
      <c r="A1637" t="s">
        <v>3187</v>
      </c>
      <c r="B1637" t="s">
        <v>3188</v>
      </c>
      <c r="C1637" t="s">
        <v>611</v>
      </c>
      <c r="D1637" t="s">
        <v>21</v>
      </c>
      <c r="E1637">
        <v>25315</v>
      </c>
      <c r="F1637" t="s">
        <v>23</v>
      </c>
      <c r="G1637" t="s">
        <v>23</v>
      </c>
      <c r="H1637" t="s">
        <v>24</v>
      </c>
      <c r="I1637" t="s">
        <v>24</v>
      </c>
      <c r="J1637" t="s">
        <v>25</v>
      </c>
      <c r="K1637" s="1">
        <v>43509</v>
      </c>
      <c r="L1637" t="s">
        <v>26</v>
      </c>
      <c r="N1637" t="s">
        <v>24</v>
      </c>
    </row>
    <row r="1638" spans="1:14" x14ac:dyDescent="0.25">
      <c r="A1638" t="s">
        <v>3189</v>
      </c>
      <c r="B1638" t="s">
        <v>3190</v>
      </c>
      <c r="C1638" t="s">
        <v>48</v>
      </c>
      <c r="D1638" t="s">
        <v>21</v>
      </c>
      <c r="E1638">
        <v>25304</v>
      </c>
      <c r="F1638" t="s">
        <v>23</v>
      </c>
      <c r="G1638" t="s">
        <v>23</v>
      </c>
      <c r="H1638" t="s">
        <v>24</v>
      </c>
      <c r="I1638" t="s">
        <v>24</v>
      </c>
      <c r="J1638" t="s">
        <v>25</v>
      </c>
      <c r="K1638" s="1">
        <v>43509</v>
      </c>
      <c r="L1638" t="s">
        <v>26</v>
      </c>
      <c r="N1638" t="s">
        <v>24</v>
      </c>
    </row>
    <row r="1639" spans="1:14" x14ac:dyDescent="0.25">
      <c r="A1639" t="s">
        <v>3191</v>
      </c>
      <c r="B1639" t="s">
        <v>3192</v>
      </c>
      <c r="C1639" t="s">
        <v>326</v>
      </c>
      <c r="D1639" t="s">
        <v>21</v>
      </c>
      <c r="E1639">
        <v>25702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43509</v>
      </c>
      <c r="L1639" t="s">
        <v>26</v>
      </c>
      <c r="N1639" t="s">
        <v>24</v>
      </c>
    </row>
    <row r="1640" spans="1:14" x14ac:dyDescent="0.25">
      <c r="A1640" t="s">
        <v>1087</v>
      </c>
      <c r="B1640" t="s">
        <v>1088</v>
      </c>
      <c r="C1640" t="s">
        <v>1089</v>
      </c>
      <c r="D1640" t="s">
        <v>21</v>
      </c>
      <c r="E1640">
        <v>25504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43509</v>
      </c>
      <c r="L1640" t="s">
        <v>26</v>
      </c>
      <c r="N1640" t="s">
        <v>24</v>
      </c>
    </row>
    <row r="1641" spans="1:14" x14ac:dyDescent="0.25">
      <c r="A1641" t="s">
        <v>3118</v>
      </c>
      <c r="B1641" t="s">
        <v>3193</v>
      </c>
      <c r="C1641" t="s">
        <v>48</v>
      </c>
      <c r="D1641" t="s">
        <v>21</v>
      </c>
      <c r="E1641">
        <v>25304</v>
      </c>
      <c r="F1641" t="s">
        <v>23</v>
      </c>
      <c r="G1641" t="s">
        <v>23</v>
      </c>
      <c r="H1641" t="s">
        <v>24</v>
      </c>
      <c r="I1641" t="s">
        <v>24</v>
      </c>
      <c r="J1641" t="s">
        <v>25</v>
      </c>
      <c r="K1641" s="1">
        <v>43509</v>
      </c>
      <c r="L1641" t="s">
        <v>26</v>
      </c>
      <c r="N1641" t="s">
        <v>24</v>
      </c>
    </row>
    <row r="1642" spans="1:14" x14ac:dyDescent="0.25">
      <c r="A1642" t="s">
        <v>3194</v>
      </c>
      <c r="B1642" t="s">
        <v>3195</v>
      </c>
      <c r="C1642" t="s">
        <v>304</v>
      </c>
      <c r="D1642" t="s">
        <v>21</v>
      </c>
      <c r="E1642">
        <v>24740</v>
      </c>
      <c r="F1642" t="s">
        <v>23</v>
      </c>
      <c r="G1642" t="s">
        <v>23</v>
      </c>
      <c r="H1642" t="s">
        <v>24</v>
      </c>
      <c r="I1642" t="s">
        <v>24</v>
      </c>
      <c r="J1642" t="s">
        <v>25</v>
      </c>
      <c r="K1642" s="1">
        <v>43509</v>
      </c>
      <c r="L1642" t="s">
        <v>26</v>
      </c>
      <c r="N1642" t="s">
        <v>24</v>
      </c>
    </row>
    <row r="1643" spans="1:14" x14ac:dyDescent="0.25">
      <c r="A1643" t="s">
        <v>3196</v>
      </c>
      <c r="B1643" t="s">
        <v>3197</v>
      </c>
      <c r="C1643" t="s">
        <v>1617</v>
      </c>
      <c r="D1643" t="s">
        <v>21</v>
      </c>
      <c r="E1643">
        <v>25526</v>
      </c>
      <c r="F1643" t="s">
        <v>23</v>
      </c>
      <c r="G1643" t="s">
        <v>23</v>
      </c>
      <c r="H1643" t="s">
        <v>24</v>
      </c>
      <c r="I1643" t="s">
        <v>24</v>
      </c>
      <c r="J1643" t="s">
        <v>25</v>
      </c>
      <c r="K1643" s="1">
        <v>43509</v>
      </c>
      <c r="L1643" t="s">
        <v>26</v>
      </c>
      <c r="N1643" t="s">
        <v>24</v>
      </c>
    </row>
    <row r="1644" spans="1:14" x14ac:dyDescent="0.25">
      <c r="A1644" t="s">
        <v>3056</v>
      </c>
      <c r="B1644" t="s">
        <v>3198</v>
      </c>
      <c r="C1644" t="s">
        <v>48</v>
      </c>
      <c r="D1644" t="s">
        <v>21</v>
      </c>
      <c r="E1644">
        <v>25304</v>
      </c>
      <c r="F1644" t="s">
        <v>23</v>
      </c>
      <c r="G1644" t="s">
        <v>23</v>
      </c>
      <c r="H1644" t="s">
        <v>24</v>
      </c>
      <c r="I1644" t="s">
        <v>24</v>
      </c>
      <c r="J1644" t="s">
        <v>25</v>
      </c>
      <c r="K1644" s="1">
        <v>43509</v>
      </c>
      <c r="L1644" t="s">
        <v>26</v>
      </c>
      <c r="N1644" t="s">
        <v>24</v>
      </c>
    </row>
    <row r="1645" spans="1:14" x14ac:dyDescent="0.25">
      <c r="A1645" t="s">
        <v>3199</v>
      </c>
      <c r="B1645" t="s">
        <v>3200</v>
      </c>
      <c r="C1645" t="s">
        <v>1833</v>
      </c>
      <c r="D1645" t="s">
        <v>21</v>
      </c>
      <c r="E1645">
        <v>25015</v>
      </c>
      <c r="F1645" t="s">
        <v>23</v>
      </c>
      <c r="G1645" t="s">
        <v>23</v>
      </c>
      <c r="H1645" t="s">
        <v>24</v>
      </c>
      <c r="I1645" t="s">
        <v>24</v>
      </c>
      <c r="J1645" t="s">
        <v>25</v>
      </c>
      <c r="K1645" s="1">
        <v>43509</v>
      </c>
      <c r="L1645" t="s">
        <v>26</v>
      </c>
      <c r="N1645" t="s">
        <v>24</v>
      </c>
    </row>
    <row r="1646" spans="1:14" x14ac:dyDescent="0.25">
      <c r="A1646" t="s">
        <v>3201</v>
      </c>
      <c r="B1646" t="s">
        <v>3202</v>
      </c>
      <c r="C1646" t="s">
        <v>304</v>
      </c>
      <c r="D1646" t="s">
        <v>21</v>
      </c>
      <c r="E1646">
        <v>24740</v>
      </c>
      <c r="F1646" t="s">
        <v>23</v>
      </c>
      <c r="G1646" t="s">
        <v>23</v>
      </c>
      <c r="H1646" t="s">
        <v>24</v>
      </c>
      <c r="I1646" t="s">
        <v>24</v>
      </c>
      <c r="J1646" t="s">
        <v>25</v>
      </c>
      <c r="K1646" s="1">
        <v>43509</v>
      </c>
      <c r="L1646" t="s">
        <v>26</v>
      </c>
      <c r="N1646" t="s">
        <v>24</v>
      </c>
    </row>
    <row r="1647" spans="1:14" x14ac:dyDescent="0.25">
      <c r="A1647" t="s">
        <v>3203</v>
      </c>
      <c r="B1647" t="s">
        <v>3204</v>
      </c>
      <c r="C1647" t="s">
        <v>1112</v>
      </c>
      <c r="D1647" t="s">
        <v>21</v>
      </c>
      <c r="E1647">
        <v>26601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43508</v>
      </c>
      <c r="L1647" t="s">
        <v>26</v>
      </c>
      <c r="N1647" t="s">
        <v>24</v>
      </c>
    </row>
    <row r="1648" spans="1:14" x14ac:dyDescent="0.25">
      <c r="A1648" t="s">
        <v>2432</v>
      </c>
      <c r="B1648" t="s">
        <v>3205</v>
      </c>
      <c r="C1648" t="s">
        <v>1112</v>
      </c>
      <c r="D1648" t="s">
        <v>21</v>
      </c>
      <c r="E1648">
        <v>26601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43508</v>
      </c>
      <c r="L1648" t="s">
        <v>26</v>
      </c>
      <c r="N1648" t="s">
        <v>24</v>
      </c>
    </row>
    <row r="1649" spans="1:14" x14ac:dyDescent="0.25">
      <c r="A1649" t="s">
        <v>3206</v>
      </c>
      <c r="B1649" t="s">
        <v>3207</v>
      </c>
      <c r="C1649" t="s">
        <v>48</v>
      </c>
      <c r="D1649" t="s">
        <v>21</v>
      </c>
      <c r="E1649">
        <v>25314</v>
      </c>
      <c r="F1649" t="s">
        <v>23</v>
      </c>
      <c r="G1649" t="s">
        <v>23</v>
      </c>
      <c r="H1649" t="s">
        <v>24</v>
      </c>
      <c r="I1649" t="s">
        <v>24</v>
      </c>
      <c r="J1649" t="s">
        <v>25</v>
      </c>
      <c r="K1649" s="1">
        <v>43508</v>
      </c>
      <c r="L1649" t="s">
        <v>26</v>
      </c>
      <c r="N1649" t="s">
        <v>24</v>
      </c>
    </row>
    <row r="1650" spans="1:14" x14ac:dyDescent="0.25">
      <c r="A1650" t="s">
        <v>3208</v>
      </c>
      <c r="B1650" t="s">
        <v>3209</v>
      </c>
      <c r="C1650" t="s">
        <v>1632</v>
      </c>
      <c r="D1650" t="s">
        <v>21</v>
      </c>
      <c r="E1650">
        <v>26041</v>
      </c>
      <c r="F1650" t="s">
        <v>23</v>
      </c>
      <c r="G1650" t="s">
        <v>23</v>
      </c>
      <c r="H1650" t="s">
        <v>24</v>
      </c>
      <c r="I1650" t="s">
        <v>24</v>
      </c>
      <c r="J1650" t="s">
        <v>25</v>
      </c>
      <c r="K1650" s="1">
        <v>43508</v>
      </c>
      <c r="L1650" t="s">
        <v>26</v>
      </c>
      <c r="N1650" t="s">
        <v>24</v>
      </c>
    </row>
    <row r="1651" spans="1:14" x14ac:dyDescent="0.25">
      <c r="A1651" t="s">
        <v>3210</v>
      </c>
      <c r="B1651" t="s">
        <v>3211</v>
      </c>
      <c r="C1651" t="s">
        <v>326</v>
      </c>
      <c r="D1651" t="s">
        <v>21</v>
      </c>
      <c r="E1651">
        <v>25702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43508</v>
      </c>
      <c r="L1651" t="s">
        <v>26</v>
      </c>
      <c r="N1651" t="s">
        <v>24</v>
      </c>
    </row>
    <row r="1652" spans="1:14" x14ac:dyDescent="0.25">
      <c r="A1652" t="s">
        <v>3212</v>
      </c>
      <c r="B1652" t="s">
        <v>3213</v>
      </c>
      <c r="C1652" t="s">
        <v>1632</v>
      </c>
      <c r="D1652" t="s">
        <v>21</v>
      </c>
      <c r="E1652">
        <v>26041</v>
      </c>
      <c r="F1652" t="s">
        <v>23</v>
      </c>
      <c r="G1652" t="s">
        <v>23</v>
      </c>
      <c r="H1652" t="s">
        <v>24</v>
      </c>
      <c r="I1652" t="s">
        <v>24</v>
      </c>
      <c r="J1652" t="s">
        <v>25</v>
      </c>
      <c r="K1652" s="1">
        <v>43508</v>
      </c>
      <c r="L1652" t="s">
        <v>26</v>
      </c>
      <c r="N1652" t="s">
        <v>24</v>
      </c>
    </row>
    <row r="1653" spans="1:14" x14ac:dyDescent="0.25">
      <c r="A1653" t="s">
        <v>3214</v>
      </c>
      <c r="B1653" t="s">
        <v>3215</v>
      </c>
      <c r="C1653" t="s">
        <v>1617</v>
      </c>
      <c r="D1653" t="s">
        <v>21</v>
      </c>
      <c r="E1653">
        <v>25526</v>
      </c>
      <c r="F1653" t="s">
        <v>23</v>
      </c>
      <c r="G1653" t="s">
        <v>23</v>
      </c>
      <c r="H1653" t="s">
        <v>24</v>
      </c>
      <c r="I1653" t="s">
        <v>24</v>
      </c>
      <c r="J1653" t="s">
        <v>25</v>
      </c>
      <c r="K1653" s="1">
        <v>43508</v>
      </c>
      <c r="L1653" t="s">
        <v>26</v>
      </c>
      <c r="N1653" t="s">
        <v>24</v>
      </c>
    </row>
    <row r="1654" spans="1:14" x14ac:dyDescent="0.25">
      <c r="A1654" t="s">
        <v>3216</v>
      </c>
      <c r="B1654" t="s">
        <v>3217</v>
      </c>
      <c r="C1654" t="s">
        <v>326</v>
      </c>
      <c r="D1654" t="s">
        <v>21</v>
      </c>
      <c r="E1654">
        <v>25705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43508</v>
      </c>
      <c r="L1654" t="s">
        <v>26</v>
      </c>
      <c r="N1654" t="s">
        <v>24</v>
      </c>
    </row>
    <row r="1655" spans="1:14" x14ac:dyDescent="0.25">
      <c r="A1655" t="s">
        <v>2407</v>
      </c>
      <c r="B1655" t="s">
        <v>3218</v>
      </c>
      <c r="C1655" t="s">
        <v>808</v>
      </c>
      <c r="D1655" t="s">
        <v>21</v>
      </c>
      <c r="E1655">
        <v>26624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43508</v>
      </c>
      <c r="L1655" t="s">
        <v>26</v>
      </c>
      <c r="N1655" t="s">
        <v>24</v>
      </c>
    </row>
    <row r="1656" spans="1:14" x14ac:dyDescent="0.25">
      <c r="A1656" t="s">
        <v>1428</v>
      </c>
      <c r="B1656" t="s">
        <v>3219</v>
      </c>
      <c r="C1656" t="s">
        <v>326</v>
      </c>
      <c r="D1656" t="s">
        <v>21</v>
      </c>
      <c r="E1656">
        <v>25702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43508</v>
      </c>
      <c r="L1656" t="s">
        <v>26</v>
      </c>
      <c r="N1656" t="s">
        <v>24</v>
      </c>
    </row>
    <row r="1657" spans="1:14" x14ac:dyDescent="0.25">
      <c r="A1657" t="s">
        <v>1428</v>
      </c>
      <c r="B1657" t="s">
        <v>3220</v>
      </c>
      <c r="C1657" t="s">
        <v>808</v>
      </c>
      <c r="D1657" t="s">
        <v>21</v>
      </c>
      <c r="E1657">
        <v>26624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43508</v>
      </c>
      <c r="L1657" t="s">
        <v>26</v>
      </c>
      <c r="N1657" t="s">
        <v>24</v>
      </c>
    </row>
    <row r="1658" spans="1:14" x14ac:dyDescent="0.25">
      <c r="A1658" t="s">
        <v>3221</v>
      </c>
      <c r="B1658" t="s">
        <v>3222</v>
      </c>
      <c r="C1658" t="s">
        <v>326</v>
      </c>
      <c r="D1658" t="s">
        <v>21</v>
      </c>
      <c r="E1658">
        <v>25701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43508</v>
      </c>
      <c r="L1658" t="s">
        <v>26</v>
      </c>
      <c r="N1658" t="s">
        <v>24</v>
      </c>
    </row>
    <row r="1659" spans="1:14" x14ac:dyDescent="0.25">
      <c r="A1659" t="s">
        <v>3223</v>
      </c>
      <c r="B1659" t="s">
        <v>3224</v>
      </c>
      <c r="C1659" t="s">
        <v>326</v>
      </c>
      <c r="D1659" t="s">
        <v>21</v>
      </c>
      <c r="E1659">
        <v>25701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43508</v>
      </c>
      <c r="L1659" t="s">
        <v>26</v>
      </c>
      <c r="N1659" t="s">
        <v>24</v>
      </c>
    </row>
    <row r="1660" spans="1:14" x14ac:dyDescent="0.25">
      <c r="A1660" t="s">
        <v>3225</v>
      </c>
      <c r="B1660" t="s">
        <v>3226</v>
      </c>
      <c r="C1660" t="s">
        <v>1632</v>
      </c>
      <c r="D1660" t="s">
        <v>21</v>
      </c>
      <c r="E1660">
        <v>26041</v>
      </c>
      <c r="F1660" t="s">
        <v>23</v>
      </c>
      <c r="G1660" t="s">
        <v>23</v>
      </c>
      <c r="H1660" t="s">
        <v>24</v>
      </c>
      <c r="I1660" t="s">
        <v>24</v>
      </c>
      <c r="J1660" t="s">
        <v>25</v>
      </c>
      <c r="K1660" s="1">
        <v>43508</v>
      </c>
      <c r="L1660" t="s">
        <v>26</v>
      </c>
      <c r="N1660" t="s">
        <v>24</v>
      </c>
    </row>
    <row r="1661" spans="1:14" x14ac:dyDescent="0.25">
      <c r="A1661" t="s">
        <v>3227</v>
      </c>
      <c r="B1661" t="s">
        <v>3228</v>
      </c>
      <c r="C1661" t="s">
        <v>326</v>
      </c>
      <c r="D1661" t="s">
        <v>21</v>
      </c>
      <c r="E1661">
        <v>25701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43508</v>
      </c>
      <c r="L1661" t="s">
        <v>26</v>
      </c>
      <c r="N1661" t="s">
        <v>24</v>
      </c>
    </row>
    <row r="1662" spans="1:14" x14ac:dyDescent="0.25">
      <c r="A1662" t="s">
        <v>3229</v>
      </c>
      <c r="B1662" t="s">
        <v>3230</v>
      </c>
      <c r="C1662" t="s">
        <v>1632</v>
      </c>
      <c r="D1662" t="s">
        <v>21</v>
      </c>
      <c r="E1662">
        <v>26041</v>
      </c>
      <c r="F1662" t="s">
        <v>23</v>
      </c>
      <c r="G1662" t="s">
        <v>23</v>
      </c>
      <c r="H1662" t="s">
        <v>24</v>
      </c>
      <c r="I1662" t="s">
        <v>24</v>
      </c>
      <c r="J1662" t="s">
        <v>25</v>
      </c>
      <c r="K1662" s="1">
        <v>43508</v>
      </c>
      <c r="L1662" t="s">
        <v>26</v>
      </c>
      <c r="N1662" t="s">
        <v>24</v>
      </c>
    </row>
    <row r="1663" spans="1:14" x14ac:dyDescent="0.25">
      <c r="A1663" t="s">
        <v>2793</v>
      </c>
      <c r="B1663" t="s">
        <v>3231</v>
      </c>
      <c r="C1663" t="s">
        <v>326</v>
      </c>
      <c r="D1663" t="s">
        <v>21</v>
      </c>
      <c r="E1663">
        <v>25703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43508</v>
      </c>
      <c r="L1663" t="s">
        <v>26</v>
      </c>
      <c r="N1663" t="s">
        <v>24</v>
      </c>
    </row>
    <row r="1664" spans="1:14" x14ac:dyDescent="0.25">
      <c r="A1664" t="s">
        <v>3232</v>
      </c>
      <c r="B1664" t="s">
        <v>3233</v>
      </c>
      <c r="C1664" t="s">
        <v>326</v>
      </c>
      <c r="D1664" t="s">
        <v>21</v>
      </c>
      <c r="E1664">
        <v>25705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43508</v>
      </c>
      <c r="L1664" t="s">
        <v>26</v>
      </c>
      <c r="N1664" t="s">
        <v>24</v>
      </c>
    </row>
    <row r="1665" spans="1:14" x14ac:dyDescent="0.25">
      <c r="A1665" t="s">
        <v>3234</v>
      </c>
      <c r="B1665" t="s">
        <v>3235</v>
      </c>
      <c r="C1665" t="s">
        <v>320</v>
      </c>
      <c r="D1665" t="s">
        <v>21</v>
      </c>
      <c r="E1665">
        <v>26452</v>
      </c>
      <c r="F1665" t="s">
        <v>23</v>
      </c>
      <c r="G1665" t="s">
        <v>23</v>
      </c>
      <c r="H1665" t="s">
        <v>24</v>
      </c>
      <c r="I1665" t="s">
        <v>24</v>
      </c>
      <c r="J1665" t="s">
        <v>25</v>
      </c>
      <c r="K1665" s="1">
        <v>43508</v>
      </c>
      <c r="L1665" t="s">
        <v>26</v>
      </c>
      <c r="N1665" t="s">
        <v>24</v>
      </c>
    </row>
    <row r="1666" spans="1:14" x14ac:dyDescent="0.25">
      <c r="A1666" t="s">
        <v>3236</v>
      </c>
      <c r="B1666" t="s">
        <v>3237</v>
      </c>
      <c r="C1666" t="s">
        <v>1632</v>
      </c>
      <c r="D1666" t="s">
        <v>21</v>
      </c>
      <c r="E1666">
        <v>26041</v>
      </c>
      <c r="F1666" t="s">
        <v>23</v>
      </c>
      <c r="G1666" t="s">
        <v>23</v>
      </c>
      <c r="H1666" t="s">
        <v>24</v>
      </c>
      <c r="I1666" t="s">
        <v>24</v>
      </c>
      <c r="J1666" t="s">
        <v>25</v>
      </c>
      <c r="K1666" s="1">
        <v>43508</v>
      </c>
      <c r="L1666" t="s">
        <v>26</v>
      </c>
      <c r="N1666" t="s">
        <v>24</v>
      </c>
    </row>
    <row r="1667" spans="1:14" x14ac:dyDescent="0.25">
      <c r="A1667" t="s">
        <v>3238</v>
      </c>
      <c r="B1667" t="s">
        <v>3239</v>
      </c>
      <c r="C1667" t="s">
        <v>512</v>
      </c>
      <c r="D1667" t="s">
        <v>21</v>
      </c>
      <c r="E1667">
        <v>26201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43507</v>
      </c>
      <c r="L1667" t="s">
        <v>26</v>
      </c>
      <c r="N1667" t="s">
        <v>24</v>
      </c>
    </row>
    <row r="1668" spans="1:14" x14ac:dyDescent="0.25">
      <c r="A1668" t="s">
        <v>3240</v>
      </c>
      <c r="B1668" t="s">
        <v>3241</v>
      </c>
      <c r="C1668" t="s">
        <v>71</v>
      </c>
      <c r="D1668" t="s">
        <v>21</v>
      </c>
      <c r="E1668">
        <v>26003</v>
      </c>
      <c r="F1668" t="s">
        <v>23</v>
      </c>
      <c r="G1668" t="s">
        <v>23</v>
      </c>
      <c r="H1668" t="s">
        <v>24</v>
      </c>
      <c r="I1668" t="s">
        <v>24</v>
      </c>
      <c r="J1668" t="s">
        <v>25</v>
      </c>
      <c r="K1668" s="1">
        <v>43507</v>
      </c>
      <c r="L1668" t="s">
        <v>26</v>
      </c>
      <c r="N1668" t="s">
        <v>24</v>
      </c>
    </row>
    <row r="1669" spans="1:14" x14ac:dyDescent="0.25">
      <c r="A1669" t="s">
        <v>3242</v>
      </c>
      <c r="B1669" t="s">
        <v>3243</v>
      </c>
      <c r="C1669" t="s">
        <v>2613</v>
      </c>
      <c r="D1669" t="s">
        <v>21</v>
      </c>
      <c r="E1669">
        <v>26060</v>
      </c>
      <c r="F1669" t="s">
        <v>23</v>
      </c>
      <c r="G1669" t="s">
        <v>23</v>
      </c>
      <c r="H1669" t="s">
        <v>24</v>
      </c>
      <c r="I1669" t="s">
        <v>24</v>
      </c>
      <c r="J1669" t="s">
        <v>25</v>
      </c>
      <c r="K1669" s="1">
        <v>43507</v>
      </c>
      <c r="L1669" t="s">
        <v>26</v>
      </c>
      <c r="N1669" t="s">
        <v>24</v>
      </c>
    </row>
    <row r="1670" spans="1:14" x14ac:dyDescent="0.25">
      <c r="A1670" t="s">
        <v>912</v>
      </c>
      <c r="B1670" t="s">
        <v>3244</v>
      </c>
      <c r="C1670" t="s">
        <v>914</v>
      </c>
      <c r="D1670" t="s">
        <v>21</v>
      </c>
      <c r="E1670">
        <v>25670</v>
      </c>
      <c r="F1670" t="s">
        <v>22</v>
      </c>
      <c r="G1670" t="s">
        <v>22</v>
      </c>
      <c r="H1670" t="s">
        <v>312</v>
      </c>
      <c r="I1670" t="s">
        <v>313</v>
      </c>
      <c r="J1670" t="s">
        <v>80</v>
      </c>
      <c r="K1670" s="1">
        <v>43507</v>
      </c>
      <c r="L1670" t="s">
        <v>81</v>
      </c>
      <c r="M1670" t="str">
        <f>HYPERLINK("https://www.regulations.gov/docket?D=FDA-2019-H-0629")</f>
        <v>https://www.regulations.gov/docket?D=FDA-2019-H-0629</v>
      </c>
      <c r="N1670" t="s">
        <v>80</v>
      </c>
    </row>
    <row r="1671" spans="1:14" x14ac:dyDescent="0.25">
      <c r="A1671" t="s">
        <v>3245</v>
      </c>
      <c r="B1671" t="s">
        <v>3246</v>
      </c>
      <c r="C1671" t="s">
        <v>3247</v>
      </c>
      <c r="D1671" t="s">
        <v>21</v>
      </c>
      <c r="E1671">
        <v>26278</v>
      </c>
      <c r="F1671" t="s">
        <v>23</v>
      </c>
      <c r="G1671" t="s">
        <v>23</v>
      </c>
      <c r="H1671" t="s">
        <v>24</v>
      </c>
      <c r="I1671" t="s">
        <v>24</v>
      </c>
      <c r="J1671" t="s">
        <v>25</v>
      </c>
      <c r="K1671" s="1">
        <v>43507</v>
      </c>
      <c r="L1671" t="s">
        <v>26</v>
      </c>
      <c r="N1671" t="s">
        <v>24</v>
      </c>
    </row>
    <row r="1672" spans="1:14" x14ac:dyDescent="0.25">
      <c r="A1672" t="s">
        <v>3248</v>
      </c>
      <c r="B1672" t="s">
        <v>3249</v>
      </c>
      <c r="C1672" t="s">
        <v>1298</v>
      </c>
      <c r="D1672" t="s">
        <v>21</v>
      </c>
      <c r="E1672">
        <v>26241</v>
      </c>
      <c r="F1672" t="s">
        <v>23</v>
      </c>
      <c r="G1672" t="s">
        <v>23</v>
      </c>
      <c r="H1672" t="s">
        <v>24</v>
      </c>
      <c r="I1672" t="s">
        <v>24</v>
      </c>
      <c r="J1672" t="s">
        <v>25</v>
      </c>
      <c r="K1672" s="1">
        <v>43507</v>
      </c>
      <c r="L1672" t="s">
        <v>26</v>
      </c>
      <c r="N1672" t="s">
        <v>24</v>
      </c>
    </row>
    <row r="1673" spans="1:14" x14ac:dyDescent="0.25">
      <c r="A1673" t="s">
        <v>3250</v>
      </c>
      <c r="B1673" t="s">
        <v>3251</v>
      </c>
      <c r="C1673" t="s">
        <v>3252</v>
      </c>
      <c r="D1673" t="s">
        <v>21</v>
      </c>
      <c r="E1673">
        <v>26036</v>
      </c>
      <c r="F1673" t="s">
        <v>23</v>
      </c>
      <c r="G1673" t="s">
        <v>23</v>
      </c>
      <c r="H1673" t="s">
        <v>24</v>
      </c>
      <c r="I1673" t="s">
        <v>24</v>
      </c>
      <c r="J1673" t="s">
        <v>25</v>
      </c>
      <c r="K1673" s="1">
        <v>43507</v>
      </c>
      <c r="L1673" t="s">
        <v>26</v>
      </c>
      <c r="N1673" t="s">
        <v>24</v>
      </c>
    </row>
    <row r="1674" spans="1:14" x14ac:dyDescent="0.25">
      <c r="A1674" t="s">
        <v>1428</v>
      </c>
      <c r="B1674" t="s">
        <v>1429</v>
      </c>
      <c r="C1674" t="s">
        <v>1298</v>
      </c>
      <c r="D1674" t="s">
        <v>21</v>
      </c>
      <c r="E1674">
        <v>26241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43507</v>
      </c>
      <c r="L1674" t="s">
        <v>26</v>
      </c>
      <c r="N1674" t="s">
        <v>24</v>
      </c>
    </row>
    <row r="1675" spans="1:14" x14ac:dyDescent="0.25">
      <c r="A1675" t="s">
        <v>3253</v>
      </c>
      <c r="B1675" t="s">
        <v>3254</v>
      </c>
      <c r="C1675" t="s">
        <v>774</v>
      </c>
      <c r="D1675" t="s">
        <v>21</v>
      </c>
      <c r="E1675">
        <v>25428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43504</v>
      </c>
      <c r="L1675" t="s">
        <v>26</v>
      </c>
      <c r="N1675" t="s">
        <v>24</v>
      </c>
    </row>
    <row r="1676" spans="1:14" x14ac:dyDescent="0.25">
      <c r="A1676" t="s">
        <v>3255</v>
      </c>
      <c r="B1676" t="s">
        <v>3256</v>
      </c>
      <c r="C1676" t="s">
        <v>774</v>
      </c>
      <c r="D1676" t="s">
        <v>21</v>
      </c>
      <c r="E1676">
        <v>25428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43504</v>
      </c>
      <c r="L1676" t="s">
        <v>26</v>
      </c>
      <c r="N1676" t="s">
        <v>24</v>
      </c>
    </row>
    <row r="1677" spans="1:14" x14ac:dyDescent="0.25">
      <c r="A1677" t="s">
        <v>3257</v>
      </c>
      <c r="B1677" t="s">
        <v>3258</v>
      </c>
      <c r="C1677" t="s">
        <v>774</v>
      </c>
      <c r="D1677" t="s">
        <v>21</v>
      </c>
      <c r="E1677">
        <v>25428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43504</v>
      </c>
      <c r="L1677" t="s">
        <v>26</v>
      </c>
      <c r="N1677" t="s">
        <v>24</v>
      </c>
    </row>
    <row r="1678" spans="1:14" x14ac:dyDescent="0.25">
      <c r="A1678" t="s">
        <v>3259</v>
      </c>
      <c r="B1678" t="s">
        <v>3260</v>
      </c>
      <c r="C1678" t="s">
        <v>71</v>
      </c>
      <c r="D1678" t="s">
        <v>21</v>
      </c>
      <c r="E1678">
        <v>26003</v>
      </c>
      <c r="F1678" t="s">
        <v>23</v>
      </c>
      <c r="G1678" t="s">
        <v>23</v>
      </c>
      <c r="H1678" t="s">
        <v>24</v>
      </c>
      <c r="I1678" t="s">
        <v>24</v>
      </c>
      <c r="J1678" t="s">
        <v>25</v>
      </c>
      <c r="K1678" s="1">
        <v>43504</v>
      </c>
      <c r="L1678" t="s">
        <v>26</v>
      </c>
      <c r="N1678" t="s">
        <v>24</v>
      </c>
    </row>
    <row r="1679" spans="1:14" x14ac:dyDescent="0.25">
      <c r="A1679" t="s">
        <v>3261</v>
      </c>
      <c r="B1679" t="s">
        <v>3262</v>
      </c>
      <c r="C1679" t="s">
        <v>1089</v>
      </c>
      <c r="D1679" t="s">
        <v>21</v>
      </c>
      <c r="E1679">
        <v>25504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43504</v>
      </c>
      <c r="L1679" t="s">
        <v>26</v>
      </c>
      <c r="N1679" t="s">
        <v>24</v>
      </c>
    </row>
    <row r="1680" spans="1:14" x14ac:dyDescent="0.25">
      <c r="A1680" t="s">
        <v>3263</v>
      </c>
      <c r="B1680" t="s">
        <v>3264</v>
      </c>
      <c r="C1680" t="s">
        <v>774</v>
      </c>
      <c r="D1680" t="s">
        <v>21</v>
      </c>
      <c r="E1680">
        <v>25428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43504</v>
      </c>
      <c r="L1680" t="s">
        <v>26</v>
      </c>
      <c r="N1680" t="s">
        <v>24</v>
      </c>
    </row>
    <row r="1681" spans="1:14" x14ac:dyDescent="0.25">
      <c r="A1681" t="s">
        <v>3265</v>
      </c>
      <c r="B1681" t="s">
        <v>3266</v>
      </c>
      <c r="C1681" t="s">
        <v>774</v>
      </c>
      <c r="D1681" t="s">
        <v>21</v>
      </c>
      <c r="E1681">
        <v>25428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43504</v>
      </c>
      <c r="L1681" t="s">
        <v>26</v>
      </c>
      <c r="N1681" t="s">
        <v>24</v>
      </c>
    </row>
    <row r="1682" spans="1:14" x14ac:dyDescent="0.25">
      <c r="A1682" t="s">
        <v>3267</v>
      </c>
      <c r="B1682" t="s">
        <v>3268</v>
      </c>
      <c r="C1682" t="s">
        <v>2613</v>
      </c>
      <c r="D1682" t="s">
        <v>21</v>
      </c>
      <c r="E1682">
        <v>26060</v>
      </c>
      <c r="F1682" t="s">
        <v>23</v>
      </c>
      <c r="G1682" t="s">
        <v>23</v>
      </c>
      <c r="H1682" t="s">
        <v>24</v>
      </c>
      <c r="I1682" t="s">
        <v>24</v>
      </c>
      <c r="J1682" t="s">
        <v>25</v>
      </c>
      <c r="K1682" s="1">
        <v>43504</v>
      </c>
      <c r="L1682" t="s">
        <v>26</v>
      </c>
      <c r="N1682" t="s">
        <v>24</v>
      </c>
    </row>
    <row r="1683" spans="1:14" x14ac:dyDescent="0.25">
      <c r="A1683" t="s">
        <v>3269</v>
      </c>
      <c r="B1683" t="s">
        <v>3270</v>
      </c>
      <c r="C1683" t="s">
        <v>375</v>
      </c>
      <c r="D1683" t="s">
        <v>21</v>
      </c>
      <c r="E1683">
        <v>26059</v>
      </c>
      <c r="F1683" t="s">
        <v>23</v>
      </c>
      <c r="G1683" t="s">
        <v>23</v>
      </c>
      <c r="H1683" t="s">
        <v>24</v>
      </c>
      <c r="I1683" t="s">
        <v>24</v>
      </c>
      <c r="J1683" t="s">
        <v>25</v>
      </c>
      <c r="K1683" s="1">
        <v>43504</v>
      </c>
      <c r="L1683" t="s">
        <v>26</v>
      </c>
      <c r="N1683" t="s">
        <v>24</v>
      </c>
    </row>
    <row r="1684" spans="1:14" x14ac:dyDescent="0.25">
      <c r="A1684" t="s">
        <v>3271</v>
      </c>
      <c r="B1684" t="s">
        <v>3272</v>
      </c>
      <c r="C1684" t="s">
        <v>48</v>
      </c>
      <c r="D1684" t="s">
        <v>21</v>
      </c>
      <c r="E1684">
        <v>25304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43504</v>
      </c>
      <c r="L1684" t="s">
        <v>26</v>
      </c>
      <c r="N1684" t="s">
        <v>24</v>
      </c>
    </row>
    <row r="1685" spans="1:14" x14ac:dyDescent="0.25">
      <c r="A1685" t="s">
        <v>3273</v>
      </c>
      <c r="B1685" t="s">
        <v>3274</v>
      </c>
      <c r="C1685" t="s">
        <v>71</v>
      </c>
      <c r="D1685" t="s">
        <v>21</v>
      </c>
      <c r="E1685">
        <v>26003</v>
      </c>
      <c r="F1685" t="s">
        <v>23</v>
      </c>
      <c r="G1685" t="s">
        <v>23</v>
      </c>
      <c r="H1685" t="s">
        <v>24</v>
      </c>
      <c r="I1685" t="s">
        <v>24</v>
      </c>
      <c r="J1685" t="s">
        <v>25</v>
      </c>
      <c r="K1685" s="1">
        <v>43504</v>
      </c>
      <c r="L1685" t="s">
        <v>26</v>
      </c>
      <c r="N1685" t="s">
        <v>24</v>
      </c>
    </row>
    <row r="1686" spans="1:14" x14ac:dyDescent="0.25">
      <c r="A1686" t="s">
        <v>3275</v>
      </c>
      <c r="B1686" t="s">
        <v>3276</v>
      </c>
      <c r="C1686" t="s">
        <v>304</v>
      </c>
      <c r="D1686" t="s">
        <v>21</v>
      </c>
      <c r="E1686">
        <v>24740</v>
      </c>
      <c r="F1686" t="s">
        <v>23</v>
      </c>
      <c r="G1686" t="s">
        <v>23</v>
      </c>
      <c r="H1686" t="s">
        <v>24</v>
      </c>
      <c r="I1686" t="s">
        <v>24</v>
      </c>
      <c r="J1686" t="s">
        <v>25</v>
      </c>
      <c r="K1686" s="1">
        <v>43504</v>
      </c>
      <c r="L1686" t="s">
        <v>26</v>
      </c>
      <c r="N1686" t="s">
        <v>24</v>
      </c>
    </row>
    <row r="1687" spans="1:14" x14ac:dyDescent="0.25">
      <c r="A1687" t="s">
        <v>3277</v>
      </c>
      <c r="B1687" t="s">
        <v>3278</v>
      </c>
      <c r="C1687" t="s">
        <v>1089</v>
      </c>
      <c r="D1687" t="s">
        <v>21</v>
      </c>
      <c r="E1687">
        <v>25504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43504</v>
      </c>
      <c r="L1687" t="s">
        <v>26</v>
      </c>
      <c r="N1687" t="s">
        <v>24</v>
      </c>
    </row>
    <row r="1688" spans="1:14" x14ac:dyDescent="0.25">
      <c r="A1688" t="s">
        <v>3279</v>
      </c>
      <c r="B1688" t="s">
        <v>3280</v>
      </c>
      <c r="C1688" t="s">
        <v>2613</v>
      </c>
      <c r="D1688" t="s">
        <v>21</v>
      </c>
      <c r="E1688">
        <v>26060</v>
      </c>
      <c r="F1688" t="s">
        <v>23</v>
      </c>
      <c r="G1688" t="s">
        <v>23</v>
      </c>
      <c r="H1688" t="s">
        <v>24</v>
      </c>
      <c r="I1688" t="s">
        <v>24</v>
      </c>
      <c r="J1688" t="s">
        <v>25</v>
      </c>
      <c r="K1688" s="1">
        <v>43504</v>
      </c>
      <c r="L1688" t="s">
        <v>26</v>
      </c>
      <c r="N1688" t="s">
        <v>24</v>
      </c>
    </row>
    <row r="1689" spans="1:14" x14ac:dyDescent="0.25">
      <c r="A1689" t="s">
        <v>2380</v>
      </c>
      <c r="B1689" t="s">
        <v>3281</v>
      </c>
      <c r="C1689" t="s">
        <v>774</v>
      </c>
      <c r="D1689" t="s">
        <v>21</v>
      </c>
      <c r="E1689">
        <v>25428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43504</v>
      </c>
      <c r="L1689" t="s">
        <v>26</v>
      </c>
      <c r="N1689" t="s">
        <v>24</v>
      </c>
    </row>
    <row r="1690" spans="1:14" x14ac:dyDescent="0.25">
      <c r="A1690" t="s">
        <v>1061</v>
      </c>
      <c r="B1690" t="s">
        <v>1062</v>
      </c>
      <c r="C1690" t="s">
        <v>48</v>
      </c>
      <c r="D1690" t="s">
        <v>21</v>
      </c>
      <c r="E1690">
        <v>25314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43504</v>
      </c>
      <c r="L1690" t="s">
        <v>26</v>
      </c>
      <c r="N1690" t="s">
        <v>24</v>
      </c>
    </row>
    <row r="1691" spans="1:14" x14ac:dyDescent="0.25">
      <c r="A1691" t="s">
        <v>3282</v>
      </c>
      <c r="B1691" t="s">
        <v>3283</v>
      </c>
      <c r="C1691" t="s">
        <v>326</v>
      </c>
      <c r="D1691" t="s">
        <v>21</v>
      </c>
      <c r="E1691">
        <v>25705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43504</v>
      </c>
      <c r="L1691" t="s">
        <v>26</v>
      </c>
      <c r="N1691" t="s">
        <v>24</v>
      </c>
    </row>
    <row r="1692" spans="1:14" x14ac:dyDescent="0.25">
      <c r="A1692" t="s">
        <v>940</v>
      </c>
      <c r="B1692" t="s">
        <v>941</v>
      </c>
      <c r="C1692" t="s">
        <v>587</v>
      </c>
      <c r="D1692" t="s">
        <v>21</v>
      </c>
      <c r="E1692">
        <v>25951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43504</v>
      </c>
      <c r="L1692" t="s">
        <v>26</v>
      </c>
      <c r="N1692" t="s">
        <v>24</v>
      </c>
    </row>
    <row r="1693" spans="1:14" x14ac:dyDescent="0.25">
      <c r="A1693" t="s">
        <v>3284</v>
      </c>
      <c r="B1693" t="s">
        <v>3285</v>
      </c>
      <c r="C1693" t="s">
        <v>817</v>
      </c>
      <c r="D1693" t="s">
        <v>21</v>
      </c>
      <c r="E1693">
        <v>25425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43504</v>
      </c>
      <c r="L1693" t="s">
        <v>26</v>
      </c>
      <c r="N1693" t="s">
        <v>24</v>
      </c>
    </row>
    <row r="1694" spans="1:14" x14ac:dyDescent="0.25">
      <c r="A1694" t="s">
        <v>3286</v>
      </c>
      <c r="B1694" t="s">
        <v>3287</v>
      </c>
      <c r="C1694" t="s">
        <v>1534</v>
      </c>
      <c r="D1694" t="s">
        <v>21</v>
      </c>
      <c r="E1694">
        <v>26651</v>
      </c>
      <c r="F1694" t="s">
        <v>23</v>
      </c>
      <c r="G1694" t="s">
        <v>23</v>
      </c>
      <c r="H1694" t="s">
        <v>24</v>
      </c>
      <c r="I1694" t="s">
        <v>24</v>
      </c>
      <c r="J1694" t="s">
        <v>25</v>
      </c>
      <c r="K1694" s="1">
        <v>43504</v>
      </c>
      <c r="L1694" t="s">
        <v>26</v>
      </c>
      <c r="N1694" t="s">
        <v>24</v>
      </c>
    </row>
    <row r="1695" spans="1:14" x14ac:dyDescent="0.25">
      <c r="A1695" t="s">
        <v>3288</v>
      </c>
      <c r="B1695" t="s">
        <v>3289</v>
      </c>
      <c r="C1695" t="s">
        <v>1534</v>
      </c>
      <c r="D1695" t="s">
        <v>21</v>
      </c>
      <c r="E1695">
        <v>26651</v>
      </c>
      <c r="F1695" t="s">
        <v>23</v>
      </c>
      <c r="G1695" t="s">
        <v>23</v>
      </c>
      <c r="H1695" t="s">
        <v>24</v>
      </c>
      <c r="I1695" t="s">
        <v>24</v>
      </c>
      <c r="J1695" t="s">
        <v>25</v>
      </c>
      <c r="K1695" s="1">
        <v>43504</v>
      </c>
      <c r="L1695" t="s">
        <v>26</v>
      </c>
      <c r="N1695" t="s">
        <v>24</v>
      </c>
    </row>
    <row r="1696" spans="1:14" x14ac:dyDescent="0.25">
      <c r="A1696" t="s">
        <v>942</v>
      </c>
      <c r="B1696" t="s">
        <v>943</v>
      </c>
      <c r="C1696" t="s">
        <v>587</v>
      </c>
      <c r="D1696" t="s">
        <v>21</v>
      </c>
      <c r="E1696">
        <v>25951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43504</v>
      </c>
      <c r="L1696" t="s">
        <v>26</v>
      </c>
      <c r="N1696" t="s">
        <v>24</v>
      </c>
    </row>
    <row r="1697" spans="1:14" x14ac:dyDescent="0.25">
      <c r="A1697" t="s">
        <v>3290</v>
      </c>
      <c r="B1697" t="s">
        <v>3291</v>
      </c>
      <c r="C1697" t="s">
        <v>948</v>
      </c>
      <c r="D1697" t="s">
        <v>21</v>
      </c>
      <c r="E1697">
        <v>25430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43504</v>
      </c>
      <c r="L1697" t="s">
        <v>26</v>
      </c>
      <c r="N1697" t="s">
        <v>24</v>
      </c>
    </row>
    <row r="1698" spans="1:14" x14ac:dyDescent="0.25">
      <c r="A1698" t="s">
        <v>3292</v>
      </c>
      <c r="B1698" t="s">
        <v>3293</v>
      </c>
      <c r="C1698" t="s">
        <v>48</v>
      </c>
      <c r="D1698" t="s">
        <v>21</v>
      </c>
      <c r="E1698">
        <v>25302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43503</v>
      </c>
      <c r="L1698" t="s">
        <v>26</v>
      </c>
      <c r="N1698" t="s">
        <v>24</v>
      </c>
    </row>
    <row r="1699" spans="1:14" x14ac:dyDescent="0.25">
      <c r="A1699" t="s">
        <v>938</v>
      </c>
      <c r="B1699" t="s">
        <v>939</v>
      </c>
      <c r="C1699" t="s">
        <v>304</v>
      </c>
      <c r="D1699" t="s">
        <v>21</v>
      </c>
      <c r="E1699">
        <v>24740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43503</v>
      </c>
      <c r="L1699" t="s">
        <v>26</v>
      </c>
      <c r="N1699" t="s">
        <v>24</v>
      </c>
    </row>
    <row r="1700" spans="1:14" x14ac:dyDescent="0.25">
      <c r="A1700" t="s">
        <v>1967</v>
      </c>
      <c r="B1700" t="s">
        <v>1968</v>
      </c>
      <c r="C1700" t="s">
        <v>1969</v>
      </c>
      <c r="D1700" t="s">
        <v>21</v>
      </c>
      <c r="E1700">
        <v>26260</v>
      </c>
      <c r="F1700" t="s">
        <v>22</v>
      </c>
      <c r="G1700" t="s">
        <v>22</v>
      </c>
      <c r="H1700" t="s">
        <v>312</v>
      </c>
      <c r="I1700" t="s">
        <v>767</v>
      </c>
      <c r="J1700" s="1">
        <v>43431</v>
      </c>
      <c r="K1700" s="1">
        <v>43503</v>
      </c>
      <c r="L1700" t="s">
        <v>331</v>
      </c>
      <c r="N1700" t="s">
        <v>1299</v>
      </c>
    </row>
    <row r="1701" spans="1:14" x14ac:dyDescent="0.25">
      <c r="A1701" t="s">
        <v>3294</v>
      </c>
      <c r="B1701" t="s">
        <v>3295</v>
      </c>
      <c r="C1701" t="s">
        <v>2358</v>
      </c>
      <c r="D1701" t="s">
        <v>21</v>
      </c>
      <c r="E1701">
        <v>25177</v>
      </c>
      <c r="F1701" t="s">
        <v>22</v>
      </c>
      <c r="G1701" t="s">
        <v>22</v>
      </c>
      <c r="H1701" t="s">
        <v>312</v>
      </c>
      <c r="I1701" t="s">
        <v>313</v>
      </c>
      <c r="J1701" s="1">
        <v>43423</v>
      </c>
      <c r="K1701" s="1">
        <v>43503</v>
      </c>
      <c r="L1701" t="s">
        <v>331</v>
      </c>
      <c r="N1701" t="s">
        <v>1299</v>
      </c>
    </row>
    <row r="1702" spans="1:14" x14ac:dyDescent="0.25">
      <c r="A1702" t="s">
        <v>3296</v>
      </c>
      <c r="B1702" t="s">
        <v>3297</v>
      </c>
      <c r="C1702" t="s">
        <v>48</v>
      </c>
      <c r="D1702" t="s">
        <v>21</v>
      </c>
      <c r="E1702">
        <v>25387</v>
      </c>
      <c r="F1702" t="s">
        <v>23</v>
      </c>
      <c r="G1702" t="s">
        <v>23</v>
      </c>
      <c r="H1702" t="s">
        <v>24</v>
      </c>
      <c r="I1702" t="s">
        <v>24</v>
      </c>
      <c r="J1702" t="s">
        <v>25</v>
      </c>
      <c r="K1702" s="1">
        <v>43503</v>
      </c>
      <c r="L1702" t="s">
        <v>26</v>
      </c>
      <c r="N1702" t="s">
        <v>24</v>
      </c>
    </row>
    <row r="1703" spans="1:14" x14ac:dyDescent="0.25">
      <c r="A1703" t="s">
        <v>3298</v>
      </c>
      <c r="B1703" t="s">
        <v>3299</v>
      </c>
      <c r="C1703" t="s">
        <v>48</v>
      </c>
      <c r="D1703" t="s">
        <v>21</v>
      </c>
      <c r="E1703">
        <v>25302</v>
      </c>
      <c r="F1703" t="s">
        <v>23</v>
      </c>
      <c r="G1703" t="s">
        <v>23</v>
      </c>
      <c r="H1703" t="s">
        <v>24</v>
      </c>
      <c r="I1703" t="s">
        <v>24</v>
      </c>
      <c r="J1703" t="s">
        <v>25</v>
      </c>
      <c r="K1703" s="1">
        <v>43503</v>
      </c>
      <c r="L1703" t="s">
        <v>26</v>
      </c>
      <c r="N1703" t="s">
        <v>24</v>
      </c>
    </row>
    <row r="1704" spans="1:14" x14ac:dyDescent="0.25">
      <c r="A1704" t="s">
        <v>3300</v>
      </c>
      <c r="B1704" t="s">
        <v>3301</v>
      </c>
      <c r="C1704" t="s">
        <v>48</v>
      </c>
      <c r="D1704" t="s">
        <v>21</v>
      </c>
      <c r="E1704">
        <v>25387</v>
      </c>
      <c r="F1704" t="s">
        <v>23</v>
      </c>
      <c r="G1704" t="s">
        <v>23</v>
      </c>
      <c r="H1704" t="s">
        <v>24</v>
      </c>
      <c r="I1704" t="s">
        <v>24</v>
      </c>
      <c r="J1704" t="s">
        <v>25</v>
      </c>
      <c r="K1704" s="1">
        <v>43503</v>
      </c>
      <c r="L1704" t="s">
        <v>26</v>
      </c>
      <c r="N1704" t="s">
        <v>24</v>
      </c>
    </row>
    <row r="1705" spans="1:14" x14ac:dyDescent="0.25">
      <c r="A1705" t="s">
        <v>2302</v>
      </c>
      <c r="B1705" t="s">
        <v>2303</v>
      </c>
      <c r="C1705" t="s">
        <v>774</v>
      </c>
      <c r="D1705" t="s">
        <v>21</v>
      </c>
      <c r="E1705">
        <v>25428</v>
      </c>
      <c r="F1705" t="s">
        <v>22</v>
      </c>
      <c r="G1705" t="s">
        <v>22</v>
      </c>
      <c r="H1705" t="s">
        <v>329</v>
      </c>
      <c r="I1705" t="s">
        <v>2558</v>
      </c>
      <c r="J1705" t="s">
        <v>80</v>
      </c>
      <c r="K1705" s="1">
        <v>43502</v>
      </c>
      <c r="L1705" t="s">
        <v>81</v>
      </c>
      <c r="M1705" t="str">
        <f>HYPERLINK("https://www.regulations.gov/docket?D=FDA-2019-H-0569")</f>
        <v>https://www.regulations.gov/docket?D=FDA-2019-H-0569</v>
      </c>
      <c r="N1705" t="s">
        <v>80</v>
      </c>
    </row>
    <row r="1706" spans="1:14" x14ac:dyDescent="0.25">
      <c r="A1706" t="s">
        <v>3302</v>
      </c>
      <c r="B1706" t="s">
        <v>3303</v>
      </c>
      <c r="C1706" t="s">
        <v>1735</v>
      </c>
      <c r="D1706" t="s">
        <v>21</v>
      </c>
      <c r="E1706">
        <v>26419</v>
      </c>
      <c r="F1706" t="s">
        <v>23</v>
      </c>
      <c r="G1706" t="s">
        <v>23</v>
      </c>
      <c r="H1706" t="s">
        <v>24</v>
      </c>
      <c r="I1706" t="s">
        <v>24</v>
      </c>
      <c r="J1706" t="s">
        <v>25</v>
      </c>
      <c r="K1706" s="1">
        <v>43502</v>
      </c>
      <c r="L1706" t="s">
        <v>26</v>
      </c>
      <c r="N1706" t="s">
        <v>24</v>
      </c>
    </row>
    <row r="1707" spans="1:14" x14ac:dyDescent="0.25">
      <c r="A1707" t="s">
        <v>3304</v>
      </c>
      <c r="B1707" t="s">
        <v>3305</v>
      </c>
      <c r="C1707" t="s">
        <v>906</v>
      </c>
      <c r="D1707" t="s">
        <v>21</v>
      </c>
      <c r="E1707">
        <v>26575</v>
      </c>
      <c r="F1707" t="s">
        <v>23</v>
      </c>
      <c r="G1707" t="s">
        <v>23</v>
      </c>
      <c r="H1707" t="s">
        <v>24</v>
      </c>
      <c r="I1707" t="s">
        <v>24</v>
      </c>
      <c r="J1707" t="s">
        <v>25</v>
      </c>
      <c r="K1707" s="1">
        <v>43502</v>
      </c>
      <c r="L1707" t="s">
        <v>26</v>
      </c>
      <c r="N1707" t="s">
        <v>24</v>
      </c>
    </row>
    <row r="1708" spans="1:14" x14ac:dyDescent="0.25">
      <c r="A1708" t="s">
        <v>3306</v>
      </c>
      <c r="B1708" t="s">
        <v>3307</v>
      </c>
      <c r="C1708" t="s">
        <v>1950</v>
      </c>
      <c r="D1708" t="s">
        <v>21</v>
      </c>
      <c r="E1708">
        <v>25260</v>
      </c>
      <c r="F1708" t="s">
        <v>23</v>
      </c>
      <c r="G1708" t="s">
        <v>23</v>
      </c>
      <c r="H1708" t="s">
        <v>24</v>
      </c>
      <c r="I1708" t="s">
        <v>24</v>
      </c>
      <c r="J1708" t="s">
        <v>25</v>
      </c>
      <c r="K1708" s="1">
        <v>43502</v>
      </c>
      <c r="L1708" t="s">
        <v>26</v>
      </c>
      <c r="N1708" t="s">
        <v>24</v>
      </c>
    </row>
    <row r="1709" spans="1:14" x14ac:dyDescent="0.25">
      <c r="A1709" t="s">
        <v>3308</v>
      </c>
      <c r="B1709" t="s">
        <v>3309</v>
      </c>
      <c r="C1709" t="s">
        <v>463</v>
      </c>
      <c r="D1709" t="s">
        <v>21</v>
      </c>
      <c r="E1709">
        <v>25550</v>
      </c>
      <c r="F1709" t="s">
        <v>23</v>
      </c>
      <c r="G1709" t="s">
        <v>23</v>
      </c>
      <c r="H1709" t="s">
        <v>24</v>
      </c>
      <c r="I1709" t="s">
        <v>24</v>
      </c>
      <c r="J1709" t="s">
        <v>25</v>
      </c>
      <c r="K1709" s="1">
        <v>43502</v>
      </c>
      <c r="L1709" t="s">
        <v>26</v>
      </c>
      <c r="N1709" t="s">
        <v>24</v>
      </c>
    </row>
    <row r="1710" spans="1:14" x14ac:dyDescent="0.25">
      <c r="A1710" t="s">
        <v>2566</v>
      </c>
      <c r="B1710" t="s">
        <v>3310</v>
      </c>
      <c r="C1710" t="s">
        <v>1950</v>
      </c>
      <c r="D1710" t="s">
        <v>21</v>
      </c>
      <c r="E1710">
        <v>25260</v>
      </c>
      <c r="F1710" t="s">
        <v>23</v>
      </c>
      <c r="G1710" t="s">
        <v>23</v>
      </c>
      <c r="H1710" t="s">
        <v>24</v>
      </c>
      <c r="I1710" t="s">
        <v>24</v>
      </c>
      <c r="J1710" t="s">
        <v>25</v>
      </c>
      <c r="K1710" s="1">
        <v>43502</v>
      </c>
      <c r="L1710" t="s">
        <v>26</v>
      </c>
      <c r="N1710" t="s">
        <v>24</v>
      </c>
    </row>
    <row r="1711" spans="1:14" x14ac:dyDescent="0.25">
      <c r="A1711" t="s">
        <v>3311</v>
      </c>
      <c r="B1711" t="s">
        <v>3312</v>
      </c>
      <c r="C1711" t="s">
        <v>3313</v>
      </c>
      <c r="D1711" t="s">
        <v>21</v>
      </c>
      <c r="E1711">
        <v>26055</v>
      </c>
      <c r="F1711" t="s">
        <v>23</v>
      </c>
      <c r="G1711" t="s">
        <v>23</v>
      </c>
      <c r="H1711" t="s">
        <v>24</v>
      </c>
      <c r="I1711" t="s">
        <v>24</v>
      </c>
      <c r="J1711" t="s">
        <v>25</v>
      </c>
      <c r="K1711" s="1">
        <v>43502</v>
      </c>
      <c r="L1711" t="s">
        <v>26</v>
      </c>
      <c r="N1711" t="s">
        <v>24</v>
      </c>
    </row>
    <row r="1712" spans="1:14" x14ac:dyDescent="0.25">
      <c r="A1712" t="s">
        <v>3314</v>
      </c>
      <c r="B1712" t="s">
        <v>3315</v>
      </c>
      <c r="C1712" t="s">
        <v>301</v>
      </c>
      <c r="D1712" t="s">
        <v>21</v>
      </c>
      <c r="E1712">
        <v>26047</v>
      </c>
      <c r="F1712" t="s">
        <v>23</v>
      </c>
      <c r="G1712" t="s">
        <v>23</v>
      </c>
      <c r="H1712" t="s">
        <v>24</v>
      </c>
      <c r="I1712" t="s">
        <v>24</v>
      </c>
      <c r="J1712" t="s">
        <v>25</v>
      </c>
      <c r="K1712" s="1">
        <v>43502</v>
      </c>
      <c r="L1712" t="s">
        <v>26</v>
      </c>
      <c r="N1712" t="s">
        <v>24</v>
      </c>
    </row>
    <row r="1713" spans="1:14" x14ac:dyDescent="0.25">
      <c r="A1713" t="s">
        <v>2583</v>
      </c>
      <c r="B1713" t="s">
        <v>2584</v>
      </c>
      <c r="C1713" t="s">
        <v>1782</v>
      </c>
      <c r="D1713" t="s">
        <v>21</v>
      </c>
      <c r="E1713">
        <v>25571</v>
      </c>
      <c r="F1713" t="s">
        <v>22</v>
      </c>
      <c r="G1713" t="s">
        <v>22</v>
      </c>
      <c r="H1713" t="s">
        <v>329</v>
      </c>
      <c r="I1713" t="s">
        <v>1981</v>
      </c>
      <c r="J1713" t="s">
        <v>80</v>
      </c>
      <c r="K1713" s="1">
        <v>43501</v>
      </c>
      <c r="L1713" t="s">
        <v>81</v>
      </c>
      <c r="M1713" t="str">
        <f>HYPERLINK("https://www.regulations.gov/docket?D=FDA-2019-H-0548")</f>
        <v>https://www.regulations.gov/docket?D=FDA-2019-H-0548</v>
      </c>
      <c r="N1713" t="s">
        <v>80</v>
      </c>
    </row>
    <row r="1714" spans="1:14" x14ac:dyDescent="0.25">
      <c r="A1714" t="s">
        <v>3316</v>
      </c>
      <c r="B1714" t="s">
        <v>3317</v>
      </c>
      <c r="C1714" t="s">
        <v>1358</v>
      </c>
      <c r="D1714" t="s">
        <v>21</v>
      </c>
      <c r="E1714">
        <v>26378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43500</v>
      </c>
      <c r="L1714" t="s">
        <v>26</v>
      </c>
      <c r="N1714" t="s">
        <v>24</v>
      </c>
    </row>
    <row r="1715" spans="1:14" x14ac:dyDescent="0.25">
      <c r="A1715" t="s">
        <v>708</v>
      </c>
      <c r="B1715" t="s">
        <v>709</v>
      </c>
      <c r="C1715" t="s">
        <v>304</v>
      </c>
      <c r="D1715" t="s">
        <v>21</v>
      </c>
      <c r="E1715">
        <v>24739</v>
      </c>
      <c r="F1715" t="s">
        <v>22</v>
      </c>
      <c r="G1715" t="s">
        <v>22</v>
      </c>
      <c r="H1715" t="s">
        <v>312</v>
      </c>
      <c r="I1715" t="s">
        <v>313</v>
      </c>
      <c r="J1715" t="s">
        <v>80</v>
      </c>
      <c r="K1715" s="1">
        <v>43500</v>
      </c>
      <c r="L1715" t="s">
        <v>81</v>
      </c>
      <c r="M1715" t="str">
        <f>HYPERLINK("https://www.regulations.gov/docket?D=FDA-2019-H-0517")</f>
        <v>https://www.regulations.gov/docket?D=FDA-2019-H-0517</v>
      </c>
      <c r="N1715" t="s">
        <v>80</v>
      </c>
    </row>
    <row r="1716" spans="1:14" x14ac:dyDescent="0.25">
      <c r="A1716" t="s">
        <v>3318</v>
      </c>
      <c r="B1716" t="s">
        <v>3319</v>
      </c>
      <c r="C1716" t="s">
        <v>3320</v>
      </c>
      <c r="D1716" t="s">
        <v>21</v>
      </c>
      <c r="E1716">
        <v>26275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43499</v>
      </c>
      <c r="L1716" t="s">
        <v>26</v>
      </c>
      <c r="N1716" t="s">
        <v>24</v>
      </c>
    </row>
    <row r="1717" spans="1:14" x14ac:dyDescent="0.25">
      <c r="A1717" t="s">
        <v>3321</v>
      </c>
      <c r="B1717" t="s">
        <v>3322</v>
      </c>
      <c r="C1717" t="s">
        <v>948</v>
      </c>
      <c r="D1717" t="s">
        <v>21</v>
      </c>
      <c r="E1717">
        <v>25430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43499</v>
      </c>
      <c r="L1717" t="s">
        <v>26</v>
      </c>
      <c r="N1717" t="s">
        <v>24</v>
      </c>
    </row>
    <row r="1718" spans="1:14" x14ac:dyDescent="0.25">
      <c r="A1718" t="s">
        <v>3323</v>
      </c>
      <c r="B1718" t="s">
        <v>3324</v>
      </c>
      <c r="C1718" t="s">
        <v>2099</v>
      </c>
      <c r="D1718" t="s">
        <v>21</v>
      </c>
      <c r="E1718">
        <v>26416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43499</v>
      </c>
      <c r="L1718" t="s">
        <v>26</v>
      </c>
      <c r="N1718" t="s">
        <v>24</v>
      </c>
    </row>
    <row r="1719" spans="1:14" x14ac:dyDescent="0.25">
      <c r="A1719" t="s">
        <v>3325</v>
      </c>
      <c r="B1719" t="s">
        <v>3326</v>
      </c>
      <c r="C1719" t="s">
        <v>1313</v>
      </c>
      <c r="D1719" t="s">
        <v>21</v>
      </c>
      <c r="E1719">
        <v>26250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43499</v>
      </c>
      <c r="L1719" t="s">
        <v>26</v>
      </c>
      <c r="N1719" t="s">
        <v>24</v>
      </c>
    </row>
    <row r="1720" spans="1:14" x14ac:dyDescent="0.25">
      <c r="A1720" t="s">
        <v>3327</v>
      </c>
      <c r="B1720" t="s">
        <v>3328</v>
      </c>
      <c r="C1720" t="s">
        <v>1313</v>
      </c>
      <c r="D1720" t="s">
        <v>21</v>
      </c>
      <c r="E1720">
        <v>26250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43499</v>
      </c>
      <c r="L1720" t="s">
        <v>26</v>
      </c>
      <c r="N1720" t="s">
        <v>24</v>
      </c>
    </row>
    <row r="1721" spans="1:14" x14ac:dyDescent="0.25">
      <c r="A1721" t="s">
        <v>3329</v>
      </c>
      <c r="B1721" t="s">
        <v>3330</v>
      </c>
      <c r="C1721" t="s">
        <v>37</v>
      </c>
      <c r="D1721" t="s">
        <v>21</v>
      </c>
      <c r="E1721">
        <v>26508</v>
      </c>
      <c r="F1721" t="s">
        <v>23</v>
      </c>
      <c r="G1721" t="s">
        <v>23</v>
      </c>
      <c r="H1721" t="s">
        <v>24</v>
      </c>
      <c r="I1721" t="s">
        <v>24</v>
      </c>
      <c r="J1721" t="s">
        <v>25</v>
      </c>
      <c r="K1721" s="1">
        <v>43499</v>
      </c>
      <c r="L1721" t="s">
        <v>26</v>
      </c>
      <c r="N1721" t="s">
        <v>24</v>
      </c>
    </row>
    <row r="1722" spans="1:14" x14ac:dyDescent="0.25">
      <c r="A1722" t="s">
        <v>359</v>
      </c>
      <c r="B1722" t="s">
        <v>3331</v>
      </c>
      <c r="C1722" t="s">
        <v>948</v>
      </c>
      <c r="D1722" t="s">
        <v>21</v>
      </c>
      <c r="E1722">
        <v>25430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43499</v>
      </c>
      <c r="L1722" t="s">
        <v>26</v>
      </c>
      <c r="N1722" t="s">
        <v>24</v>
      </c>
    </row>
    <row r="1723" spans="1:14" x14ac:dyDescent="0.25">
      <c r="A1723" t="s">
        <v>3332</v>
      </c>
      <c r="B1723" t="s">
        <v>3333</v>
      </c>
      <c r="C1723" t="s">
        <v>1313</v>
      </c>
      <c r="D1723" t="s">
        <v>21</v>
      </c>
      <c r="E1723">
        <v>26250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43499</v>
      </c>
      <c r="L1723" t="s">
        <v>26</v>
      </c>
      <c r="N1723" t="s">
        <v>24</v>
      </c>
    </row>
    <row r="1724" spans="1:14" x14ac:dyDescent="0.25">
      <c r="A1724" t="s">
        <v>3334</v>
      </c>
      <c r="B1724" t="s">
        <v>3335</v>
      </c>
      <c r="C1724" t="s">
        <v>1313</v>
      </c>
      <c r="D1724" t="s">
        <v>21</v>
      </c>
      <c r="E1724">
        <v>26250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43499</v>
      </c>
      <c r="L1724" t="s">
        <v>26</v>
      </c>
      <c r="N1724" t="s">
        <v>24</v>
      </c>
    </row>
    <row r="1725" spans="1:14" x14ac:dyDescent="0.25">
      <c r="A1725" t="s">
        <v>3336</v>
      </c>
      <c r="B1725" t="s">
        <v>3337</v>
      </c>
      <c r="C1725" t="s">
        <v>37</v>
      </c>
      <c r="D1725" t="s">
        <v>21</v>
      </c>
      <c r="E1725">
        <v>26508</v>
      </c>
      <c r="F1725" t="s">
        <v>23</v>
      </c>
      <c r="G1725" t="s">
        <v>23</v>
      </c>
      <c r="H1725" t="s">
        <v>24</v>
      </c>
      <c r="I1725" t="s">
        <v>24</v>
      </c>
      <c r="J1725" t="s">
        <v>25</v>
      </c>
      <c r="K1725" s="1">
        <v>43499</v>
      </c>
      <c r="L1725" t="s">
        <v>26</v>
      </c>
      <c r="N1725" t="s">
        <v>24</v>
      </c>
    </row>
    <row r="1726" spans="1:14" x14ac:dyDescent="0.25">
      <c r="A1726" t="s">
        <v>3338</v>
      </c>
      <c r="B1726" t="s">
        <v>3339</v>
      </c>
      <c r="C1726" t="s">
        <v>512</v>
      </c>
      <c r="D1726" t="s">
        <v>21</v>
      </c>
      <c r="E1726">
        <v>26201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43499</v>
      </c>
      <c r="L1726" t="s">
        <v>26</v>
      </c>
      <c r="N1726" t="s">
        <v>24</v>
      </c>
    </row>
    <row r="1727" spans="1:14" x14ac:dyDescent="0.25">
      <c r="A1727" t="s">
        <v>3340</v>
      </c>
      <c r="B1727" t="s">
        <v>3341</v>
      </c>
      <c r="C1727" t="s">
        <v>271</v>
      </c>
      <c r="D1727" t="s">
        <v>21</v>
      </c>
      <c r="E1727">
        <v>25401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43499</v>
      </c>
      <c r="L1727" t="s">
        <v>26</v>
      </c>
      <c r="N1727" t="s">
        <v>24</v>
      </c>
    </row>
    <row r="1728" spans="1:14" x14ac:dyDescent="0.25">
      <c r="A1728" t="s">
        <v>3342</v>
      </c>
      <c r="B1728" t="s">
        <v>3343</v>
      </c>
      <c r="C1728" t="s">
        <v>2099</v>
      </c>
      <c r="D1728" t="s">
        <v>21</v>
      </c>
      <c r="E1728">
        <v>26416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43499</v>
      </c>
      <c r="L1728" t="s">
        <v>26</v>
      </c>
      <c r="N1728" t="s">
        <v>24</v>
      </c>
    </row>
    <row r="1729" spans="1:14" x14ac:dyDescent="0.25">
      <c r="A1729" t="s">
        <v>2380</v>
      </c>
      <c r="B1729" t="s">
        <v>3344</v>
      </c>
      <c r="C1729" t="s">
        <v>512</v>
      </c>
      <c r="D1729" t="s">
        <v>21</v>
      </c>
      <c r="E1729">
        <v>26201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43499</v>
      </c>
      <c r="L1729" t="s">
        <v>26</v>
      </c>
      <c r="N1729" t="s">
        <v>24</v>
      </c>
    </row>
    <row r="1730" spans="1:14" x14ac:dyDescent="0.25">
      <c r="A1730" t="s">
        <v>2380</v>
      </c>
      <c r="B1730" t="s">
        <v>3345</v>
      </c>
      <c r="C1730" t="s">
        <v>1313</v>
      </c>
      <c r="D1730" t="s">
        <v>21</v>
      </c>
      <c r="E1730">
        <v>26250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43499</v>
      </c>
      <c r="L1730" t="s">
        <v>26</v>
      </c>
      <c r="N1730" t="s">
        <v>24</v>
      </c>
    </row>
    <row r="1731" spans="1:14" x14ac:dyDescent="0.25">
      <c r="A1731" t="s">
        <v>3346</v>
      </c>
      <c r="B1731" t="s">
        <v>3347</v>
      </c>
      <c r="C1731" t="s">
        <v>2099</v>
      </c>
      <c r="D1731" t="s">
        <v>21</v>
      </c>
      <c r="E1731">
        <v>26416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43499</v>
      </c>
      <c r="L1731" t="s">
        <v>26</v>
      </c>
      <c r="N1731" t="s">
        <v>24</v>
      </c>
    </row>
    <row r="1732" spans="1:14" x14ac:dyDescent="0.25">
      <c r="A1732" t="s">
        <v>3348</v>
      </c>
      <c r="B1732" t="s">
        <v>3349</v>
      </c>
      <c r="C1732" t="s">
        <v>512</v>
      </c>
      <c r="D1732" t="s">
        <v>21</v>
      </c>
      <c r="E1732">
        <v>26201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43499</v>
      </c>
      <c r="L1732" t="s">
        <v>26</v>
      </c>
      <c r="N1732" t="s">
        <v>24</v>
      </c>
    </row>
    <row r="1733" spans="1:14" x14ac:dyDescent="0.25">
      <c r="A1733" t="s">
        <v>2407</v>
      </c>
      <c r="B1733" t="s">
        <v>3350</v>
      </c>
      <c r="C1733" t="s">
        <v>512</v>
      </c>
      <c r="D1733" t="s">
        <v>21</v>
      </c>
      <c r="E1733">
        <v>26201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43499</v>
      </c>
      <c r="L1733" t="s">
        <v>26</v>
      </c>
      <c r="N1733" t="s">
        <v>24</v>
      </c>
    </row>
    <row r="1734" spans="1:14" x14ac:dyDescent="0.25">
      <c r="A1734" t="s">
        <v>3351</v>
      </c>
      <c r="B1734" t="s">
        <v>3352</v>
      </c>
      <c r="C1734" t="s">
        <v>271</v>
      </c>
      <c r="D1734" t="s">
        <v>21</v>
      </c>
      <c r="E1734">
        <v>25401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43499</v>
      </c>
      <c r="L1734" t="s">
        <v>26</v>
      </c>
      <c r="N1734" t="s">
        <v>24</v>
      </c>
    </row>
    <row r="1735" spans="1:14" x14ac:dyDescent="0.25">
      <c r="A1735" t="s">
        <v>3353</v>
      </c>
      <c r="B1735" t="s">
        <v>3354</v>
      </c>
      <c r="C1735" t="s">
        <v>37</v>
      </c>
      <c r="D1735" t="s">
        <v>21</v>
      </c>
      <c r="E1735">
        <v>26505</v>
      </c>
      <c r="F1735" t="s">
        <v>23</v>
      </c>
      <c r="G1735" t="s">
        <v>23</v>
      </c>
      <c r="H1735" t="s">
        <v>24</v>
      </c>
      <c r="I1735" t="s">
        <v>24</v>
      </c>
      <c r="J1735" t="s">
        <v>25</v>
      </c>
      <c r="K1735" s="1">
        <v>43499</v>
      </c>
      <c r="L1735" t="s">
        <v>26</v>
      </c>
      <c r="N1735" t="s">
        <v>24</v>
      </c>
    </row>
    <row r="1736" spans="1:14" x14ac:dyDescent="0.25">
      <c r="A1736" t="s">
        <v>3355</v>
      </c>
      <c r="B1736" t="s">
        <v>3356</v>
      </c>
      <c r="C1736" t="s">
        <v>2301</v>
      </c>
      <c r="D1736" t="s">
        <v>21</v>
      </c>
      <c r="E1736">
        <v>26501</v>
      </c>
      <c r="F1736" t="s">
        <v>23</v>
      </c>
      <c r="G1736" t="s">
        <v>23</v>
      </c>
      <c r="H1736" t="s">
        <v>24</v>
      </c>
      <c r="I1736" t="s">
        <v>24</v>
      </c>
      <c r="J1736" t="s">
        <v>25</v>
      </c>
      <c r="K1736" s="1">
        <v>43499</v>
      </c>
      <c r="L1736" t="s">
        <v>26</v>
      </c>
      <c r="N1736" t="s">
        <v>24</v>
      </c>
    </row>
    <row r="1737" spans="1:14" x14ac:dyDescent="0.25">
      <c r="A1737" t="s">
        <v>3357</v>
      </c>
      <c r="B1737" t="s">
        <v>3358</v>
      </c>
      <c r="C1737" t="s">
        <v>37</v>
      </c>
      <c r="D1737" t="s">
        <v>21</v>
      </c>
      <c r="E1737">
        <v>26508</v>
      </c>
      <c r="F1737" t="s">
        <v>23</v>
      </c>
      <c r="G1737" t="s">
        <v>23</v>
      </c>
      <c r="H1737" t="s">
        <v>24</v>
      </c>
      <c r="I1737" t="s">
        <v>24</v>
      </c>
      <c r="J1737" t="s">
        <v>25</v>
      </c>
      <c r="K1737" s="1">
        <v>43499</v>
      </c>
      <c r="L1737" t="s">
        <v>26</v>
      </c>
      <c r="N1737" t="s">
        <v>24</v>
      </c>
    </row>
    <row r="1738" spans="1:14" x14ac:dyDescent="0.25">
      <c r="A1738" t="s">
        <v>3359</v>
      </c>
      <c r="B1738" t="s">
        <v>3360</v>
      </c>
      <c r="C1738" t="s">
        <v>1288</v>
      </c>
      <c r="D1738" t="s">
        <v>21</v>
      </c>
      <c r="E1738">
        <v>26505</v>
      </c>
      <c r="F1738" t="s">
        <v>22</v>
      </c>
      <c r="G1738" t="s">
        <v>22</v>
      </c>
      <c r="H1738" t="s">
        <v>312</v>
      </c>
      <c r="I1738" t="s">
        <v>313</v>
      </c>
      <c r="J1738" t="s">
        <v>80</v>
      </c>
      <c r="K1738" s="1">
        <v>43496</v>
      </c>
      <c r="L1738" t="s">
        <v>81</v>
      </c>
      <c r="M1738" t="str">
        <f>HYPERLINK("https://www.regulations.gov/docket?D=FDA-2019-H-0474")</f>
        <v>https://www.regulations.gov/docket?D=FDA-2019-H-0474</v>
      </c>
      <c r="N1738" t="s">
        <v>80</v>
      </c>
    </row>
    <row r="1739" spans="1:14" x14ac:dyDescent="0.25">
      <c r="A1739" t="s">
        <v>309</v>
      </c>
      <c r="B1739" t="s">
        <v>310</v>
      </c>
      <c r="C1739" t="s">
        <v>311</v>
      </c>
      <c r="D1739" t="s">
        <v>21</v>
      </c>
      <c r="E1739">
        <v>24941</v>
      </c>
      <c r="F1739" t="s">
        <v>22</v>
      </c>
      <c r="G1739" t="s">
        <v>22</v>
      </c>
      <c r="H1739" t="s">
        <v>312</v>
      </c>
      <c r="I1739" t="s">
        <v>313</v>
      </c>
      <c r="J1739" s="1">
        <v>43418</v>
      </c>
      <c r="K1739" s="1">
        <v>43496</v>
      </c>
      <c r="L1739" t="s">
        <v>331</v>
      </c>
      <c r="N1739" t="s">
        <v>1302</v>
      </c>
    </row>
    <row r="1740" spans="1:14" x14ac:dyDescent="0.25">
      <c r="A1740" t="s">
        <v>3361</v>
      </c>
      <c r="B1740" t="s">
        <v>3362</v>
      </c>
      <c r="C1740" t="s">
        <v>2114</v>
      </c>
      <c r="D1740" t="s">
        <v>21</v>
      </c>
      <c r="E1740">
        <v>24938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43496</v>
      </c>
      <c r="L1740" t="s">
        <v>26</v>
      </c>
      <c r="N1740" t="s">
        <v>24</v>
      </c>
    </row>
    <row r="1741" spans="1:14" x14ac:dyDescent="0.25">
      <c r="A1741" t="s">
        <v>3363</v>
      </c>
      <c r="B1741" t="s">
        <v>3364</v>
      </c>
      <c r="C1741" t="s">
        <v>2008</v>
      </c>
      <c r="D1741" t="s">
        <v>21</v>
      </c>
      <c r="E1741">
        <v>25674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43496</v>
      </c>
      <c r="L1741" t="s">
        <v>26</v>
      </c>
      <c r="N1741" t="s">
        <v>24</v>
      </c>
    </row>
    <row r="1742" spans="1:14" x14ac:dyDescent="0.25">
      <c r="A1742" t="s">
        <v>439</v>
      </c>
      <c r="B1742" t="s">
        <v>3365</v>
      </c>
      <c r="C1742" t="s">
        <v>3366</v>
      </c>
      <c r="D1742" t="s">
        <v>21</v>
      </c>
      <c r="E1742">
        <v>24910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43496</v>
      </c>
      <c r="L1742" t="s">
        <v>26</v>
      </c>
      <c r="N1742" t="s">
        <v>24</v>
      </c>
    </row>
    <row r="1743" spans="1:14" x14ac:dyDescent="0.25">
      <c r="A1743" t="s">
        <v>3367</v>
      </c>
      <c r="B1743" t="s">
        <v>3368</v>
      </c>
      <c r="C1743" t="s">
        <v>1044</v>
      </c>
      <c r="D1743" t="s">
        <v>21</v>
      </c>
      <c r="E1743">
        <v>25524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43496</v>
      </c>
      <c r="L1743" t="s">
        <v>26</v>
      </c>
      <c r="N1743" t="s">
        <v>24</v>
      </c>
    </row>
    <row r="1744" spans="1:14" x14ac:dyDescent="0.25">
      <c r="A1744" t="s">
        <v>544</v>
      </c>
      <c r="B1744" t="s">
        <v>545</v>
      </c>
      <c r="C1744" t="s">
        <v>546</v>
      </c>
      <c r="D1744" t="s">
        <v>21</v>
      </c>
      <c r="E1744">
        <v>25529</v>
      </c>
      <c r="F1744" t="s">
        <v>22</v>
      </c>
      <c r="G1744" t="s">
        <v>22</v>
      </c>
      <c r="H1744" t="s">
        <v>78</v>
      </c>
      <c r="I1744" t="s">
        <v>2797</v>
      </c>
      <c r="J1744" s="1">
        <v>43423</v>
      </c>
      <c r="K1744" s="1">
        <v>43496</v>
      </c>
      <c r="L1744" t="s">
        <v>331</v>
      </c>
      <c r="N1744" t="s">
        <v>1299</v>
      </c>
    </row>
    <row r="1745" spans="1:14" x14ac:dyDescent="0.25">
      <c r="A1745" t="s">
        <v>3369</v>
      </c>
      <c r="B1745" t="s">
        <v>3370</v>
      </c>
      <c r="C1745" t="s">
        <v>3371</v>
      </c>
      <c r="D1745" t="s">
        <v>21</v>
      </c>
      <c r="E1745">
        <v>25154</v>
      </c>
      <c r="F1745" t="s">
        <v>23</v>
      </c>
      <c r="G1745" t="s">
        <v>23</v>
      </c>
      <c r="H1745" t="s">
        <v>24</v>
      </c>
      <c r="I1745" t="s">
        <v>24</v>
      </c>
      <c r="J1745" t="s">
        <v>25</v>
      </c>
      <c r="K1745" s="1">
        <v>43495</v>
      </c>
      <c r="L1745" t="s">
        <v>26</v>
      </c>
      <c r="N1745" t="s">
        <v>24</v>
      </c>
    </row>
    <row r="1746" spans="1:14" x14ac:dyDescent="0.25">
      <c r="A1746" t="s">
        <v>3372</v>
      </c>
      <c r="B1746" t="s">
        <v>3373</v>
      </c>
      <c r="C1746" t="s">
        <v>1466</v>
      </c>
      <c r="D1746" t="s">
        <v>21</v>
      </c>
      <c r="E1746">
        <v>25209</v>
      </c>
      <c r="F1746" t="s">
        <v>23</v>
      </c>
      <c r="G1746" t="s">
        <v>23</v>
      </c>
      <c r="H1746" t="s">
        <v>24</v>
      </c>
      <c r="I1746" t="s">
        <v>24</v>
      </c>
      <c r="J1746" t="s">
        <v>25</v>
      </c>
      <c r="K1746" s="1">
        <v>43495</v>
      </c>
      <c r="L1746" t="s">
        <v>26</v>
      </c>
      <c r="N1746" t="s">
        <v>24</v>
      </c>
    </row>
    <row r="1747" spans="1:14" x14ac:dyDescent="0.25">
      <c r="A1747" t="s">
        <v>3374</v>
      </c>
      <c r="B1747" t="s">
        <v>3375</v>
      </c>
      <c r="C1747" t="s">
        <v>991</v>
      </c>
      <c r="D1747" t="s">
        <v>21</v>
      </c>
      <c r="E1747">
        <v>25414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43495</v>
      </c>
      <c r="L1747" t="s">
        <v>26</v>
      </c>
      <c r="N1747" t="s">
        <v>24</v>
      </c>
    </row>
    <row r="1748" spans="1:14" x14ac:dyDescent="0.25">
      <c r="A1748" t="s">
        <v>3376</v>
      </c>
      <c r="B1748" t="s">
        <v>3377</v>
      </c>
      <c r="C1748" t="s">
        <v>220</v>
      </c>
      <c r="D1748" t="s">
        <v>21</v>
      </c>
      <c r="E1748">
        <v>25506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43495</v>
      </c>
      <c r="L1748" t="s">
        <v>26</v>
      </c>
      <c r="N1748" t="s">
        <v>24</v>
      </c>
    </row>
    <row r="1749" spans="1:14" x14ac:dyDescent="0.25">
      <c r="A1749" t="s">
        <v>3378</v>
      </c>
      <c r="B1749" t="s">
        <v>3379</v>
      </c>
      <c r="C1749" t="s">
        <v>335</v>
      </c>
      <c r="D1749" t="s">
        <v>21</v>
      </c>
      <c r="E1749">
        <v>25560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43495</v>
      </c>
      <c r="L1749" t="s">
        <v>26</v>
      </c>
      <c r="N1749" t="s">
        <v>24</v>
      </c>
    </row>
    <row r="1750" spans="1:14" x14ac:dyDescent="0.25">
      <c r="A1750" t="s">
        <v>2443</v>
      </c>
      <c r="B1750" t="s">
        <v>3380</v>
      </c>
      <c r="C1750" t="s">
        <v>1617</v>
      </c>
      <c r="D1750" t="s">
        <v>21</v>
      </c>
      <c r="E1750">
        <v>25523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43495</v>
      </c>
      <c r="L1750" t="s">
        <v>26</v>
      </c>
      <c r="N1750" t="s">
        <v>24</v>
      </c>
    </row>
    <row r="1751" spans="1:14" x14ac:dyDescent="0.25">
      <c r="A1751" t="s">
        <v>3381</v>
      </c>
      <c r="B1751" t="s">
        <v>3382</v>
      </c>
      <c r="C1751" t="s">
        <v>537</v>
      </c>
      <c r="D1751" t="s">
        <v>21</v>
      </c>
      <c r="E1751">
        <v>25053</v>
      </c>
      <c r="F1751" t="s">
        <v>23</v>
      </c>
      <c r="G1751" t="s">
        <v>23</v>
      </c>
      <c r="H1751" t="s">
        <v>24</v>
      </c>
      <c r="I1751" t="s">
        <v>24</v>
      </c>
      <c r="J1751" t="s">
        <v>25</v>
      </c>
      <c r="K1751" s="1">
        <v>43495</v>
      </c>
      <c r="L1751" t="s">
        <v>26</v>
      </c>
      <c r="N1751" t="s">
        <v>24</v>
      </c>
    </row>
    <row r="1752" spans="1:14" x14ac:dyDescent="0.25">
      <c r="A1752" t="s">
        <v>3383</v>
      </c>
      <c r="B1752" t="s">
        <v>200</v>
      </c>
      <c r="C1752" t="s">
        <v>201</v>
      </c>
      <c r="D1752" t="s">
        <v>21</v>
      </c>
      <c r="E1752">
        <v>26836</v>
      </c>
      <c r="F1752" t="s">
        <v>22</v>
      </c>
      <c r="G1752" t="s">
        <v>22</v>
      </c>
      <c r="H1752" t="s">
        <v>312</v>
      </c>
      <c r="I1752" t="s">
        <v>701</v>
      </c>
      <c r="J1752" t="s">
        <v>80</v>
      </c>
      <c r="K1752" s="1">
        <v>43494</v>
      </c>
      <c r="L1752" t="s">
        <v>81</v>
      </c>
      <c r="M1752" t="str">
        <f>HYPERLINK("https://www.regulations.gov/docket?D=FDA-2019-H-0406")</f>
        <v>https://www.regulations.gov/docket?D=FDA-2019-H-0406</v>
      </c>
      <c r="N1752" t="s">
        <v>80</v>
      </c>
    </row>
    <row r="1753" spans="1:14" x14ac:dyDescent="0.25">
      <c r="A1753" t="s">
        <v>3384</v>
      </c>
      <c r="B1753" t="s">
        <v>3385</v>
      </c>
      <c r="C1753" t="s">
        <v>1493</v>
      </c>
      <c r="D1753" t="s">
        <v>21</v>
      </c>
      <c r="E1753">
        <v>26711</v>
      </c>
      <c r="F1753" t="s">
        <v>22</v>
      </c>
      <c r="G1753" t="s">
        <v>22</v>
      </c>
      <c r="H1753" t="s">
        <v>312</v>
      </c>
      <c r="I1753" t="s">
        <v>767</v>
      </c>
      <c r="J1753" t="s">
        <v>80</v>
      </c>
      <c r="K1753" s="1">
        <v>43494</v>
      </c>
      <c r="L1753" t="s">
        <v>81</v>
      </c>
      <c r="M1753" t="str">
        <f>HYPERLINK("https://www.regulations.gov/docket?D=FDA-2019-H-0421")</f>
        <v>https://www.regulations.gov/docket?D=FDA-2019-H-0421</v>
      </c>
      <c r="N1753" t="s">
        <v>80</v>
      </c>
    </row>
    <row r="1754" spans="1:14" x14ac:dyDescent="0.25">
      <c r="A1754" t="s">
        <v>3386</v>
      </c>
      <c r="B1754" t="s">
        <v>3387</v>
      </c>
      <c r="C1754" t="s">
        <v>301</v>
      </c>
      <c r="D1754" t="s">
        <v>21</v>
      </c>
      <c r="E1754">
        <v>26034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43494</v>
      </c>
      <c r="L1754" t="s">
        <v>26</v>
      </c>
      <c r="N1754" t="s">
        <v>24</v>
      </c>
    </row>
    <row r="1755" spans="1:14" x14ac:dyDescent="0.25">
      <c r="A1755" t="s">
        <v>3388</v>
      </c>
      <c r="B1755" t="s">
        <v>3389</v>
      </c>
      <c r="C1755" t="s">
        <v>3390</v>
      </c>
      <c r="D1755" t="s">
        <v>21</v>
      </c>
      <c r="E1755">
        <v>25208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43494</v>
      </c>
      <c r="L1755" t="s">
        <v>26</v>
      </c>
      <c r="N1755" t="s">
        <v>24</v>
      </c>
    </row>
    <row r="1756" spans="1:14" x14ac:dyDescent="0.25">
      <c r="A1756" t="s">
        <v>3391</v>
      </c>
      <c r="B1756" t="s">
        <v>3392</v>
      </c>
      <c r="C1756" t="s">
        <v>683</v>
      </c>
      <c r="D1756" t="s">
        <v>21</v>
      </c>
      <c r="E1756">
        <v>26062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43493</v>
      </c>
      <c r="L1756" t="s">
        <v>26</v>
      </c>
      <c r="N1756" t="s">
        <v>24</v>
      </c>
    </row>
    <row r="1757" spans="1:14" x14ac:dyDescent="0.25">
      <c r="A1757" t="s">
        <v>3393</v>
      </c>
      <c r="B1757" t="s">
        <v>3394</v>
      </c>
      <c r="C1757" t="s">
        <v>683</v>
      </c>
      <c r="D1757" t="s">
        <v>21</v>
      </c>
      <c r="E1757">
        <v>26062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43493</v>
      </c>
      <c r="L1757" t="s">
        <v>26</v>
      </c>
      <c r="N1757" t="s">
        <v>24</v>
      </c>
    </row>
    <row r="1758" spans="1:14" x14ac:dyDescent="0.25">
      <c r="A1758" t="s">
        <v>2432</v>
      </c>
      <c r="B1758" t="s">
        <v>3395</v>
      </c>
      <c r="C1758" t="s">
        <v>683</v>
      </c>
      <c r="D1758" t="s">
        <v>21</v>
      </c>
      <c r="E1758">
        <v>26062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43493</v>
      </c>
      <c r="L1758" t="s">
        <v>26</v>
      </c>
      <c r="N1758" t="s">
        <v>24</v>
      </c>
    </row>
    <row r="1759" spans="1:14" x14ac:dyDescent="0.25">
      <c r="A1759" t="s">
        <v>343</v>
      </c>
      <c r="B1759" t="s">
        <v>3396</v>
      </c>
      <c r="C1759" t="s">
        <v>683</v>
      </c>
      <c r="D1759" t="s">
        <v>21</v>
      </c>
      <c r="E1759">
        <v>26062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43493</v>
      </c>
      <c r="L1759" t="s">
        <v>26</v>
      </c>
      <c r="N1759" t="s">
        <v>24</v>
      </c>
    </row>
    <row r="1760" spans="1:14" x14ac:dyDescent="0.25">
      <c r="A1760" t="s">
        <v>3397</v>
      </c>
      <c r="B1760" t="s">
        <v>3398</v>
      </c>
      <c r="C1760" t="s">
        <v>258</v>
      </c>
      <c r="D1760" t="s">
        <v>21</v>
      </c>
      <c r="E1760">
        <v>26047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43493</v>
      </c>
      <c r="L1760" t="s">
        <v>26</v>
      </c>
      <c r="N1760" t="s">
        <v>24</v>
      </c>
    </row>
    <row r="1761" spans="1:14" x14ac:dyDescent="0.25">
      <c r="A1761" t="s">
        <v>3399</v>
      </c>
      <c r="B1761" t="s">
        <v>3400</v>
      </c>
      <c r="C1761" t="s">
        <v>683</v>
      </c>
      <c r="D1761" t="s">
        <v>21</v>
      </c>
      <c r="E1761">
        <v>26062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43493</v>
      </c>
      <c r="L1761" t="s">
        <v>26</v>
      </c>
      <c r="N1761" t="s">
        <v>24</v>
      </c>
    </row>
    <row r="1762" spans="1:14" x14ac:dyDescent="0.25">
      <c r="A1762" t="s">
        <v>1091</v>
      </c>
      <c r="B1762" t="s">
        <v>3401</v>
      </c>
      <c r="C1762" t="s">
        <v>683</v>
      </c>
      <c r="D1762" t="s">
        <v>21</v>
      </c>
      <c r="E1762">
        <v>26062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43493</v>
      </c>
      <c r="L1762" t="s">
        <v>26</v>
      </c>
      <c r="N1762" t="s">
        <v>24</v>
      </c>
    </row>
    <row r="1763" spans="1:14" x14ac:dyDescent="0.25">
      <c r="A1763" t="s">
        <v>3402</v>
      </c>
      <c r="B1763" t="s">
        <v>3403</v>
      </c>
      <c r="C1763" t="s">
        <v>53</v>
      </c>
      <c r="D1763" t="s">
        <v>21</v>
      </c>
      <c r="E1763">
        <v>25309</v>
      </c>
      <c r="F1763" t="s">
        <v>23</v>
      </c>
      <c r="G1763" t="s">
        <v>23</v>
      </c>
      <c r="H1763" t="s">
        <v>24</v>
      </c>
      <c r="I1763" t="s">
        <v>24</v>
      </c>
      <c r="J1763" t="s">
        <v>25</v>
      </c>
      <c r="K1763" s="1">
        <v>43493</v>
      </c>
      <c r="L1763" t="s">
        <v>26</v>
      </c>
      <c r="N1763" t="s">
        <v>24</v>
      </c>
    </row>
    <row r="1764" spans="1:14" x14ac:dyDescent="0.25">
      <c r="A1764" t="s">
        <v>3404</v>
      </c>
      <c r="B1764" t="s">
        <v>3405</v>
      </c>
      <c r="C1764" t="s">
        <v>683</v>
      </c>
      <c r="D1764" t="s">
        <v>21</v>
      </c>
      <c r="E1764">
        <v>26062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43493</v>
      </c>
      <c r="L1764" t="s">
        <v>26</v>
      </c>
      <c r="N1764" t="s">
        <v>24</v>
      </c>
    </row>
    <row r="1765" spans="1:14" x14ac:dyDescent="0.25">
      <c r="A1765" t="s">
        <v>3406</v>
      </c>
      <c r="B1765" t="s">
        <v>3407</v>
      </c>
      <c r="C1765" t="s">
        <v>258</v>
      </c>
      <c r="D1765" t="s">
        <v>21</v>
      </c>
      <c r="E1765">
        <v>26047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43493</v>
      </c>
      <c r="L1765" t="s">
        <v>26</v>
      </c>
      <c r="N1765" t="s">
        <v>24</v>
      </c>
    </row>
    <row r="1766" spans="1:14" x14ac:dyDescent="0.25">
      <c r="A1766" t="s">
        <v>3408</v>
      </c>
      <c r="B1766" t="s">
        <v>3409</v>
      </c>
      <c r="C1766" t="s">
        <v>991</v>
      </c>
      <c r="D1766" t="s">
        <v>21</v>
      </c>
      <c r="E1766">
        <v>25414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43490</v>
      </c>
      <c r="L1766" t="s">
        <v>26</v>
      </c>
      <c r="N1766" t="s">
        <v>24</v>
      </c>
    </row>
    <row r="1767" spans="1:14" x14ac:dyDescent="0.25">
      <c r="A1767" t="s">
        <v>3410</v>
      </c>
      <c r="B1767" t="s">
        <v>3411</v>
      </c>
      <c r="C1767" t="s">
        <v>991</v>
      </c>
      <c r="D1767" t="s">
        <v>21</v>
      </c>
      <c r="E1767">
        <v>25414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43490</v>
      </c>
      <c r="L1767" t="s">
        <v>26</v>
      </c>
      <c r="N1767" t="s">
        <v>24</v>
      </c>
    </row>
    <row r="1768" spans="1:14" x14ac:dyDescent="0.25">
      <c r="A1768" t="s">
        <v>359</v>
      </c>
      <c r="B1768" t="s">
        <v>3412</v>
      </c>
      <c r="C1768" t="s">
        <v>991</v>
      </c>
      <c r="D1768" t="s">
        <v>21</v>
      </c>
      <c r="E1768">
        <v>25414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43490</v>
      </c>
      <c r="L1768" t="s">
        <v>26</v>
      </c>
      <c r="N1768" t="s">
        <v>24</v>
      </c>
    </row>
    <row r="1769" spans="1:14" x14ac:dyDescent="0.25">
      <c r="A1769" t="s">
        <v>3413</v>
      </c>
      <c r="B1769" t="s">
        <v>3414</v>
      </c>
      <c r="C1769" t="s">
        <v>817</v>
      </c>
      <c r="D1769" t="s">
        <v>21</v>
      </c>
      <c r="E1769">
        <v>25425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43490</v>
      </c>
      <c r="L1769" t="s">
        <v>26</v>
      </c>
      <c r="N1769" t="s">
        <v>24</v>
      </c>
    </row>
    <row r="1770" spans="1:14" x14ac:dyDescent="0.25">
      <c r="A1770" t="s">
        <v>3415</v>
      </c>
      <c r="B1770" t="s">
        <v>3416</v>
      </c>
      <c r="C1770" t="s">
        <v>991</v>
      </c>
      <c r="D1770" t="s">
        <v>21</v>
      </c>
      <c r="E1770">
        <v>25414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43490</v>
      </c>
      <c r="L1770" t="s">
        <v>26</v>
      </c>
      <c r="N1770" t="s">
        <v>24</v>
      </c>
    </row>
    <row r="1771" spans="1:14" x14ac:dyDescent="0.25">
      <c r="A1771" t="s">
        <v>3417</v>
      </c>
      <c r="B1771" t="s">
        <v>3418</v>
      </c>
      <c r="C1771" t="s">
        <v>991</v>
      </c>
      <c r="D1771" t="s">
        <v>21</v>
      </c>
      <c r="E1771">
        <v>25414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43490</v>
      </c>
      <c r="L1771" t="s">
        <v>26</v>
      </c>
      <c r="N1771" t="s">
        <v>24</v>
      </c>
    </row>
    <row r="1772" spans="1:14" x14ac:dyDescent="0.25">
      <c r="A1772" t="s">
        <v>3419</v>
      </c>
      <c r="B1772" t="s">
        <v>3420</v>
      </c>
      <c r="C1772" t="s">
        <v>1617</v>
      </c>
      <c r="D1772" t="s">
        <v>21</v>
      </c>
      <c r="E1772">
        <v>25526</v>
      </c>
      <c r="F1772" t="s">
        <v>23</v>
      </c>
      <c r="G1772" t="s">
        <v>23</v>
      </c>
      <c r="H1772" t="s">
        <v>24</v>
      </c>
      <c r="I1772" t="s">
        <v>24</v>
      </c>
      <c r="J1772" t="s">
        <v>25</v>
      </c>
      <c r="K1772" s="1">
        <v>43490</v>
      </c>
      <c r="L1772" t="s">
        <v>26</v>
      </c>
      <c r="N1772" t="s">
        <v>24</v>
      </c>
    </row>
    <row r="1773" spans="1:14" x14ac:dyDescent="0.25">
      <c r="A1773" t="s">
        <v>3421</v>
      </c>
      <c r="B1773" t="s">
        <v>3422</v>
      </c>
      <c r="C1773" t="s">
        <v>817</v>
      </c>
      <c r="D1773" t="s">
        <v>21</v>
      </c>
      <c r="E1773">
        <v>25425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43490</v>
      </c>
      <c r="L1773" t="s">
        <v>26</v>
      </c>
      <c r="N1773" t="s">
        <v>24</v>
      </c>
    </row>
    <row r="1774" spans="1:14" x14ac:dyDescent="0.25">
      <c r="A1774" t="s">
        <v>3423</v>
      </c>
      <c r="B1774" t="s">
        <v>3424</v>
      </c>
      <c r="C1774" t="s">
        <v>3425</v>
      </c>
      <c r="D1774" t="s">
        <v>21</v>
      </c>
      <c r="E1774">
        <v>25676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43489</v>
      </c>
      <c r="L1774" t="s">
        <v>26</v>
      </c>
      <c r="N1774" t="s">
        <v>24</v>
      </c>
    </row>
    <row r="1775" spans="1:14" x14ac:dyDescent="0.25">
      <c r="A1775" t="s">
        <v>2112</v>
      </c>
      <c r="B1775" t="s">
        <v>2113</v>
      </c>
      <c r="C1775" t="s">
        <v>2114</v>
      </c>
      <c r="D1775" t="s">
        <v>21</v>
      </c>
      <c r="E1775">
        <v>24938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43489</v>
      </c>
      <c r="L1775" t="s">
        <v>26</v>
      </c>
      <c r="N1775" t="s">
        <v>24</v>
      </c>
    </row>
    <row r="1776" spans="1:14" x14ac:dyDescent="0.25">
      <c r="A1776" t="s">
        <v>3426</v>
      </c>
      <c r="B1776" t="s">
        <v>3427</v>
      </c>
      <c r="C1776" t="s">
        <v>3428</v>
      </c>
      <c r="D1776" t="s">
        <v>21</v>
      </c>
      <c r="E1776">
        <v>25661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43489</v>
      </c>
      <c r="L1776" t="s">
        <v>26</v>
      </c>
      <c r="N1776" t="s">
        <v>24</v>
      </c>
    </row>
    <row r="1777" spans="1:14" x14ac:dyDescent="0.25">
      <c r="A1777" t="s">
        <v>3429</v>
      </c>
      <c r="B1777" t="s">
        <v>3430</v>
      </c>
      <c r="C1777" t="s">
        <v>3366</v>
      </c>
      <c r="D1777" t="s">
        <v>21</v>
      </c>
      <c r="E1777">
        <v>24910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43489</v>
      </c>
      <c r="L1777" t="s">
        <v>26</v>
      </c>
      <c r="N1777" t="s">
        <v>24</v>
      </c>
    </row>
    <row r="1778" spans="1:14" x14ac:dyDescent="0.25">
      <c r="A1778" t="s">
        <v>3431</v>
      </c>
      <c r="B1778" t="s">
        <v>3432</v>
      </c>
      <c r="C1778" t="s">
        <v>2008</v>
      </c>
      <c r="D1778" t="s">
        <v>21</v>
      </c>
      <c r="E1778">
        <v>25674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43489</v>
      </c>
      <c r="L1778" t="s">
        <v>26</v>
      </c>
      <c r="N1778" t="s">
        <v>24</v>
      </c>
    </row>
    <row r="1779" spans="1:14" x14ac:dyDescent="0.25">
      <c r="A1779" t="s">
        <v>496</v>
      </c>
      <c r="B1779" t="s">
        <v>3433</v>
      </c>
      <c r="C1779" t="s">
        <v>3366</v>
      </c>
      <c r="D1779" t="s">
        <v>21</v>
      </c>
      <c r="E1779">
        <v>24910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43489</v>
      </c>
      <c r="L1779" t="s">
        <v>26</v>
      </c>
      <c r="N1779" t="s">
        <v>24</v>
      </c>
    </row>
    <row r="1780" spans="1:14" x14ac:dyDescent="0.25">
      <c r="A1780" t="s">
        <v>3434</v>
      </c>
      <c r="B1780" t="s">
        <v>3435</v>
      </c>
      <c r="C1780" t="s">
        <v>2008</v>
      </c>
      <c r="D1780" t="s">
        <v>21</v>
      </c>
      <c r="E1780">
        <v>25674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43489</v>
      </c>
      <c r="L1780" t="s">
        <v>26</v>
      </c>
      <c r="N1780" t="s">
        <v>24</v>
      </c>
    </row>
    <row r="1781" spans="1:14" x14ac:dyDescent="0.25">
      <c r="A1781" t="s">
        <v>3436</v>
      </c>
      <c r="B1781" t="s">
        <v>3437</v>
      </c>
      <c r="C1781" t="s">
        <v>74</v>
      </c>
      <c r="D1781" t="s">
        <v>21</v>
      </c>
      <c r="E1781">
        <v>24901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43489</v>
      </c>
      <c r="L1781" t="s">
        <v>26</v>
      </c>
      <c r="N1781" t="s">
        <v>24</v>
      </c>
    </row>
    <row r="1782" spans="1:14" x14ac:dyDescent="0.25">
      <c r="A1782" t="s">
        <v>3438</v>
      </c>
      <c r="B1782" t="s">
        <v>3439</v>
      </c>
      <c r="C1782" t="s">
        <v>3428</v>
      </c>
      <c r="D1782" t="s">
        <v>21</v>
      </c>
      <c r="E1782">
        <v>25661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43489</v>
      </c>
      <c r="L1782" t="s">
        <v>26</v>
      </c>
      <c r="N1782" t="s">
        <v>24</v>
      </c>
    </row>
    <row r="1783" spans="1:14" x14ac:dyDescent="0.25">
      <c r="A1783" t="s">
        <v>2380</v>
      </c>
      <c r="B1783" t="s">
        <v>3440</v>
      </c>
      <c r="C1783" t="s">
        <v>3366</v>
      </c>
      <c r="D1783" t="s">
        <v>21</v>
      </c>
      <c r="E1783">
        <v>24910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43489</v>
      </c>
      <c r="L1783" t="s">
        <v>26</v>
      </c>
      <c r="N1783" t="s">
        <v>24</v>
      </c>
    </row>
    <row r="1784" spans="1:14" x14ac:dyDescent="0.25">
      <c r="A1784" t="s">
        <v>439</v>
      </c>
      <c r="B1784" t="s">
        <v>500</v>
      </c>
      <c r="C1784" t="s">
        <v>501</v>
      </c>
      <c r="D1784" t="s">
        <v>21</v>
      </c>
      <c r="E1784">
        <v>25854</v>
      </c>
      <c r="F1784" t="s">
        <v>22</v>
      </c>
      <c r="G1784" t="s">
        <v>22</v>
      </c>
      <c r="H1784" t="s">
        <v>312</v>
      </c>
      <c r="I1784" t="s">
        <v>313</v>
      </c>
      <c r="J1784" t="s">
        <v>80</v>
      </c>
      <c r="K1784" s="1">
        <v>43489</v>
      </c>
      <c r="L1784" t="s">
        <v>81</v>
      </c>
      <c r="M1784" t="str">
        <f>HYPERLINK("https://www.regulations.gov/docket?D=FDA-2019-H-0340")</f>
        <v>https://www.regulations.gov/docket?D=FDA-2019-H-0340</v>
      </c>
      <c r="N1784" t="s">
        <v>80</v>
      </c>
    </row>
    <row r="1785" spans="1:14" x14ac:dyDescent="0.25">
      <c r="A1785" t="s">
        <v>3441</v>
      </c>
      <c r="B1785" t="s">
        <v>3442</v>
      </c>
      <c r="C1785" t="s">
        <v>74</v>
      </c>
      <c r="D1785" t="s">
        <v>21</v>
      </c>
      <c r="E1785">
        <v>24901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43489</v>
      </c>
      <c r="L1785" t="s">
        <v>26</v>
      </c>
      <c r="N1785" t="s">
        <v>24</v>
      </c>
    </row>
    <row r="1786" spans="1:14" x14ac:dyDescent="0.25">
      <c r="A1786" t="s">
        <v>3443</v>
      </c>
      <c r="B1786" t="s">
        <v>3444</v>
      </c>
      <c r="C1786" t="s">
        <v>74</v>
      </c>
      <c r="D1786" t="s">
        <v>21</v>
      </c>
      <c r="E1786">
        <v>24901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43489</v>
      </c>
      <c r="L1786" t="s">
        <v>26</v>
      </c>
      <c r="N1786" t="s">
        <v>24</v>
      </c>
    </row>
    <row r="1787" spans="1:14" x14ac:dyDescent="0.25">
      <c r="A1787" t="s">
        <v>85</v>
      </c>
      <c r="B1787" t="s">
        <v>3445</v>
      </c>
      <c r="C1787" t="s">
        <v>87</v>
      </c>
      <c r="D1787" t="s">
        <v>21</v>
      </c>
      <c r="E1787">
        <v>24983</v>
      </c>
      <c r="F1787" t="s">
        <v>22</v>
      </c>
      <c r="G1787" t="s">
        <v>22</v>
      </c>
      <c r="H1787" t="s">
        <v>312</v>
      </c>
      <c r="I1787" t="s">
        <v>313</v>
      </c>
      <c r="J1787" s="1">
        <v>43418</v>
      </c>
      <c r="K1787" s="1">
        <v>43489</v>
      </c>
      <c r="L1787" t="s">
        <v>331</v>
      </c>
      <c r="N1787" t="s">
        <v>1302</v>
      </c>
    </row>
    <row r="1788" spans="1:14" x14ac:dyDescent="0.25">
      <c r="A1788" t="s">
        <v>3446</v>
      </c>
      <c r="B1788" t="s">
        <v>3447</v>
      </c>
      <c r="C1788" t="s">
        <v>3425</v>
      </c>
      <c r="D1788" t="s">
        <v>21</v>
      </c>
      <c r="E1788">
        <v>25676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43489</v>
      </c>
      <c r="L1788" t="s">
        <v>26</v>
      </c>
      <c r="N1788" t="s">
        <v>24</v>
      </c>
    </row>
    <row r="1789" spans="1:14" x14ac:dyDescent="0.25">
      <c r="A1789" t="s">
        <v>3448</v>
      </c>
      <c r="B1789" t="s">
        <v>3449</v>
      </c>
      <c r="C1789" t="s">
        <v>3450</v>
      </c>
      <c r="D1789" t="s">
        <v>21</v>
      </c>
      <c r="E1789">
        <v>26559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43488</v>
      </c>
      <c r="L1789" t="s">
        <v>26</v>
      </c>
      <c r="N1789" t="s">
        <v>24</v>
      </c>
    </row>
    <row r="1790" spans="1:14" x14ac:dyDescent="0.25">
      <c r="A1790" t="s">
        <v>3451</v>
      </c>
      <c r="B1790" t="s">
        <v>3452</v>
      </c>
      <c r="C1790" t="s">
        <v>320</v>
      </c>
      <c r="D1790" t="s">
        <v>21</v>
      </c>
      <c r="E1790">
        <v>26452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43488</v>
      </c>
      <c r="L1790" t="s">
        <v>26</v>
      </c>
      <c r="N1790" t="s">
        <v>24</v>
      </c>
    </row>
    <row r="1791" spans="1:14" x14ac:dyDescent="0.25">
      <c r="A1791" t="s">
        <v>3453</v>
      </c>
      <c r="B1791" t="s">
        <v>3454</v>
      </c>
      <c r="C1791" t="s">
        <v>540</v>
      </c>
      <c r="D1791" t="s">
        <v>21</v>
      </c>
      <c r="E1791">
        <v>25130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43488</v>
      </c>
      <c r="L1791" t="s">
        <v>26</v>
      </c>
      <c r="N1791" t="s">
        <v>24</v>
      </c>
    </row>
    <row r="1792" spans="1:14" x14ac:dyDescent="0.25">
      <c r="A1792" t="s">
        <v>359</v>
      </c>
      <c r="B1792" t="s">
        <v>3455</v>
      </c>
      <c r="C1792" t="s">
        <v>3456</v>
      </c>
      <c r="D1792" t="s">
        <v>21</v>
      </c>
      <c r="E1792">
        <v>26588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43488</v>
      </c>
      <c r="L1792" t="s">
        <v>26</v>
      </c>
      <c r="N1792" t="s">
        <v>24</v>
      </c>
    </row>
    <row r="1793" spans="1:14" x14ac:dyDescent="0.25">
      <c r="A1793" t="s">
        <v>2432</v>
      </c>
      <c r="B1793" t="s">
        <v>3457</v>
      </c>
      <c r="C1793" t="s">
        <v>441</v>
      </c>
      <c r="D1793" t="s">
        <v>21</v>
      </c>
      <c r="E1793">
        <v>26554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43488</v>
      </c>
      <c r="L1793" t="s">
        <v>26</v>
      </c>
      <c r="N1793" t="s">
        <v>24</v>
      </c>
    </row>
    <row r="1794" spans="1:14" x14ac:dyDescent="0.25">
      <c r="A1794" t="s">
        <v>2646</v>
      </c>
      <c r="B1794" t="s">
        <v>3458</v>
      </c>
      <c r="C1794" t="s">
        <v>3456</v>
      </c>
      <c r="D1794" t="s">
        <v>21</v>
      </c>
      <c r="E1794">
        <v>26588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43488</v>
      </c>
      <c r="L1794" t="s">
        <v>26</v>
      </c>
      <c r="N1794" t="s">
        <v>24</v>
      </c>
    </row>
    <row r="1795" spans="1:14" x14ac:dyDescent="0.25">
      <c r="A1795" t="s">
        <v>3459</v>
      </c>
      <c r="B1795" t="s">
        <v>423</v>
      </c>
      <c r="C1795" t="s">
        <v>320</v>
      </c>
      <c r="D1795" t="s">
        <v>21</v>
      </c>
      <c r="E1795">
        <v>26452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43488</v>
      </c>
      <c r="L1795" t="s">
        <v>26</v>
      </c>
      <c r="N1795" t="s">
        <v>24</v>
      </c>
    </row>
    <row r="1796" spans="1:14" x14ac:dyDescent="0.25">
      <c r="A1796" t="s">
        <v>3460</v>
      </c>
      <c r="B1796" t="s">
        <v>3461</v>
      </c>
      <c r="C1796" t="s">
        <v>441</v>
      </c>
      <c r="D1796" t="s">
        <v>21</v>
      </c>
      <c r="E1796">
        <v>26554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43488</v>
      </c>
      <c r="L1796" t="s">
        <v>26</v>
      </c>
      <c r="N1796" t="s">
        <v>24</v>
      </c>
    </row>
    <row r="1797" spans="1:14" x14ac:dyDescent="0.25">
      <c r="A1797" t="s">
        <v>428</v>
      </c>
      <c r="B1797" t="s">
        <v>3462</v>
      </c>
      <c r="C1797" t="s">
        <v>320</v>
      </c>
      <c r="D1797" t="s">
        <v>21</v>
      </c>
      <c r="E1797">
        <v>26452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43488</v>
      </c>
      <c r="L1797" t="s">
        <v>26</v>
      </c>
      <c r="N1797" t="s">
        <v>24</v>
      </c>
    </row>
    <row r="1798" spans="1:14" x14ac:dyDescent="0.25">
      <c r="A1798" t="s">
        <v>2380</v>
      </c>
      <c r="B1798" t="s">
        <v>3463</v>
      </c>
      <c r="C1798" t="s">
        <v>3464</v>
      </c>
      <c r="D1798" t="s">
        <v>21</v>
      </c>
      <c r="E1798">
        <v>25206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43488</v>
      </c>
      <c r="L1798" t="s">
        <v>26</v>
      </c>
      <c r="N1798" t="s">
        <v>24</v>
      </c>
    </row>
    <row r="1799" spans="1:14" x14ac:dyDescent="0.25">
      <c r="A1799" t="s">
        <v>2571</v>
      </c>
      <c r="B1799" t="s">
        <v>3465</v>
      </c>
      <c r="C1799" t="s">
        <v>3464</v>
      </c>
      <c r="D1799" t="s">
        <v>21</v>
      </c>
      <c r="E1799">
        <v>25206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43488</v>
      </c>
      <c r="L1799" t="s">
        <v>26</v>
      </c>
      <c r="N1799" t="s">
        <v>24</v>
      </c>
    </row>
    <row r="1800" spans="1:14" x14ac:dyDescent="0.25">
      <c r="A1800" t="s">
        <v>2571</v>
      </c>
      <c r="B1800" t="s">
        <v>3466</v>
      </c>
      <c r="C1800" t="s">
        <v>3390</v>
      </c>
      <c r="D1800" t="s">
        <v>21</v>
      </c>
      <c r="E1800">
        <v>25208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43488</v>
      </c>
      <c r="L1800" t="s">
        <v>26</v>
      </c>
      <c r="N1800" t="s">
        <v>24</v>
      </c>
    </row>
    <row r="1801" spans="1:14" x14ac:dyDescent="0.25">
      <c r="A1801" t="s">
        <v>2571</v>
      </c>
      <c r="B1801" t="s">
        <v>3467</v>
      </c>
      <c r="C1801" t="s">
        <v>537</v>
      </c>
      <c r="D1801" t="s">
        <v>21</v>
      </c>
      <c r="E1801">
        <v>25053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43488</v>
      </c>
      <c r="L1801" t="s">
        <v>26</v>
      </c>
      <c r="N1801" t="s">
        <v>24</v>
      </c>
    </row>
    <row r="1802" spans="1:14" x14ac:dyDescent="0.25">
      <c r="A1802" t="s">
        <v>2571</v>
      </c>
      <c r="B1802" t="s">
        <v>3468</v>
      </c>
      <c r="C1802" t="s">
        <v>320</v>
      </c>
      <c r="D1802" t="s">
        <v>21</v>
      </c>
      <c r="E1802">
        <v>26452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43488</v>
      </c>
      <c r="L1802" t="s">
        <v>26</v>
      </c>
      <c r="N1802" t="s">
        <v>24</v>
      </c>
    </row>
    <row r="1803" spans="1:14" x14ac:dyDescent="0.25">
      <c r="A1803" t="s">
        <v>2394</v>
      </c>
      <c r="B1803" t="s">
        <v>3469</v>
      </c>
      <c r="C1803" t="s">
        <v>3450</v>
      </c>
      <c r="D1803" t="s">
        <v>21</v>
      </c>
      <c r="E1803">
        <v>26559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43488</v>
      </c>
      <c r="L1803" t="s">
        <v>26</v>
      </c>
      <c r="N1803" t="s">
        <v>24</v>
      </c>
    </row>
    <row r="1804" spans="1:14" x14ac:dyDescent="0.25">
      <c r="A1804" t="s">
        <v>2407</v>
      </c>
      <c r="B1804" t="s">
        <v>3470</v>
      </c>
      <c r="C1804" t="s">
        <v>441</v>
      </c>
      <c r="D1804" t="s">
        <v>21</v>
      </c>
      <c r="E1804">
        <v>26554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43488</v>
      </c>
      <c r="L1804" t="s">
        <v>26</v>
      </c>
      <c r="N1804" t="s">
        <v>24</v>
      </c>
    </row>
    <row r="1805" spans="1:14" x14ac:dyDescent="0.25">
      <c r="A1805" t="s">
        <v>2407</v>
      </c>
      <c r="B1805" t="s">
        <v>421</v>
      </c>
      <c r="C1805" t="s">
        <v>320</v>
      </c>
      <c r="D1805" t="s">
        <v>21</v>
      </c>
      <c r="E1805">
        <v>26452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43488</v>
      </c>
      <c r="L1805" t="s">
        <v>26</v>
      </c>
      <c r="N1805" t="s">
        <v>24</v>
      </c>
    </row>
    <row r="1806" spans="1:14" x14ac:dyDescent="0.25">
      <c r="A1806" t="s">
        <v>2407</v>
      </c>
      <c r="B1806" t="s">
        <v>3471</v>
      </c>
      <c r="C1806" t="s">
        <v>956</v>
      </c>
      <c r="D1806" t="s">
        <v>21</v>
      </c>
      <c r="E1806">
        <v>25569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43488</v>
      </c>
      <c r="L1806" t="s">
        <v>26</v>
      </c>
      <c r="N1806" t="s">
        <v>24</v>
      </c>
    </row>
    <row r="1807" spans="1:14" x14ac:dyDescent="0.25">
      <c r="A1807" t="s">
        <v>1091</v>
      </c>
      <c r="B1807" t="s">
        <v>3472</v>
      </c>
      <c r="C1807" t="s">
        <v>320</v>
      </c>
      <c r="D1807" t="s">
        <v>21</v>
      </c>
      <c r="E1807">
        <v>26452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43488</v>
      </c>
      <c r="L1807" t="s">
        <v>26</v>
      </c>
      <c r="N1807" t="s">
        <v>24</v>
      </c>
    </row>
    <row r="1808" spans="1:14" x14ac:dyDescent="0.25">
      <c r="A1808" t="s">
        <v>2097</v>
      </c>
      <c r="B1808" t="s">
        <v>3473</v>
      </c>
      <c r="C1808" t="s">
        <v>441</v>
      </c>
      <c r="D1808" t="s">
        <v>21</v>
      </c>
      <c r="E1808">
        <v>26554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43488</v>
      </c>
      <c r="L1808" t="s">
        <v>26</v>
      </c>
      <c r="N1808" t="s">
        <v>24</v>
      </c>
    </row>
    <row r="1809" spans="1:14" x14ac:dyDescent="0.25">
      <c r="A1809" t="s">
        <v>2717</v>
      </c>
      <c r="B1809" t="s">
        <v>3474</v>
      </c>
      <c r="C1809" t="s">
        <v>441</v>
      </c>
      <c r="D1809" t="s">
        <v>21</v>
      </c>
      <c r="E1809">
        <v>26554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43488</v>
      </c>
      <c r="L1809" t="s">
        <v>26</v>
      </c>
      <c r="N1809" t="s">
        <v>24</v>
      </c>
    </row>
    <row r="1810" spans="1:14" x14ac:dyDescent="0.25">
      <c r="A1810" t="s">
        <v>3475</v>
      </c>
      <c r="B1810" t="s">
        <v>3476</v>
      </c>
      <c r="C1810" t="s">
        <v>3477</v>
      </c>
      <c r="D1810" t="s">
        <v>21</v>
      </c>
      <c r="E1810">
        <v>25818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43487</v>
      </c>
      <c r="L1810" t="s">
        <v>26</v>
      </c>
      <c r="N1810" t="s">
        <v>24</v>
      </c>
    </row>
    <row r="1811" spans="1:14" x14ac:dyDescent="0.25">
      <c r="A1811" t="s">
        <v>209</v>
      </c>
      <c r="B1811" t="s">
        <v>210</v>
      </c>
      <c r="C1811" t="s">
        <v>211</v>
      </c>
      <c r="D1811" t="s">
        <v>21</v>
      </c>
      <c r="E1811">
        <v>25649</v>
      </c>
      <c r="F1811" t="s">
        <v>22</v>
      </c>
      <c r="G1811" t="s">
        <v>22</v>
      </c>
      <c r="H1811" t="s">
        <v>312</v>
      </c>
      <c r="I1811" t="s">
        <v>313</v>
      </c>
      <c r="J1811" t="s">
        <v>80</v>
      </c>
      <c r="K1811" s="1">
        <v>43487</v>
      </c>
      <c r="L1811" t="s">
        <v>81</v>
      </c>
      <c r="M1811" t="str">
        <f>HYPERLINK("https://www.regulations.gov/docket?D=FDA-2019-H-0290")</f>
        <v>https://www.regulations.gov/docket?D=FDA-2019-H-0290</v>
      </c>
      <c r="N1811" t="s">
        <v>80</v>
      </c>
    </row>
    <row r="1812" spans="1:14" x14ac:dyDescent="0.25">
      <c r="A1812" t="s">
        <v>2304</v>
      </c>
      <c r="B1812" t="s">
        <v>3478</v>
      </c>
      <c r="C1812" t="s">
        <v>3479</v>
      </c>
      <c r="D1812" t="s">
        <v>21</v>
      </c>
      <c r="E1812">
        <v>25823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43487</v>
      </c>
      <c r="L1812" t="s">
        <v>26</v>
      </c>
      <c r="N1812" t="s">
        <v>24</v>
      </c>
    </row>
    <row r="1813" spans="1:14" x14ac:dyDescent="0.25">
      <c r="A1813" t="s">
        <v>2954</v>
      </c>
      <c r="B1813" t="s">
        <v>3480</v>
      </c>
      <c r="C1813" t="s">
        <v>3481</v>
      </c>
      <c r="D1813" t="s">
        <v>21</v>
      </c>
      <c r="E1813">
        <v>25873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43487</v>
      </c>
      <c r="L1813" t="s">
        <v>26</v>
      </c>
      <c r="N1813" t="s">
        <v>24</v>
      </c>
    </row>
    <row r="1814" spans="1:14" x14ac:dyDescent="0.25">
      <c r="A1814" t="s">
        <v>3482</v>
      </c>
      <c r="B1814" t="s">
        <v>3483</v>
      </c>
      <c r="C1814" t="s">
        <v>1380</v>
      </c>
      <c r="D1814" t="s">
        <v>21</v>
      </c>
      <c r="E1814">
        <v>26330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43486</v>
      </c>
      <c r="L1814" t="s">
        <v>26</v>
      </c>
      <c r="N1814" t="s">
        <v>24</v>
      </c>
    </row>
    <row r="1815" spans="1:14" x14ac:dyDescent="0.25">
      <c r="A1815" t="s">
        <v>3484</v>
      </c>
      <c r="B1815" t="s">
        <v>3485</v>
      </c>
      <c r="C1815" t="s">
        <v>1380</v>
      </c>
      <c r="D1815" t="s">
        <v>21</v>
      </c>
      <c r="E1815">
        <v>26330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43486</v>
      </c>
      <c r="L1815" t="s">
        <v>26</v>
      </c>
      <c r="N1815" t="s">
        <v>24</v>
      </c>
    </row>
    <row r="1816" spans="1:14" x14ac:dyDescent="0.25">
      <c r="A1816" t="s">
        <v>2432</v>
      </c>
      <c r="B1816" t="s">
        <v>2543</v>
      </c>
      <c r="C1816" t="s">
        <v>1380</v>
      </c>
      <c r="D1816" t="s">
        <v>21</v>
      </c>
      <c r="E1816">
        <v>26330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43486</v>
      </c>
      <c r="L1816" t="s">
        <v>26</v>
      </c>
      <c r="N1816" t="s">
        <v>24</v>
      </c>
    </row>
    <row r="1817" spans="1:14" x14ac:dyDescent="0.25">
      <c r="A1817" t="s">
        <v>3486</v>
      </c>
      <c r="B1817" t="s">
        <v>3487</v>
      </c>
      <c r="C1817" t="s">
        <v>1380</v>
      </c>
      <c r="D1817" t="s">
        <v>21</v>
      </c>
      <c r="E1817">
        <v>26330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43486</v>
      </c>
      <c r="L1817" t="s">
        <v>26</v>
      </c>
      <c r="N1817" t="s">
        <v>24</v>
      </c>
    </row>
    <row r="1818" spans="1:14" x14ac:dyDescent="0.25">
      <c r="A1818" t="s">
        <v>3488</v>
      </c>
      <c r="B1818" t="s">
        <v>3489</v>
      </c>
      <c r="C1818" t="s">
        <v>1380</v>
      </c>
      <c r="D1818" t="s">
        <v>21</v>
      </c>
      <c r="E1818">
        <v>26330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43486</v>
      </c>
      <c r="L1818" t="s">
        <v>26</v>
      </c>
      <c r="N1818" t="s">
        <v>24</v>
      </c>
    </row>
    <row r="1819" spans="1:14" x14ac:dyDescent="0.25">
      <c r="A1819" t="s">
        <v>3490</v>
      </c>
      <c r="B1819" t="s">
        <v>3491</v>
      </c>
      <c r="C1819" t="s">
        <v>1380</v>
      </c>
      <c r="D1819" t="s">
        <v>21</v>
      </c>
      <c r="E1819">
        <v>26330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43486</v>
      </c>
      <c r="L1819" t="s">
        <v>26</v>
      </c>
      <c r="N1819" t="s">
        <v>24</v>
      </c>
    </row>
    <row r="1820" spans="1:14" x14ac:dyDescent="0.25">
      <c r="A1820" t="s">
        <v>2320</v>
      </c>
      <c r="B1820" t="s">
        <v>3492</v>
      </c>
      <c r="C1820" t="s">
        <v>1380</v>
      </c>
      <c r="D1820" t="s">
        <v>21</v>
      </c>
      <c r="E1820">
        <v>26330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43486</v>
      </c>
      <c r="L1820" t="s">
        <v>26</v>
      </c>
      <c r="N1820" t="s">
        <v>24</v>
      </c>
    </row>
    <row r="1821" spans="1:14" x14ac:dyDescent="0.25">
      <c r="A1821" t="s">
        <v>2380</v>
      </c>
      <c r="B1821" t="s">
        <v>3493</v>
      </c>
      <c r="C1821" t="s">
        <v>1380</v>
      </c>
      <c r="D1821" t="s">
        <v>21</v>
      </c>
      <c r="E1821">
        <v>26330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43486</v>
      </c>
      <c r="L1821" t="s">
        <v>26</v>
      </c>
      <c r="N1821" t="s">
        <v>24</v>
      </c>
    </row>
    <row r="1822" spans="1:14" x14ac:dyDescent="0.25">
      <c r="A1822" t="s">
        <v>2954</v>
      </c>
      <c r="B1822" t="s">
        <v>3494</v>
      </c>
      <c r="C1822" t="s">
        <v>1380</v>
      </c>
      <c r="D1822" t="s">
        <v>21</v>
      </c>
      <c r="E1822">
        <v>26330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43486</v>
      </c>
      <c r="L1822" t="s">
        <v>26</v>
      </c>
      <c r="N1822" t="s">
        <v>24</v>
      </c>
    </row>
    <row r="1823" spans="1:14" x14ac:dyDescent="0.25">
      <c r="A1823" t="s">
        <v>3495</v>
      </c>
      <c r="B1823" t="s">
        <v>3496</v>
      </c>
      <c r="C1823" t="s">
        <v>1014</v>
      </c>
      <c r="D1823" t="s">
        <v>21</v>
      </c>
      <c r="E1823">
        <v>25530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43483</v>
      </c>
      <c r="L1823" t="s">
        <v>26</v>
      </c>
      <c r="N1823" t="s">
        <v>24</v>
      </c>
    </row>
    <row r="1824" spans="1:14" x14ac:dyDescent="0.25">
      <c r="A1824" t="s">
        <v>1527</v>
      </c>
      <c r="B1824" t="s">
        <v>1528</v>
      </c>
      <c r="C1824" t="s">
        <v>1529</v>
      </c>
      <c r="D1824" t="s">
        <v>21</v>
      </c>
      <c r="E1824">
        <v>25507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43483</v>
      </c>
      <c r="L1824" t="s">
        <v>26</v>
      </c>
      <c r="N1824" t="s">
        <v>24</v>
      </c>
    </row>
    <row r="1825" spans="1:14" x14ac:dyDescent="0.25">
      <c r="A1825" t="s">
        <v>2405</v>
      </c>
      <c r="B1825" t="s">
        <v>3497</v>
      </c>
      <c r="C1825" t="s">
        <v>1112</v>
      </c>
      <c r="D1825" t="s">
        <v>21</v>
      </c>
      <c r="E1825">
        <v>26601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43483</v>
      </c>
      <c r="L1825" t="s">
        <v>26</v>
      </c>
      <c r="N1825" t="s">
        <v>24</v>
      </c>
    </row>
    <row r="1826" spans="1:14" x14ac:dyDescent="0.25">
      <c r="A1826" t="s">
        <v>2407</v>
      </c>
      <c r="B1826" t="s">
        <v>3498</v>
      </c>
      <c r="C1826" t="s">
        <v>1112</v>
      </c>
      <c r="D1826" t="s">
        <v>21</v>
      </c>
      <c r="E1826">
        <v>26601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43483</v>
      </c>
      <c r="L1826" t="s">
        <v>26</v>
      </c>
      <c r="N1826" t="s">
        <v>24</v>
      </c>
    </row>
    <row r="1827" spans="1:14" x14ac:dyDescent="0.25">
      <c r="A1827" t="s">
        <v>2048</v>
      </c>
      <c r="B1827" t="s">
        <v>3499</v>
      </c>
      <c r="C1827" t="s">
        <v>2050</v>
      </c>
      <c r="D1827" t="s">
        <v>21</v>
      </c>
      <c r="E1827">
        <v>26238</v>
      </c>
      <c r="F1827" t="s">
        <v>22</v>
      </c>
      <c r="G1827" t="s">
        <v>22</v>
      </c>
      <c r="H1827" t="s">
        <v>312</v>
      </c>
      <c r="I1827" t="s">
        <v>313</v>
      </c>
      <c r="J1827" s="1">
        <v>43414</v>
      </c>
      <c r="K1827" s="1">
        <v>43482</v>
      </c>
      <c r="L1827" t="s">
        <v>331</v>
      </c>
      <c r="N1827" t="s">
        <v>1299</v>
      </c>
    </row>
    <row r="1828" spans="1:14" x14ac:dyDescent="0.25">
      <c r="A1828" t="s">
        <v>2006</v>
      </c>
      <c r="B1828" t="s">
        <v>2007</v>
      </c>
      <c r="C1828" t="s">
        <v>2008</v>
      </c>
      <c r="D1828" t="s">
        <v>21</v>
      </c>
      <c r="E1828">
        <v>25674</v>
      </c>
      <c r="F1828" t="s">
        <v>22</v>
      </c>
      <c r="G1828" t="s">
        <v>22</v>
      </c>
      <c r="H1828" t="s">
        <v>78</v>
      </c>
      <c r="I1828" t="s">
        <v>2698</v>
      </c>
      <c r="J1828" s="1">
        <v>43416</v>
      </c>
      <c r="K1828" s="1">
        <v>43482</v>
      </c>
      <c r="L1828" t="s">
        <v>331</v>
      </c>
      <c r="N1828" t="s">
        <v>1302</v>
      </c>
    </row>
    <row r="1829" spans="1:14" x14ac:dyDescent="0.25">
      <c r="A1829" t="s">
        <v>3500</v>
      </c>
      <c r="B1829" t="s">
        <v>3501</v>
      </c>
      <c r="C1829" t="s">
        <v>683</v>
      </c>
      <c r="D1829" t="s">
        <v>21</v>
      </c>
      <c r="E1829">
        <v>26062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43482</v>
      </c>
      <c r="L1829" t="s">
        <v>26</v>
      </c>
      <c r="N1829" t="s">
        <v>24</v>
      </c>
    </row>
    <row r="1830" spans="1:14" x14ac:dyDescent="0.25">
      <c r="A1830" t="s">
        <v>2926</v>
      </c>
      <c r="B1830" t="s">
        <v>3502</v>
      </c>
      <c r="C1830" t="s">
        <v>683</v>
      </c>
      <c r="D1830" t="s">
        <v>21</v>
      </c>
      <c r="E1830">
        <v>26062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43482</v>
      </c>
      <c r="L1830" t="s">
        <v>26</v>
      </c>
      <c r="N1830" t="s">
        <v>24</v>
      </c>
    </row>
    <row r="1831" spans="1:14" x14ac:dyDescent="0.25">
      <c r="A1831" t="s">
        <v>471</v>
      </c>
      <c r="B1831" t="s">
        <v>472</v>
      </c>
      <c r="C1831" t="s">
        <v>301</v>
      </c>
      <c r="D1831" t="s">
        <v>21</v>
      </c>
      <c r="E1831">
        <v>26034</v>
      </c>
      <c r="F1831" t="s">
        <v>22</v>
      </c>
      <c r="G1831" t="s">
        <v>22</v>
      </c>
      <c r="H1831" t="s">
        <v>312</v>
      </c>
      <c r="I1831" t="s">
        <v>313</v>
      </c>
      <c r="J1831" s="1">
        <v>43412</v>
      </c>
      <c r="K1831" s="1">
        <v>43482</v>
      </c>
      <c r="L1831" t="s">
        <v>331</v>
      </c>
      <c r="N1831" t="s">
        <v>1302</v>
      </c>
    </row>
    <row r="1832" spans="1:14" x14ac:dyDescent="0.25">
      <c r="A1832" t="s">
        <v>3503</v>
      </c>
      <c r="B1832" t="s">
        <v>3504</v>
      </c>
      <c r="C1832" t="s">
        <v>3505</v>
      </c>
      <c r="D1832" t="s">
        <v>21</v>
      </c>
      <c r="E1832">
        <v>26032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43482</v>
      </c>
      <c r="L1832" t="s">
        <v>26</v>
      </c>
      <c r="N1832" t="s">
        <v>24</v>
      </c>
    </row>
    <row r="1833" spans="1:14" x14ac:dyDescent="0.25">
      <c r="A1833" t="s">
        <v>318</v>
      </c>
      <c r="B1833" t="s">
        <v>319</v>
      </c>
      <c r="C1833" t="s">
        <v>320</v>
      </c>
      <c r="D1833" t="s">
        <v>21</v>
      </c>
      <c r="E1833">
        <v>26452</v>
      </c>
      <c r="F1833" t="s">
        <v>22</v>
      </c>
      <c r="G1833" t="s">
        <v>22</v>
      </c>
      <c r="H1833" t="s">
        <v>312</v>
      </c>
      <c r="I1833" t="s">
        <v>313</v>
      </c>
      <c r="J1833" s="1">
        <v>43414</v>
      </c>
      <c r="K1833" s="1">
        <v>43482</v>
      </c>
      <c r="L1833" t="s">
        <v>331</v>
      </c>
      <c r="N1833" t="s">
        <v>1302</v>
      </c>
    </row>
    <row r="1834" spans="1:14" x14ac:dyDescent="0.25">
      <c r="A1834" t="s">
        <v>3506</v>
      </c>
      <c r="B1834" t="s">
        <v>3507</v>
      </c>
      <c r="C1834" t="s">
        <v>3508</v>
      </c>
      <c r="D1834" t="s">
        <v>21</v>
      </c>
      <c r="E1834">
        <v>25545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43482</v>
      </c>
      <c r="L1834" t="s">
        <v>26</v>
      </c>
      <c r="N1834" t="s">
        <v>24</v>
      </c>
    </row>
    <row r="1835" spans="1:14" x14ac:dyDescent="0.25">
      <c r="A1835" t="s">
        <v>3509</v>
      </c>
      <c r="B1835" t="s">
        <v>724</v>
      </c>
      <c r="C1835" t="s">
        <v>326</v>
      </c>
      <c r="D1835" t="s">
        <v>21</v>
      </c>
      <c r="E1835">
        <v>25705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43482</v>
      </c>
      <c r="L1835" t="s">
        <v>26</v>
      </c>
      <c r="N1835" t="s">
        <v>24</v>
      </c>
    </row>
    <row r="1836" spans="1:14" x14ac:dyDescent="0.25">
      <c r="A1836" t="s">
        <v>1428</v>
      </c>
      <c r="B1836" t="s">
        <v>3510</v>
      </c>
      <c r="C1836" t="s">
        <v>784</v>
      </c>
      <c r="D1836" t="s">
        <v>21</v>
      </c>
      <c r="E1836">
        <v>26070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43482</v>
      </c>
      <c r="L1836" t="s">
        <v>26</v>
      </c>
      <c r="N1836" t="s">
        <v>24</v>
      </c>
    </row>
    <row r="1837" spans="1:14" x14ac:dyDescent="0.25">
      <c r="A1837" t="s">
        <v>3511</v>
      </c>
      <c r="B1837" t="s">
        <v>3512</v>
      </c>
      <c r="C1837" t="s">
        <v>784</v>
      </c>
      <c r="D1837" t="s">
        <v>21</v>
      </c>
      <c r="E1837">
        <v>26070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43482</v>
      </c>
      <c r="L1837" t="s">
        <v>26</v>
      </c>
      <c r="N1837" t="s">
        <v>24</v>
      </c>
    </row>
    <row r="1838" spans="1:14" x14ac:dyDescent="0.25">
      <c r="A1838" t="s">
        <v>2097</v>
      </c>
      <c r="B1838" t="s">
        <v>2098</v>
      </c>
      <c r="C1838" t="s">
        <v>2099</v>
      </c>
      <c r="D1838" t="s">
        <v>21</v>
      </c>
      <c r="E1838">
        <v>26416</v>
      </c>
      <c r="F1838" t="s">
        <v>22</v>
      </c>
      <c r="G1838" t="s">
        <v>22</v>
      </c>
      <c r="H1838" t="s">
        <v>312</v>
      </c>
      <c r="I1838" t="s">
        <v>313</v>
      </c>
      <c r="J1838" s="1">
        <v>43414</v>
      </c>
      <c r="K1838" s="1">
        <v>43482</v>
      </c>
      <c r="L1838" t="s">
        <v>331</v>
      </c>
      <c r="N1838" t="s">
        <v>1302</v>
      </c>
    </row>
    <row r="1839" spans="1:14" x14ac:dyDescent="0.25">
      <c r="A1839" t="s">
        <v>349</v>
      </c>
      <c r="B1839" t="s">
        <v>350</v>
      </c>
      <c r="C1839" t="s">
        <v>326</v>
      </c>
      <c r="D1839" t="s">
        <v>21</v>
      </c>
      <c r="E1839">
        <v>25705</v>
      </c>
      <c r="F1839" t="s">
        <v>22</v>
      </c>
      <c r="G1839" t="s">
        <v>22</v>
      </c>
      <c r="H1839" t="s">
        <v>329</v>
      </c>
      <c r="I1839" t="s">
        <v>330</v>
      </c>
      <c r="J1839" s="1">
        <v>43405</v>
      </c>
      <c r="K1839" s="1">
        <v>43482</v>
      </c>
      <c r="L1839" t="s">
        <v>331</v>
      </c>
      <c r="N1839" t="s">
        <v>1365</v>
      </c>
    </row>
    <row r="1840" spans="1:14" x14ac:dyDescent="0.25">
      <c r="A1840" t="s">
        <v>476</v>
      </c>
      <c r="B1840" t="s">
        <v>477</v>
      </c>
      <c r="C1840" t="s">
        <v>301</v>
      </c>
      <c r="D1840" t="s">
        <v>21</v>
      </c>
      <c r="E1840">
        <v>26034</v>
      </c>
      <c r="F1840" t="s">
        <v>22</v>
      </c>
      <c r="G1840" t="s">
        <v>22</v>
      </c>
      <c r="H1840" t="s">
        <v>312</v>
      </c>
      <c r="I1840" t="s">
        <v>313</v>
      </c>
      <c r="J1840" s="1">
        <v>43412</v>
      </c>
      <c r="K1840" s="1">
        <v>43482</v>
      </c>
      <c r="L1840" t="s">
        <v>331</v>
      </c>
      <c r="N1840" t="s">
        <v>1302</v>
      </c>
    </row>
    <row r="1841" spans="1:14" x14ac:dyDescent="0.25">
      <c r="A1841" t="s">
        <v>3513</v>
      </c>
      <c r="B1841" t="s">
        <v>3514</v>
      </c>
      <c r="C1841" t="s">
        <v>2165</v>
      </c>
      <c r="D1841" t="s">
        <v>21</v>
      </c>
      <c r="E1841">
        <v>25921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43481</v>
      </c>
      <c r="L1841" t="s">
        <v>26</v>
      </c>
      <c r="N1841" t="s">
        <v>24</v>
      </c>
    </row>
    <row r="1842" spans="1:14" x14ac:dyDescent="0.25">
      <c r="A1842" t="s">
        <v>96</v>
      </c>
      <c r="B1842" t="s">
        <v>97</v>
      </c>
      <c r="C1842" t="s">
        <v>98</v>
      </c>
      <c r="D1842" t="s">
        <v>21</v>
      </c>
      <c r="E1842">
        <v>25271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43481</v>
      </c>
      <c r="L1842" t="s">
        <v>26</v>
      </c>
      <c r="N1842" t="s">
        <v>24</v>
      </c>
    </row>
    <row r="1843" spans="1:14" x14ac:dyDescent="0.25">
      <c r="A1843" t="s">
        <v>3515</v>
      </c>
      <c r="B1843" t="s">
        <v>3516</v>
      </c>
      <c r="C1843" t="s">
        <v>98</v>
      </c>
      <c r="D1843" t="s">
        <v>21</v>
      </c>
      <c r="E1843">
        <v>25271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43481</v>
      </c>
      <c r="L1843" t="s">
        <v>26</v>
      </c>
      <c r="N1843" t="s">
        <v>24</v>
      </c>
    </row>
    <row r="1844" spans="1:14" x14ac:dyDescent="0.25">
      <c r="A1844" t="s">
        <v>3517</v>
      </c>
      <c r="B1844" t="s">
        <v>3518</v>
      </c>
      <c r="C1844" t="s">
        <v>48</v>
      </c>
      <c r="D1844" t="s">
        <v>21</v>
      </c>
      <c r="E1844">
        <v>25302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43481</v>
      </c>
      <c r="L1844" t="s">
        <v>26</v>
      </c>
      <c r="N1844" t="s">
        <v>24</v>
      </c>
    </row>
    <row r="1845" spans="1:14" x14ac:dyDescent="0.25">
      <c r="A1845" t="s">
        <v>3519</v>
      </c>
      <c r="B1845" t="s">
        <v>3520</v>
      </c>
      <c r="C1845" t="s">
        <v>3521</v>
      </c>
      <c r="D1845" t="s">
        <v>21</v>
      </c>
      <c r="E1845">
        <v>26164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43481</v>
      </c>
      <c r="L1845" t="s">
        <v>26</v>
      </c>
      <c r="N1845" t="s">
        <v>24</v>
      </c>
    </row>
    <row r="1846" spans="1:14" x14ac:dyDescent="0.25">
      <c r="A1846" t="s">
        <v>3522</v>
      </c>
      <c r="B1846" t="s">
        <v>3523</v>
      </c>
      <c r="C1846" t="s">
        <v>271</v>
      </c>
      <c r="D1846" t="s">
        <v>21</v>
      </c>
      <c r="E1846">
        <v>25404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43481</v>
      </c>
      <c r="L1846" t="s">
        <v>26</v>
      </c>
      <c r="N1846" t="s">
        <v>24</v>
      </c>
    </row>
    <row r="1847" spans="1:14" x14ac:dyDescent="0.25">
      <c r="A1847" t="s">
        <v>1039</v>
      </c>
      <c r="B1847" t="s">
        <v>1040</v>
      </c>
      <c r="C1847" t="s">
        <v>1041</v>
      </c>
      <c r="D1847" t="s">
        <v>21</v>
      </c>
      <c r="E1847">
        <v>26323</v>
      </c>
      <c r="F1847" t="s">
        <v>22</v>
      </c>
      <c r="G1847" t="s">
        <v>22</v>
      </c>
      <c r="H1847" t="s">
        <v>312</v>
      </c>
      <c r="I1847" t="s">
        <v>313</v>
      </c>
      <c r="J1847" t="s">
        <v>80</v>
      </c>
      <c r="K1847" s="1">
        <v>43481</v>
      </c>
      <c r="L1847" t="s">
        <v>81</v>
      </c>
      <c r="M1847" t="str">
        <f>HYPERLINK("https://www.regulations.gov/docket?D=FDA-2019-H-0234")</f>
        <v>https://www.regulations.gov/docket?D=FDA-2019-H-0234</v>
      </c>
      <c r="N1847" t="s">
        <v>80</v>
      </c>
    </row>
    <row r="1848" spans="1:14" x14ac:dyDescent="0.25">
      <c r="A1848" t="s">
        <v>3524</v>
      </c>
      <c r="B1848" t="s">
        <v>3525</v>
      </c>
      <c r="C1848" t="s">
        <v>98</v>
      </c>
      <c r="D1848" t="s">
        <v>21</v>
      </c>
      <c r="E1848">
        <v>25271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43481</v>
      </c>
      <c r="L1848" t="s">
        <v>26</v>
      </c>
      <c r="N1848" t="s">
        <v>24</v>
      </c>
    </row>
    <row r="1849" spans="1:14" x14ac:dyDescent="0.25">
      <c r="A1849" t="s">
        <v>3526</v>
      </c>
      <c r="B1849" t="s">
        <v>3527</v>
      </c>
      <c r="C1849" t="s">
        <v>3479</v>
      </c>
      <c r="D1849" t="s">
        <v>21</v>
      </c>
      <c r="E1849">
        <v>25823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43481</v>
      </c>
      <c r="L1849" t="s">
        <v>26</v>
      </c>
      <c r="N1849" t="s">
        <v>24</v>
      </c>
    </row>
    <row r="1850" spans="1:14" x14ac:dyDescent="0.25">
      <c r="A1850" t="s">
        <v>343</v>
      </c>
      <c r="B1850" t="s">
        <v>3528</v>
      </c>
      <c r="C1850" t="s">
        <v>2358</v>
      </c>
      <c r="D1850" t="s">
        <v>21</v>
      </c>
      <c r="E1850">
        <v>25177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43481</v>
      </c>
      <c r="L1850" t="s">
        <v>26</v>
      </c>
      <c r="N1850" t="s">
        <v>24</v>
      </c>
    </row>
    <row r="1851" spans="1:14" x14ac:dyDescent="0.25">
      <c r="A1851" t="s">
        <v>343</v>
      </c>
      <c r="B1851" t="s">
        <v>3529</v>
      </c>
      <c r="C1851" t="s">
        <v>98</v>
      </c>
      <c r="D1851" t="s">
        <v>21</v>
      </c>
      <c r="E1851">
        <v>25271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43481</v>
      </c>
      <c r="L1851" t="s">
        <v>26</v>
      </c>
      <c r="N1851" t="s">
        <v>24</v>
      </c>
    </row>
    <row r="1852" spans="1:14" x14ac:dyDescent="0.25">
      <c r="A1852" t="s">
        <v>3530</v>
      </c>
      <c r="B1852" t="s">
        <v>3531</v>
      </c>
      <c r="C1852" t="s">
        <v>3479</v>
      </c>
      <c r="D1852" t="s">
        <v>21</v>
      </c>
      <c r="E1852">
        <v>25823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43481</v>
      </c>
      <c r="L1852" t="s">
        <v>26</v>
      </c>
      <c r="N1852" t="s">
        <v>24</v>
      </c>
    </row>
    <row r="1853" spans="1:14" x14ac:dyDescent="0.25">
      <c r="A1853" t="s">
        <v>2380</v>
      </c>
      <c r="B1853" t="s">
        <v>3532</v>
      </c>
      <c r="C1853" t="s">
        <v>98</v>
      </c>
      <c r="D1853" t="s">
        <v>21</v>
      </c>
      <c r="E1853">
        <v>25271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43481</v>
      </c>
      <c r="L1853" t="s">
        <v>26</v>
      </c>
      <c r="N1853" t="s">
        <v>24</v>
      </c>
    </row>
    <row r="1854" spans="1:14" x14ac:dyDescent="0.25">
      <c r="A1854" t="s">
        <v>2571</v>
      </c>
      <c r="B1854" t="s">
        <v>3533</v>
      </c>
      <c r="C1854" t="s">
        <v>98</v>
      </c>
      <c r="D1854" t="s">
        <v>21</v>
      </c>
      <c r="E1854">
        <v>25271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43481</v>
      </c>
      <c r="L1854" t="s">
        <v>26</v>
      </c>
      <c r="N1854" t="s">
        <v>24</v>
      </c>
    </row>
    <row r="1855" spans="1:14" x14ac:dyDescent="0.25">
      <c r="A1855" t="s">
        <v>2571</v>
      </c>
      <c r="B1855" t="s">
        <v>3534</v>
      </c>
      <c r="C1855" t="s">
        <v>3535</v>
      </c>
      <c r="D1855" t="s">
        <v>21</v>
      </c>
      <c r="E1855">
        <v>25827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43481</v>
      </c>
      <c r="L1855" t="s">
        <v>26</v>
      </c>
      <c r="N1855" t="s">
        <v>24</v>
      </c>
    </row>
    <row r="1856" spans="1:14" x14ac:dyDescent="0.25">
      <c r="A1856" t="s">
        <v>114</v>
      </c>
      <c r="B1856" t="s">
        <v>3536</v>
      </c>
      <c r="C1856" t="s">
        <v>98</v>
      </c>
      <c r="D1856" t="s">
        <v>21</v>
      </c>
      <c r="E1856">
        <v>25271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43481</v>
      </c>
      <c r="L1856" t="s">
        <v>26</v>
      </c>
      <c r="N1856" t="s">
        <v>24</v>
      </c>
    </row>
    <row r="1857" spans="1:14" x14ac:dyDescent="0.25">
      <c r="A1857" t="s">
        <v>2407</v>
      </c>
      <c r="B1857" t="s">
        <v>3537</v>
      </c>
      <c r="C1857" t="s">
        <v>2165</v>
      </c>
      <c r="D1857" t="s">
        <v>21</v>
      </c>
      <c r="E1857">
        <v>25921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43481</v>
      </c>
      <c r="L1857" t="s">
        <v>26</v>
      </c>
      <c r="N1857" t="s">
        <v>24</v>
      </c>
    </row>
    <row r="1858" spans="1:14" x14ac:dyDescent="0.25">
      <c r="A1858" t="s">
        <v>3538</v>
      </c>
      <c r="B1858" t="s">
        <v>3539</v>
      </c>
      <c r="C1858" t="s">
        <v>3535</v>
      </c>
      <c r="D1858" t="s">
        <v>21</v>
      </c>
      <c r="E1858">
        <v>25827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43481</v>
      </c>
      <c r="L1858" t="s">
        <v>26</v>
      </c>
      <c r="N1858" t="s">
        <v>24</v>
      </c>
    </row>
    <row r="1859" spans="1:14" x14ac:dyDescent="0.25">
      <c r="A1859" t="s">
        <v>3540</v>
      </c>
      <c r="B1859" t="s">
        <v>3541</v>
      </c>
      <c r="C1859" t="s">
        <v>2165</v>
      </c>
      <c r="D1859" t="s">
        <v>21</v>
      </c>
      <c r="E1859">
        <v>25827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43481</v>
      </c>
      <c r="L1859" t="s">
        <v>26</v>
      </c>
      <c r="N1859" t="s">
        <v>24</v>
      </c>
    </row>
    <row r="1860" spans="1:14" x14ac:dyDescent="0.25">
      <c r="A1860" t="s">
        <v>970</v>
      </c>
      <c r="B1860" t="s">
        <v>1600</v>
      </c>
      <c r="C1860" t="s">
        <v>98</v>
      </c>
      <c r="D1860" t="s">
        <v>21</v>
      </c>
      <c r="E1860">
        <v>25271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43481</v>
      </c>
      <c r="L1860" t="s">
        <v>26</v>
      </c>
      <c r="N1860" t="s">
        <v>24</v>
      </c>
    </row>
    <row r="1861" spans="1:14" x14ac:dyDescent="0.25">
      <c r="A1861" t="s">
        <v>2272</v>
      </c>
      <c r="B1861" t="s">
        <v>3542</v>
      </c>
      <c r="C1861" t="s">
        <v>2165</v>
      </c>
      <c r="D1861" t="s">
        <v>21</v>
      </c>
      <c r="E1861">
        <v>25921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43481</v>
      </c>
      <c r="L1861" t="s">
        <v>26</v>
      </c>
      <c r="N1861" t="s">
        <v>24</v>
      </c>
    </row>
    <row r="1862" spans="1:14" x14ac:dyDescent="0.25">
      <c r="A1862" t="s">
        <v>2097</v>
      </c>
      <c r="B1862" t="s">
        <v>3543</v>
      </c>
      <c r="C1862" t="s">
        <v>98</v>
      </c>
      <c r="D1862" t="s">
        <v>21</v>
      </c>
      <c r="E1862">
        <v>25271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43481</v>
      </c>
      <c r="L1862" t="s">
        <v>26</v>
      </c>
      <c r="N1862" t="s">
        <v>24</v>
      </c>
    </row>
    <row r="1863" spans="1:14" x14ac:dyDescent="0.25">
      <c r="A1863" t="s">
        <v>3544</v>
      </c>
      <c r="B1863" t="s">
        <v>3545</v>
      </c>
      <c r="C1863" t="s">
        <v>2796</v>
      </c>
      <c r="D1863" t="s">
        <v>21</v>
      </c>
      <c r="E1863">
        <v>25003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43480</v>
      </c>
      <c r="L1863" t="s">
        <v>26</v>
      </c>
      <c r="N1863" t="s">
        <v>24</v>
      </c>
    </row>
    <row r="1864" spans="1:14" x14ac:dyDescent="0.25">
      <c r="A1864" t="s">
        <v>3546</v>
      </c>
      <c r="B1864" t="s">
        <v>3547</v>
      </c>
      <c r="C1864" t="s">
        <v>53</v>
      </c>
      <c r="D1864" t="s">
        <v>21</v>
      </c>
      <c r="E1864">
        <v>25309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43480</v>
      </c>
      <c r="L1864" t="s">
        <v>26</v>
      </c>
      <c r="N1864" t="s">
        <v>24</v>
      </c>
    </row>
    <row r="1865" spans="1:14" x14ac:dyDescent="0.25">
      <c r="A1865" t="s">
        <v>3548</v>
      </c>
      <c r="B1865" t="s">
        <v>3549</v>
      </c>
      <c r="C1865" t="s">
        <v>138</v>
      </c>
      <c r="D1865" t="s">
        <v>21</v>
      </c>
      <c r="E1865">
        <v>25547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43480</v>
      </c>
      <c r="L1865" t="s">
        <v>26</v>
      </c>
      <c r="N1865" t="s">
        <v>24</v>
      </c>
    </row>
    <row r="1866" spans="1:14" x14ac:dyDescent="0.25">
      <c r="A1866" t="s">
        <v>3550</v>
      </c>
      <c r="B1866" t="s">
        <v>3551</v>
      </c>
      <c r="C1866" t="s">
        <v>48</v>
      </c>
      <c r="D1866" t="s">
        <v>21</v>
      </c>
      <c r="E1866">
        <v>25306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43480</v>
      </c>
      <c r="L1866" t="s">
        <v>26</v>
      </c>
      <c r="N1866" t="s">
        <v>24</v>
      </c>
    </row>
    <row r="1867" spans="1:14" x14ac:dyDescent="0.25">
      <c r="A1867" t="s">
        <v>3552</v>
      </c>
      <c r="B1867" t="s">
        <v>3553</v>
      </c>
      <c r="C1867" t="s">
        <v>48</v>
      </c>
      <c r="D1867" t="s">
        <v>21</v>
      </c>
      <c r="E1867">
        <v>25306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43480</v>
      </c>
      <c r="L1867" t="s">
        <v>26</v>
      </c>
      <c r="N1867" t="s">
        <v>24</v>
      </c>
    </row>
    <row r="1868" spans="1:14" x14ac:dyDescent="0.25">
      <c r="A1868" t="s">
        <v>3554</v>
      </c>
      <c r="B1868" t="s">
        <v>3555</v>
      </c>
      <c r="C1868" t="s">
        <v>53</v>
      </c>
      <c r="D1868" t="s">
        <v>21</v>
      </c>
      <c r="E1868">
        <v>25309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43480</v>
      </c>
      <c r="L1868" t="s">
        <v>26</v>
      </c>
      <c r="N1868" t="s">
        <v>24</v>
      </c>
    </row>
    <row r="1869" spans="1:14" x14ac:dyDescent="0.25">
      <c r="A1869" t="s">
        <v>2432</v>
      </c>
      <c r="B1869" t="s">
        <v>3556</v>
      </c>
      <c r="C1869" t="s">
        <v>48</v>
      </c>
      <c r="D1869" t="s">
        <v>21</v>
      </c>
      <c r="E1869">
        <v>25302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43480</v>
      </c>
      <c r="L1869" t="s">
        <v>26</v>
      </c>
      <c r="N1869" t="s">
        <v>24</v>
      </c>
    </row>
    <row r="1870" spans="1:14" x14ac:dyDescent="0.25">
      <c r="A1870" t="s">
        <v>1289</v>
      </c>
      <c r="B1870" t="s">
        <v>1290</v>
      </c>
      <c r="C1870" t="s">
        <v>206</v>
      </c>
      <c r="D1870" t="s">
        <v>21</v>
      </c>
      <c r="E1870">
        <v>25637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43480</v>
      </c>
      <c r="L1870" t="s">
        <v>26</v>
      </c>
      <c r="N1870" t="s">
        <v>24</v>
      </c>
    </row>
    <row r="1871" spans="1:14" x14ac:dyDescent="0.25">
      <c r="A1871" t="s">
        <v>343</v>
      </c>
      <c r="B1871" t="s">
        <v>1570</v>
      </c>
      <c r="C1871" t="s">
        <v>48</v>
      </c>
      <c r="D1871" t="s">
        <v>21</v>
      </c>
      <c r="E1871">
        <v>25304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43480</v>
      </c>
      <c r="L1871" t="s">
        <v>26</v>
      </c>
      <c r="N1871" t="s">
        <v>24</v>
      </c>
    </row>
    <row r="1872" spans="1:14" x14ac:dyDescent="0.25">
      <c r="A1872" t="s">
        <v>3557</v>
      </c>
      <c r="B1872" t="s">
        <v>3558</v>
      </c>
      <c r="C1872" t="s">
        <v>154</v>
      </c>
      <c r="D1872" t="s">
        <v>21</v>
      </c>
      <c r="E1872">
        <v>25508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43480</v>
      </c>
      <c r="L1872" t="s">
        <v>26</v>
      </c>
      <c r="N1872" t="s">
        <v>24</v>
      </c>
    </row>
    <row r="1873" spans="1:14" x14ac:dyDescent="0.25">
      <c r="A1873" t="s">
        <v>3559</v>
      </c>
      <c r="B1873" t="s">
        <v>3560</v>
      </c>
      <c r="C1873" t="s">
        <v>48</v>
      </c>
      <c r="D1873" t="s">
        <v>21</v>
      </c>
      <c r="E1873">
        <v>25304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43480</v>
      </c>
      <c r="L1873" t="s">
        <v>26</v>
      </c>
      <c r="N1873" t="s">
        <v>24</v>
      </c>
    </row>
    <row r="1874" spans="1:14" x14ac:dyDescent="0.25">
      <c r="A1874" t="s">
        <v>2380</v>
      </c>
      <c r="B1874" t="s">
        <v>3561</v>
      </c>
      <c r="C1874" t="s">
        <v>48</v>
      </c>
      <c r="D1874" t="s">
        <v>21</v>
      </c>
      <c r="E1874">
        <v>25304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43480</v>
      </c>
      <c r="L1874" t="s">
        <v>26</v>
      </c>
      <c r="N1874" t="s">
        <v>24</v>
      </c>
    </row>
    <row r="1875" spans="1:14" x14ac:dyDescent="0.25">
      <c r="A1875" t="s">
        <v>3562</v>
      </c>
      <c r="B1875" t="s">
        <v>3563</v>
      </c>
      <c r="C1875" t="s">
        <v>3564</v>
      </c>
      <c r="D1875" t="s">
        <v>21</v>
      </c>
      <c r="E1875">
        <v>25601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43480</v>
      </c>
      <c r="L1875" t="s">
        <v>26</v>
      </c>
      <c r="N1875" t="s">
        <v>24</v>
      </c>
    </row>
    <row r="1876" spans="1:14" x14ac:dyDescent="0.25">
      <c r="A1876" t="s">
        <v>3565</v>
      </c>
      <c r="B1876" t="s">
        <v>3566</v>
      </c>
      <c r="C1876" t="s">
        <v>2796</v>
      </c>
      <c r="D1876" t="s">
        <v>21</v>
      </c>
      <c r="E1876">
        <v>25003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43480</v>
      </c>
      <c r="L1876" t="s">
        <v>26</v>
      </c>
      <c r="N1876" t="s">
        <v>24</v>
      </c>
    </row>
    <row r="1877" spans="1:14" x14ac:dyDescent="0.25">
      <c r="A1877" t="s">
        <v>439</v>
      </c>
      <c r="B1877" t="s">
        <v>3567</v>
      </c>
      <c r="C1877" t="s">
        <v>2463</v>
      </c>
      <c r="D1877" t="s">
        <v>21</v>
      </c>
      <c r="E1877">
        <v>25186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43480</v>
      </c>
      <c r="L1877" t="s">
        <v>26</v>
      </c>
      <c r="N1877" t="s">
        <v>24</v>
      </c>
    </row>
    <row r="1878" spans="1:14" x14ac:dyDescent="0.25">
      <c r="A1878" t="s">
        <v>3568</v>
      </c>
      <c r="B1878" t="s">
        <v>3569</v>
      </c>
      <c r="C1878" t="s">
        <v>841</v>
      </c>
      <c r="D1878" t="s">
        <v>21</v>
      </c>
      <c r="E1878">
        <v>25601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43480</v>
      </c>
      <c r="L1878" t="s">
        <v>26</v>
      </c>
      <c r="N1878" t="s">
        <v>24</v>
      </c>
    </row>
    <row r="1879" spans="1:14" x14ac:dyDescent="0.25">
      <c r="A1879" t="s">
        <v>3570</v>
      </c>
      <c r="B1879" t="s">
        <v>3571</v>
      </c>
      <c r="C1879" t="s">
        <v>48</v>
      </c>
      <c r="D1879" t="s">
        <v>21</v>
      </c>
      <c r="E1879">
        <v>25306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43480</v>
      </c>
      <c r="L1879" t="s">
        <v>26</v>
      </c>
      <c r="N1879" t="s">
        <v>24</v>
      </c>
    </row>
    <row r="1880" spans="1:14" x14ac:dyDescent="0.25">
      <c r="A1880" t="s">
        <v>2571</v>
      </c>
      <c r="B1880" t="s">
        <v>3572</v>
      </c>
      <c r="C1880" t="s">
        <v>2796</v>
      </c>
      <c r="D1880" t="s">
        <v>21</v>
      </c>
      <c r="E1880">
        <v>25003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43480</v>
      </c>
      <c r="L1880" t="s">
        <v>26</v>
      </c>
      <c r="N1880" t="s">
        <v>24</v>
      </c>
    </row>
    <row r="1881" spans="1:14" x14ac:dyDescent="0.25">
      <c r="A1881" t="s">
        <v>3573</v>
      </c>
      <c r="B1881" t="s">
        <v>3574</v>
      </c>
      <c r="C1881" t="s">
        <v>53</v>
      </c>
      <c r="D1881" t="s">
        <v>21</v>
      </c>
      <c r="E1881">
        <v>25309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43480</v>
      </c>
      <c r="L1881" t="s">
        <v>26</v>
      </c>
      <c r="N1881" t="s">
        <v>24</v>
      </c>
    </row>
    <row r="1882" spans="1:14" x14ac:dyDescent="0.25">
      <c r="A1882" t="s">
        <v>114</v>
      </c>
      <c r="B1882" t="s">
        <v>3575</v>
      </c>
      <c r="C1882" t="s">
        <v>48</v>
      </c>
      <c r="D1882" t="s">
        <v>21</v>
      </c>
      <c r="E1882">
        <v>25301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43480</v>
      </c>
      <c r="L1882" t="s">
        <v>26</v>
      </c>
      <c r="N1882" t="s">
        <v>24</v>
      </c>
    </row>
    <row r="1883" spans="1:14" x14ac:dyDescent="0.25">
      <c r="A1883" t="s">
        <v>3576</v>
      </c>
      <c r="B1883" t="s">
        <v>3577</v>
      </c>
      <c r="C1883" t="s">
        <v>2451</v>
      </c>
      <c r="D1883" t="s">
        <v>21</v>
      </c>
      <c r="E1883">
        <v>25812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43480</v>
      </c>
      <c r="L1883" t="s">
        <v>26</v>
      </c>
      <c r="N1883" t="s">
        <v>24</v>
      </c>
    </row>
    <row r="1884" spans="1:14" x14ac:dyDescent="0.25">
      <c r="A1884" t="s">
        <v>3578</v>
      </c>
      <c r="B1884" t="s">
        <v>3579</v>
      </c>
      <c r="C1884" t="s">
        <v>480</v>
      </c>
      <c r="D1884" t="s">
        <v>21</v>
      </c>
      <c r="E1884">
        <v>25901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43480</v>
      </c>
      <c r="L1884" t="s">
        <v>26</v>
      </c>
      <c r="N1884" t="s">
        <v>24</v>
      </c>
    </row>
    <row r="1885" spans="1:14" x14ac:dyDescent="0.25">
      <c r="A1885" t="s">
        <v>3580</v>
      </c>
      <c r="B1885" t="s">
        <v>3581</v>
      </c>
      <c r="C1885" t="s">
        <v>48</v>
      </c>
      <c r="D1885" t="s">
        <v>21</v>
      </c>
      <c r="E1885">
        <v>25302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43480</v>
      </c>
      <c r="L1885" t="s">
        <v>26</v>
      </c>
      <c r="N1885" t="s">
        <v>24</v>
      </c>
    </row>
    <row r="1886" spans="1:14" x14ac:dyDescent="0.25">
      <c r="A1886" t="s">
        <v>2407</v>
      </c>
      <c r="B1886" t="s">
        <v>3582</v>
      </c>
      <c r="C1886" t="s">
        <v>48</v>
      </c>
      <c r="D1886" t="s">
        <v>21</v>
      </c>
      <c r="E1886">
        <v>25302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43480</v>
      </c>
      <c r="L1886" t="s">
        <v>26</v>
      </c>
      <c r="N1886" t="s">
        <v>24</v>
      </c>
    </row>
    <row r="1887" spans="1:14" x14ac:dyDescent="0.25">
      <c r="A1887" t="s">
        <v>2407</v>
      </c>
      <c r="B1887" t="s">
        <v>3583</v>
      </c>
      <c r="C1887" t="s">
        <v>48</v>
      </c>
      <c r="D1887" t="s">
        <v>21</v>
      </c>
      <c r="E1887">
        <v>25304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43480</v>
      </c>
      <c r="L1887" t="s">
        <v>26</v>
      </c>
      <c r="N1887" t="s">
        <v>24</v>
      </c>
    </row>
    <row r="1888" spans="1:14" x14ac:dyDescent="0.25">
      <c r="A1888" t="s">
        <v>2407</v>
      </c>
      <c r="B1888" t="s">
        <v>3584</v>
      </c>
      <c r="C1888" t="s">
        <v>48</v>
      </c>
      <c r="D1888" t="s">
        <v>21</v>
      </c>
      <c r="E1888">
        <v>25302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43480</v>
      </c>
      <c r="L1888" t="s">
        <v>26</v>
      </c>
      <c r="N1888" t="s">
        <v>24</v>
      </c>
    </row>
    <row r="1889" spans="1:14" x14ac:dyDescent="0.25">
      <c r="A1889" t="s">
        <v>1428</v>
      </c>
      <c r="B1889" t="s">
        <v>3585</v>
      </c>
      <c r="C1889" t="s">
        <v>48</v>
      </c>
      <c r="D1889" t="s">
        <v>21</v>
      </c>
      <c r="E1889">
        <v>25302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43480</v>
      </c>
      <c r="L1889" t="s">
        <v>26</v>
      </c>
      <c r="N1889" t="s">
        <v>24</v>
      </c>
    </row>
    <row r="1890" spans="1:14" x14ac:dyDescent="0.25">
      <c r="A1890" t="s">
        <v>345</v>
      </c>
      <c r="B1890" t="s">
        <v>3586</v>
      </c>
      <c r="C1890" t="s">
        <v>53</v>
      </c>
      <c r="D1890" t="s">
        <v>21</v>
      </c>
      <c r="E1890">
        <v>25309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43480</v>
      </c>
      <c r="L1890" t="s">
        <v>26</v>
      </c>
      <c r="N1890" t="s">
        <v>24</v>
      </c>
    </row>
    <row r="1891" spans="1:14" x14ac:dyDescent="0.25">
      <c r="A1891" t="s">
        <v>3587</v>
      </c>
      <c r="B1891" t="s">
        <v>3588</v>
      </c>
      <c r="C1891" t="s">
        <v>48</v>
      </c>
      <c r="D1891" t="s">
        <v>21</v>
      </c>
      <c r="E1891">
        <v>25304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43480</v>
      </c>
      <c r="L1891" t="s">
        <v>26</v>
      </c>
      <c r="N1891" t="s">
        <v>24</v>
      </c>
    </row>
    <row r="1892" spans="1:14" x14ac:dyDescent="0.25">
      <c r="A1892" t="s">
        <v>1594</v>
      </c>
      <c r="B1892" t="s">
        <v>3589</v>
      </c>
      <c r="C1892" t="s">
        <v>48</v>
      </c>
      <c r="D1892" t="s">
        <v>21</v>
      </c>
      <c r="E1892">
        <v>25302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43480</v>
      </c>
      <c r="L1892" t="s">
        <v>26</v>
      </c>
      <c r="N1892" t="s">
        <v>24</v>
      </c>
    </row>
    <row r="1893" spans="1:14" x14ac:dyDescent="0.25">
      <c r="A1893" t="s">
        <v>3590</v>
      </c>
      <c r="B1893" t="s">
        <v>3591</v>
      </c>
      <c r="C1893" t="s">
        <v>48</v>
      </c>
      <c r="D1893" t="s">
        <v>21</v>
      </c>
      <c r="E1893">
        <v>25302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43480</v>
      </c>
      <c r="L1893" t="s">
        <v>26</v>
      </c>
      <c r="N1893" t="s">
        <v>24</v>
      </c>
    </row>
    <row r="1894" spans="1:14" x14ac:dyDescent="0.25">
      <c r="A1894" t="s">
        <v>3592</v>
      </c>
      <c r="B1894" t="s">
        <v>3593</v>
      </c>
      <c r="C1894" t="s">
        <v>2796</v>
      </c>
      <c r="D1894" t="s">
        <v>21</v>
      </c>
      <c r="E1894">
        <v>25003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43480</v>
      </c>
      <c r="L1894" t="s">
        <v>26</v>
      </c>
      <c r="N1894" t="s">
        <v>24</v>
      </c>
    </row>
    <row r="1895" spans="1:14" x14ac:dyDescent="0.25">
      <c r="A1895" t="s">
        <v>3594</v>
      </c>
      <c r="B1895" t="s">
        <v>3595</v>
      </c>
      <c r="C1895" t="s">
        <v>48</v>
      </c>
      <c r="D1895" t="s">
        <v>21</v>
      </c>
      <c r="E1895">
        <v>25387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43480</v>
      </c>
      <c r="L1895" t="s">
        <v>26</v>
      </c>
      <c r="N1895" t="s">
        <v>24</v>
      </c>
    </row>
    <row r="1896" spans="1:14" x14ac:dyDescent="0.25">
      <c r="A1896" t="s">
        <v>3596</v>
      </c>
      <c r="B1896" t="s">
        <v>3597</v>
      </c>
      <c r="C1896" t="s">
        <v>2796</v>
      </c>
      <c r="D1896" t="s">
        <v>21</v>
      </c>
      <c r="E1896">
        <v>25003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43480</v>
      </c>
      <c r="L1896" t="s">
        <v>26</v>
      </c>
      <c r="N1896" t="s">
        <v>24</v>
      </c>
    </row>
    <row r="1897" spans="1:14" x14ac:dyDescent="0.25">
      <c r="A1897" t="s">
        <v>347</v>
      </c>
      <c r="B1897" t="s">
        <v>348</v>
      </c>
      <c r="C1897" t="s">
        <v>304</v>
      </c>
      <c r="D1897" t="s">
        <v>21</v>
      </c>
      <c r="E1897">
        <v>24740</v>
      </c>
      <c r="F1897" t="s">
        <v>22</v>
      </c>
      <c r="G1897" t="s">
        <v>22</v>
      </c>
      <c r="H1897" t="s">
        <v>312</v>
      </c>
      <c r="I1897" t="s">
        <v>313</v>
      </c>
      <c r="J1897" t="s">
        <v>80</v>
      </c>
      <c r="K1897" s="1">
        <v>43479</v>
      </c>
      <c r="L1897" t="s">
        <v>81</v>
      </c>
      <c r="M1897" t="str">
        <f>HYPERLINK("https://www.regulations.gov/docket?D=FDA-2019-H-0194")</f>
        <v>https://www.regulations.gov/docket?D=FDA-2019-H-0194</v>
      </c>
      <c r="N1897" t="s">
        <v>80</v>
      </c>
    </row>
    <row r="1898" spans="1:14" x14ac:dyDescent="0.25">
      <c r="A1898" t="s">
        <v>3598</v>
      </c>
      <c r="B1898" t="s">
        <v>3599</v>
      </c>
      <c r="C1898" t="s">
        <v>808</v>
      </c>
      <c r="D1898" t="s">
        <v>21</v>
      </c>
      <c r="E1898">
        <v>26624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43478</v>
      </c>
      <c r="L1898" t="s">
        <v>26</v>
      </c>
      <c r="N1898" t="s">
        <v>24</v>
      </c>
    </row>
    <row r="1899" spans="1:14" x14ac:dyDescent="0.25">
      <c r="A1899" t="s">
        <v>3600</v>
      </c>
      <c r="B1899" t="s">
        <v>3601</v>
      </c>
      <c r="C1899" t="s">
        <v>1112</v>
      </c>
      <c r="D1899" t="s">
        <v>21</v>
      </c>
      <c r="E1899">
        <v>26601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43478</v>
      </c>
      <c r="L1899" t="s">
        <v>26</v>
      </c>
      <c r="N1899" t="s">
        <v>24</v>
      </c>
    </row>
    <row r="1900" spans="1:14" x14ac:dyDescent="0.25">
      <c r="A1900" t="s">
        <v>3602</v>
      </c>
      <c r="B1900" t="s">
        <v>3603</v>
      </c>
      <c r="C1900" t="s">
        <v>3604</v>
      </c>
      <c r="D1900" t="s">
        <v>21</v>
      </c>
      <c r="E1900">
        <v>26623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43478</v>
      </c>
      <c r="L1900" t="s">
        <v>26</v>
      </c>
      <c r="N1900" t="s">
        <v>24</v>
      </c>
    </row>
    <row r="1901" spans="1:14" x14ac:dyDescent="0.25">
      <c r="A1901" t="s">
        <v>2380</v>
      </c>
      <c r="B1901" t="s">
        <v>3605</v>
      </c>
      <c r="C1901" t="s">
        <v>808</v>
      </c>
      <c r="D1901" t="s">
        <v>21</v>
      </c>
      <c r="E1901">
        <v>26624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43478</v>
      </c>
      <c r="L1901" t="s">
        <v>26</v>
      </c>
      <c r="N1901" t="s">
        <v>24</v>
      </c>
    </row>
    <row r="1902" spans="1:14" x14ac:dyDescent="0.25">
      <c r="A1902" t="s">
        <v>2407</v>
      </c>
      <c r="B1902" t="s">
        <v>3606</v>
      </c>
      <c r="C1902" t="s">
        <v>808</v>
      </c>
      <c r="D1902" t="s">
        <v>21</v>
      </c>
      <c r="E1902">
        <v>26624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43478</v>
      </c>
      <c r="L1902" t="s">
        <v>26</v>
      </c>
      <c r="N1902" t="s">
        <v>24</v>
      </c>
    </row>
    <row r="1903" spans="1:14" x14ac:dyDescent="0.25">
      <c r="A1903" t="s">
        <v>3607</v>
      </c>
      <c r="B1903" t="s">
        <v>3608</v>
      </c>
      <c r="C1903" t="s">
        <v>3609</v>
      </c>
      <c r="D1903" t="s">
        <v>21</v>
      </c>
      <c r="E1903">
        <v>25063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43478</v>
      </c>
      <c r="L1903" t="s">
        <v>26</v>
      </c>
      <c r="N1903" t="s">
        <v>24</v>
      </c>
    </row>
    <row r="1904" spans="1:14" x14ac:dyDescent="0.25">
      <c r="A1904" t="s">
        <v>3610</v>
      </c>
      <c r="B1904" t="s">
        <v>3611</v>
      </c>
      <c r="C1904" t="s">
        <v>1112</v>
      </c>
      <c r="D1904" t="s">
        <v>21</v>
      </c>
      <c r="E1904">
        <v>26601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43478</v>
      </c>
      <c r="L1904" t="s">
        <v>26</v>
      </c>
      <c r="N1904" t="s">
        <v>24</v>
      </c>
    </row>
    <row r="1905" spans="1:14" x14ac:dyDescent="0.25">
      <c r="A1905" t="s">
        <v>3612</v>
      </c>
      <c r="B1905" t="s">
        <v>3613</v>
      </c>
      <c r="C1905" t="s">
        <v>271</v>
      </c>
      <c r="D1905" t="s">
        <v>21</v>
      </c>
      <c r="E1905">
        <v>25401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43476</v>
      </c>
      <c r="L1905" t="s">
        <v>26</v>
      </c>
      <c r="N1905" t="s">
        <v>24</v>
      </c>
    </row>
    <row r="1906" spans="1:14" x14ac:dyDescent="0.25">
      <c r="A1906" t="s">
        <v>3614</v>
      </c>
      <c r="B1906" t="s">
        <v>3615</v>
      </c>
      <c r="C1906" t="s">
        <v>271</v>
      </c>
      <c r="D1906" t="s">
        <v>21</v>
      </c>
      <c r="E1906">
        <v>25401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43476</v>
      </c>
      <c r="L1906" t="s">
        <v>26</v>
      </c>
      <c r="N1906" t="s">
        <v>24</v>
      </c>
    </row>
    <row r="1907" spans="1:14" x14ac:dyDescent="0.25">
      <c r="A1907" t="s">
        <v>2404</v>
      </c>
      <c r="B1907" t="s">
        <v>3616</v>
      </c>
      <c r="C1907" t="s">
        <v>271</v>
      </c>
      <c r="D1907" t="s">
        <v>21</v>
      </c>
      <c r="E1907">
        <v>25404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43476</v>
      </c>
      <c r="L1907" t="s">
        <v>26</v>
      </c>
      <c r="N1907" t="s">
        <v>24</v>
      </c>
    </row>
    <row r="1908" spans="1:14" x14ac:dyDescent="0.25">
      <c r="A1908" t="s">
        <v>1091</v>
      </c>
      <c r="B1908" t="s">
        <v>3617</v>
      </c>
      <c r="C1908" t="s">
        <v>271</v>
      </c>
      <c r="D1908" t="s">
        <v>21</v>
      </c>
      <c r="E1908">
        <v>25404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43476</v>
      </c>
      <c r="L1908" t="s">
        <v>26</v>
      </c>
      <c r="N1908" t="s">
        <v>24</v>
      </c>
    </row>
    <row r="1909" spans="1:14" x14ac:dyDescent="0.25">
      <c r="A1909" t="s">
        <v>72</v>
      </c>
      <c r="B1909" t="s">
        <v>3618</v>
      </c>
      <c r="C1909" t="s">
        <v>74</v>
      </c>
      <c r="D1909" t="s">
        <v>21</v>
      </c>
      <c r="E1909">
        <v>24901</v>
      </c>
      <c r="F1909" t="s">
        <v>22</v>
      </c>
      <c r="G1909" t="s">
        <v>22</v>
      </c>
      <c r="H1909" t="s">
        <v>312</v>
      </c>
      <c r="I1909" t="s">
        <v>313</v>
      </c>
      <c r="J1909" s="1">
        <v>43411</v>
      </c>
      <c r="K1909" s="1">
        <v>43475</v>
      </c>
      <c r="L1909" t="s">
        <v>331</v>
      </c>
      <c r="N1909" t="s">
        <v>1302</v>
      </c>
    </row>
    <row r="1910" spans="1:14" x14ac:dyDescent="0.25">
      <c r="A1910" t="s">
        <v>3619</v>
      </c>
      <c r="B1910" t="s">
        <v>3620</v>
      </c>
      <c r="C1910" t="s">
        <v>304</v>
      </c>
      <c r="D1910" t="s">
        <v>21</v>
      </c>
      <c r="E1910">
        <v>24740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43475</v>
      </c>
      <c r="L1910" t="s">
        <v>26</v>
      </c>
      <c r="N1910" t="s">
        <v>24</v>
      </c>
    </row>
    <row r="1911" spans="1:14" x14ac:dyDescent="0.25">
      <c r="A1911" t="s">
        <v>2373</v>
      </c>
      <c r="B1911" t="s">
        <v>2374</v>
      </c>
      <c r="C1911" t="s">
        <v>632</v>
      </c>
      <c r="D1911" t="s">
        <v>21</v>
      </c>
      <c r="E1911">
        <v>25962</v>
      </c>
      <c r="F1911" t="s">
        <v>22</v>
      </c>
      <c r="G1911" t="s">
        <v>22</v>
      </c>
      <c r="H1911" t="s">
        <v>312</v>
      </c>
      <c r="I1911" t="s">
        <v>313</v>
      </c>
      <c r="J1911" s="1">
        <v>43411</v>
      </c>
      <c r="K1911" s="1">
        <v>43475</v>
      </c>
      <c r="L1911" t="s">
        <v>331</v>
      </c>
      <c r="N1911" t="s">
        <v>1299</v>
      </c>
    </row>
    <row r="1912" spans="1:14" x14ac:dyDescent="0.25">
      <c r="A1912" t="s">
        <v>343</v>
      </c>
      <c r="B1912" t="s">
        <v>3621</v>
      </c>
      <c r="C1912" t="s">
        <v>304</v>
      </c>
      <c r="D1912" t="s">
        <v>21</v>
      </c>
      <c r="E1912">
        <v>24740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43475</v>
      </c>
      <c r="L1912" t="s">
        <v>26</v>
      </c>
      <c r="N1912" t="s">
        <v>24</v>
      </c>
    </row>
    <row r="1913" spans="1:14" x14ac:dyDescent="0.25">
      <c r="A1913" t="s">
        <v>3622</v>
      </c>
      <c r="B1913" t="s">
        <v>3623</v>
      </c>
      <c r="C1913" t="s">
        <v>304</v>
      </c>
      <c r="D1913" t="s">
        <v>21</v>
      </c>
      <c r="E1913">
        <v>24740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43475</v>
      </c>
      <c r="L1913" t="s">
        <v>26</v>
      </c>
      <c r="N1913" t="s">
        <v>24</v>
      </c>
    </row>
    <row r="1914" spans="1:14" x14ac:dyDescent="0.25">
      <c r="A1914" t="s">
        <v>2380</v>
      </c>
      <c r="B1914" t="s">
        <v>3624</v>
      </c>
      <c r="C1914" t="s">
        <v>304</v>
      </c>
      <c r="D1914" t="s">
        <v>21</v>
      </c>
      <c r="E1914">
        <v>24740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43475</v>
      </c>
      <c r="L1914" t="s">
        <v>26</v>
      </c>
      <c r="N1914" t="s">
        <v>24</v>
      </c>
    </row>
    <row r="1915" spans="1:14" x14ac:dyDescent="0.25">
      <c r="A1915" t="s">
        <v>3625</v>
      </c>
      <c r="B1915" t="s">
        <v>3626</v>
      </c>
      <c r="C1915" t="s">
        <v>304</v>
      </c>
      <c r="D1915" t="s">
        <v>21</v>
      </c>
      <c r="E1915">
        <v>24740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43475</v>
      </c>
      <c r="L1915" t="s">
        <v>26</v>
      </c>
      <c r="N1915" t="s">
        <v>24</v>
      </c>
    </row>
    <row r="1916" spans="1:14" x14ac:dyDescent="0.25">
      <c r="A1916" t="s">
        <v>3627</v>
      </c>
      <c r="B1916" t="s">
        <v>3628</v>
      </c>
      <c r="C1916" t="s">
        <v>304</v>
      </c>
      <c r="D1916" t="s">
        <v>21</v>
      </c>
      <c r="E1916">
        <v>24740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43475</v>
      </c>
      <c r="L1916" t="s">
        <v>26</v>
      </c>
      <c r="N1916" t="s">
        <v>24</v>
      </c>
    </row>
    <row r="1917" spans="1:14" x14ac:dyDescent="0.25">
      <c r="A1917" t="s">
        <v>2664</v>
      </c>
      <c r="B1917" t="s">
        <v>1675</v>
      </c>
      <c r="C1917" t="s">
        <v>1632</v>
      </c>
      <c r="D1917" t="s">
        <v>21</v>
      </c>
      <c r="E1917">
        <v>26041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43475</v>
      </c>
      <c r="L1917" t="s">
        <v>26</v>
      </c>
      <c r="N1917" t="s">
        <v>24</v>
      </c>
    </row>
    <row r="1918" spans="1:14" x14ac:dyDescent="0.25">
      <c r="A1918" t="s">
        <v>1461</v>
      </c>
      <c r="B1918" t="s">
        <v>3629</v>
      </c>
      <c r="C1918" t="s">
        <v>304</v>
      </c>
      <c r="D1918" t="s">
        <v>21</v>
      </c>
      <c r="E1918">
        <v>24740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43475</v>
      </c>
      <c r="L1918" t="s">
        <v>26</v>
      </c>
      <c r="N1918" t="s">
        <v>24</v>
      </c>
    </row>
    <row r="1919" spans="1:14" x14ac:dyDescent="0.25">
      <c r="A1919" t="s">
        <v>3630</v>
      </c>
      <c r="B1919" t="s">
        <v>3631</v>
      </c>
      <c r="C1919" t="s">
        <v>304</v>
      </c>
      <c r="D1919" t="s">
        <v>21</v>
      </c>
      <c r="E1919">
        <v>24740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43475</v>
      </c>
      <c r="L1919" t="s">
        <v>26</v>
      </c>
      <c r="N1919" t="s">
        <v>24</v>
      </c>
    </row>
    <row r="1920" spans="1:14" x14ac:dyDescent="0.25">
      <c r="A1920" t="s">
        <v>2726</v>
      </c>
      <c r="B1920" t="s">
        <v>2727</v>
      </c>
      <c r="C1920" t="s">
        <v>570</v>
      </c>
      <c r="D1920" t="s">
        <v>21</v>
      </c>
      <c r="E1920">
        <v>24844</v>
      </c>
      <c r="F1920" t="s">
        <v>22</v>
      </c>
      <c r="G1920" t="s">
        <v>22</v>
      </c>
      <c r="H1920" t="s">
        <v>312</v>
      </c>
      <c r="I1920" t="s">
        <v>313</v>
      </c>
      <c r="J1920" s="1">
        <v>43400</v>
      </c>
      <c r="K1920" s="1">
        <v>43475</v>
      </c>
      <c r="L1920" t="s">
        <v>331</v>
      </c>
      <c r="N1920" t="s">
        <v>1302</v>
      </c>
    </row>
    <row r="1921" spans="1:14" x14ac:dyDescent="0.25">
      <c r="A1921" t="s">
        <v>2714</v>
      </c>
      <c r="B1921" t="s">
        <v>3632</v>
      </c>
      <c r="C1921" t="s">
        <v>304</v>
      </c>
      <c r="D1921" t="s">
        <v>21</v>
      </c>
      <c r="E1921">
        <v>24740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43475</v>
      </c>
      <c r="L1921" t="s">
        <v>26</v>
      </c>
      <c r="N1921" t="s">
        <v>24</v>
      </c>
    </row>
    <row r="1922" spans="1:14" x14ac:dyDescent="0.25">
      <c r="A1922" t="s">
        <v>673</v>
      </c>
      <c r="B1922" t="s">
        <v>3633</v>
      </c>
      <c r="C1922" t="s">
        <v>1632</v>
      </c>
      <c r="D1922" t="s">
        <v>21</v>
      </c>
      <c r="E1922">
        <v>26041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43475</v>
      </c>
      <c r="L1922" t="s">
        <v>26</v>
      </c>
      <c r="N1922" t="s">
        <v>24</v>
      </c>
    </row>
    <row r="1923" spans="1:14" x14ac:dyDescent="0.25">
      <c r="A1923" t="s">
        <v>3634</v>
      </c>
      <c r="B1923" t="s">
        <v>3635</v>
      </c>
      <c r="C1923" t="s">
        <v>1632</v>
      </c>
      <c r="D1923" t="s">
        <v>21</v>
      </c>
      <c r="E1923">
        <v>26041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43474</v>
      </c>
      <c r="L1923" t="s">
        <v>26</v>
      </c>
      <c r="N1923" t="s">
        <v>24</v>
      </c>
    </row>
    <row r="1924" spans="1:14" x14ac:dyDescent="0.25">
      <c r="A1924" t="s">
        <v>2852</v>
      </c>
      <c r="B1924" t="s">
        <v>3636</v>
      </c>
      <c r="C1924" t="s">
        <v>1632</v>
      </c>
      <c r="D1924" t="s">
        <v>21</v>
      </c>
      <c r="E1924">
        <v>26041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43474</v>
      </c>
      <c r="L1924" t="s">
        <v>26</v>
      </c>
      <c r="N1924" t="s">
        <v>24</v>
      </c>
    </row>
    <row r="1925" spans="1:14" x14ac:dyDescent="0.25">
      <c r="A1925" t="s">
        <v>343</v>
      </c>
      <c r="B1925" t="s">
        <v>3637</v>
      </c>
      <c r="C1925" t="s">
        <v>1632</v>
      </c>
      <c r="D1925" t="s">
        <v>21</v>
      </c>
      <c r="E1925">
        <v>26041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43474</v>
      </c>
      <c r="L1925" t="s">
        <v>26</v>
      </c>
      <c r="N1925" t="s">
        <v>24</v>
      </c>
    </row>
    <row r="1926" spans="1:14" x14ac:dyDescent="0.25">
      <c r="A1926" t="s">
        <v>3638</v>
      </c>
      <c r="B1926" t="s">
        <v>3639</v>
      </c>
      <c r="C1926" t="s">
        <v>1632</v>
      </c>
      <c r="D1926" t="s">
        <v>21</v>
      </c>
      <c r="E1926">
        <v>26041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43474</v>
      </c>
      <c r="L1926" t="s">
        <v>26</v>
      </c>
      <c r="N1926" t="s">
        <v>24</v>
      </c>
    </row>
    <row r="1927" spans="1:14" x14ac:dyDescent="0.25">
      <c r="A1927" t="s">
        <v>2380</v>
      </c>
      <c r="B1927" t="s">
        <v>3640</v>
      </c>
      <c r="C1927" t="s">
        <v>1632</v>
      </c>
      <c r="D1927" t="s">
        <v>21</v>
      </c>
      <c r="E1927">
        <v>26041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43474</v>
      </c>
      <c r="L1927" t="s">
        <v>26</v>
      </c>
      <c r="N1927" t="s">
        <v>24</v>
      </c>
    </row>
    <row r="1928" spans="1:14" x14ac:dyDescent="0.25">
      <c r="A1928" t="s">
        <v>368</v>
      </c>
      <c r="B1928" t="s">
        <v>3641</v>
      </c>
      <c r="C1928" t="s">
        <v>326</v>
      </c>
      <c r="D1928" t="s">
        <v>21</v>
      </c>
      <c r="E1928">
        <v>25705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43474</v>
      </c>
      <c r="L1928" t="s">
        <v>26</v>
      </c>
      <c r="N1928" t="s">
        <v>24</v>
      </c>
    </row>
    <row r="1929" spans="1:14" x14ac:dyDescent="0.25">
      <c r="A1929" t="s">
        <v>114</v>
      </c>
      <c r="B1929" t="s">
        <v>3642</v>
      </c>
      <c r="C1929" t="s">
        <v>326</v>
      </c>
      <c r="D1929" t="s">
        <v>21</v>
      </c>
      <c r="E1929">
        <v>25705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43474</v>
      </c>
      <c r="L1929" t="s">
        <v>26</v>
      </c>
      <c r="N1929" t="s">
        <v>24</v>
      </c>
    </row>
    <row r="1930" spans="1:14" x14ac:dyDescent="0.25">
      <c r="A1930" t="s">
        <v>3643</v>
      </c>
      <c r="B1930" t="s">
        <v>3644</v>
      </c>
      <c r="C1930" t="s">
        <v>1632</v>
      </c>
      <c r="D1930" t="s">
        <v>21</v>
      </c>
      <c r="E1930">
        <v>26041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43474</v>
      </c>
      <c r="L1930" t="s">
        <v>26</v>
      </c>
      <c r="N1930" t="s">
        <v>24</v>
      </c>
    </row>
    <row r="1931" spans="1:14" x14ac:dyDescent="0.25">
      <c r="A1931" t="s">
        <v>3645</v>
      </c>
      <c r="B1931" t="s">
        <v>3646</v>
      </c>
      <c r="C1931" t="s">
        <v>1632</v>
      </c>
      <c r="D1931" t="s">
        <v>21</v>
      </c>
      <c r="E1931">
        <v>26041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43474</v>
      </c>
      <c r="L1931" t="s">
        <v>26</v>
      </c>
      <c r="N1931" t="s">
        <v>24</v>
      </c>
    </row>
    <row r="1932" spans="1:14" x14ac:dyDescent="0.25">
      <c r="A1932" t="s">
        <v>1594</v>
      </c>
      <c r="B1932" t="s">
        <v>3099</v>
      </c>
      <c r="C1932" t="s">
        <v>326</v>
      </c>
      <c r="D1932" t="s">
        <v>21</v>
      </c>
      <c r="E1932">
        <v>25705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43474</v>
      </c>
      <c r="L1932" t="s">
        <v>26</v>
      </c>
      <c r="N1932" t="s">
        <v>24</v>
      </c>
    </row>
    <row r="1933" spans="1:14" x14ac:dyDescent="0.25">
      <c r="A1933" t="s">
        <v>2575</v>
      </c>
      <c r="B1933" t="s">
        <v>3647</v>
      </c>
      <c r="C1933" t="s">
        <v>326</v>
      </c>
      <c r="D1933" t="s">
        <v>21</v>
      </c>
      <c r="E1933">
        <v>25705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43474</v>
      </c>
      <c r="L1933" t="s">
        <v>26</v>
      </c>
      <c r="N1933" t="s">
        <v>24</v>
      </c>
    </row>
    <row r="1934" spans="1:14" x14ac:dyDescent="0.25">
      <c r="A1934" t="s">
        <v>2824</v>
      </c>
      <c r="B1934" t="s">
        <v>3648</v>
      </c>
      <c r="C1934" t="s">
        <v>113</v>
      </c>
      <c r="D1934" t="s">
        <v>21</v>
      </c>
      <c r="E1934">
        <v>25801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43474</v>
      </c>
      <c r="L1934" t="s">
        <v>26</v>
      </c>
      <c r="N1934" t="s">
        <v>24</v>
      </c>
    </row>
    <row r="1935" spans="1:14" x14ac:dyDescent="0.25">
      <c r="A1935" t="s">
        <v>1300</v>
      </c>
      <c r="B1935" t="s">
        <v>1301</v>
      </c>
      <c r="C1935" t="s">
        <v>113</v>
      </c>
      <c r="D1935" t="s">
        <v>21</v>
      </c>
      <c r="E1935">
        <v>25801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43473</v>
      </c>
      <c r="L1935" t="s">
        <v>26</v>
      </c>
      <c r="N1935" t="s">
        <v>24</v>
      </c>
    </row>
    <row r="1936" spans="1:14" x14ac:dyDescent="0.25">
      <c r="A1936" t="s">
        <v>3649</v>
      </c>
      <c r="B1936" t="s">
        <v>3650</v>
      </c>
      <c r="C1936" t="s">
        <v>113</v>
      </c>
      <c r="D1936" t="s">
        <v>21</v>
      </c>
      <c r="E1936">
        <v>25801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43473</v>
      </c>
      <c r="L1936" t="s">
        <v>26</v>
      </c>
      <c r="N1936" t="s">
        <v>24</v>
      </c>
    </row>
    <row r="1937" spans="1:14" x14ac:dyDescent="0.25">
      <c r="A1937" t="s">
        <v>2432</v>
      </c>
      <c r="B1937" t="s">
        <v>3651</v>
      </c>
      <c r="C1937" t="s">
        <v>206</v>
      </c>
      <c r="D1937" t="s">
        <v>21</v>
      </c>
      <c r="E1937">
        <v>25637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43473</v>
      </c>
      <c r="L1937" t="s">
        <v>26</v>
      </c>
      <c r="N1937" t="s">
        <v>24</v>
      </c>
    </row>
    <row r="1938" spans="1:14" x14ac:dyDescent="0.25">
      <c r="A1938" t="s">
        <v>3652</v>
      </c>
      <c r="B1938" t="s">
        <v>3653</v>
      </c>
      <c r="C1938" t="s">
        <v>3654</v>
      </c>
      <c r="D1938" t="s">
        <v>21</v>
      </c>
      <c r="E1938">
        <v>25647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43473</v>
      </c>
      <c r="L1938" t="s">
        <v>26</v>
      </c>
      <c r="N1938" t="s">
        <v>24</v>
      </c>
    </row>
    <row r="1939" spans="1:14" x14ac:dyDescent="0.25">
      <c r="A1939" t="s">
        <v>1087</v>
      </c>
      <c r="B1939" t="s">
        <v>1088</v>
      </c>
      <c r="C1939" t="s">
        <v>1089</v>
      </c>
      <c r="D1939" t="s">
        <v>21</v>
      </c>
      <c r="E1939">
        <v>25504</v>
      </c>
      <c r="F1939" t="s">
        <v>22</v>
      </c>
      <c r="G1939" t="s">
        <v>22</v>
      </c>
      <c r="H1939" t="s">
        <v>329</v>
      </c>
      <c r="I1939" t="s">
        <v>1981</v>
      </c>
      <c r="J1939" t="s">
        <v>80</v>
      </c>
      <c r="K1939" s="1">
        <v>43473</v>
      </c>
      <c r="L1939" t="s">
        <v>81</v>
      </c>
      <c r="M1939" t="str">
        <f>HYPERLINK("https://www.regulations.gov/docket?D=FDA-2019-H-0081")</f>
        <v>https://www.regulations.gov/docket?D=FDA-2019-H-0081</v>
      </c>
      <c r="N1939" t="s">
        <v>80</v>
      </c>
    </row>
    <row r="1940" spans="1:14" x14ac:dyDescent="0.25">
      <c r="A1940" t="s">
        <v>2405</v>
      </c>
      <c r="B1940" t="s">
        <v>3655</v>
      </c>
      <c r="C1940" t="s">
        <v>3656</v>
      </c>
      <c r="D1940" t="s">
        <v>21</v>
      </c>
      <c r="E1940">
        <v>25638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43473</v>
      </c>
      <c r="L1940" t="s">
        <v>26</v>
      </c>
      <c r="N1940" t="s">
        <v>24</v>
      </c>
    </row>
    <row r="1941" spans="1:14" x14ac:dyDescent="0.25">
      <c r="A1941" t="s">
        <v>1428</v>
      </c>
      <c r="B1941" t="s">
        <v>160</v>
      </c>
      <c r="C1941" t="s">
        <v>206</v>
      </c>
      <c r="D1941" t="s">
        <v>21</v>
      </c>
      <c r="E1941">
        <v>25637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43473</v>
      </c>
      <c r="L1941" t="s">
        <v>26</v>
      </c>
      <c r="N1941" t="s">
        <v>24</v>
      </c>
    </row>
    <row r="1942" spans="1:14" x14ac:dyDescent="0.25">
      <c r="A1942" t="s">
        <v>2272</v>
      </c>
      <c r="B1942" t="s">
        <v>3657</v>
      </c>
      <c r="C1942" t="s">
        <v>3656</v>
      </c>
      <c r="D1942" t="s">
        <v>21</v>
      </c>
      <c r="E1942">
        <v>25638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43473</v>
      </c>
      <c r="L1942" t="s">
        <v>26</v>
      </c>
      <c r="N1942" t="s">
        <v>24</v>
      </c>
    </row>
    <row r="1943" spans="1:14" x14ac:dyDescent="0.25">
      <c r="A1943" t="s">
        <v>2272</v>
      </c>
      <c r="B1943" t="s">
        <v>3658</v>
      </c>
      <c r="C1943" t="s">
        <v>3659</v>
      </c>
      <c r="D1943" t="s">
        <v>21</v>
      </c>
      <c r="E1943">
        <v>25670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43473</v>
      </c>
      <c r="L1943" t="s">
        <v>26</v>
      </c>
      <c r="N1943" t="s">
        <v>24</v>
      </c>
    </row>
    <row r="1944" spans="1:14" x14ac:dyDescent="0.25">
      <c r="A1944" t="s">
        <v>2575</v>
      </c>
      <c r="B1944" t="s">
        <v>3660</v>
      </c>
      <c r="C1944" t="s">
        <v>166</v>
      </c>
      <c r="D1944" t="s">
        <v>21</v>
      </c>
      <c r="E1944">
        <v>25653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43473</v>
      </c>
      <c r="L1944" t="s">
        <v>26</v>
      </c>
      <c r="N1944" t="s">
        <v>24</v>
      </c>
    </row>
    <row r="1945" spans="1:14" x14ac:dyDescent="0.25">
      <c r="A1945" t="s">
        <v>3661</v>
      </c>
      <c r="B1945" t="s">
        <v>3662</v>
      </c>
      <c r="C1945" t="s">
        <v>2463</v>
      </c>
      <c r="D1945" t="s">
        <v>21</v>
      </c>
      <c r="E1945">
        <v>25186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43472</v>
      </c>
      <c r="L1945" t="s">
        <v>26</v>
      </c>
      <c r="N1945" t="s">
        <v>24</v>
      </c>
    </row>
    <row r="1946" spans="1:14" x14ac:dyDescent="0.25">
      <c r="A1946" t="s">
        <v>2432</v>
      </c>
      <c r="B1946" t="s">
        <v>3663</v>
      </c>
      <c r="C1946" t="s">
        <v>2463</v>
      </c>
      <c r="D1946" t="s">
        <v>21</v>
      </c>
      <c r="E1946">
        <v>25186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43472</v>
      </c>
      <c r="L1946" t="s">
        <v>26</v>
      </c>
      <c r="N1946" t="s">
        <v>24</v>
      </c>
    </row>
    <row r="1947" spans="1:14" x14ac:dyDescent="0.25">
      <c r="A1947" t="s">
        <v>2432</v>
      </c>
      <c r="B1947" t="s">
        <v>2095</v>
      </c>
      <c r="C1947" t="s">
        <v>2451</v>
      </c>
      <c r="D1947" t="s">
        <v>21</v>
      </c>
      <c r="E1947">
        <v>25812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43472</v>
      </c>
      <c r="L1947" t="s">
        <v>26</v>
      </c>
      <c r="N1947" t="s">
        <v>24</v>
      </c>
    </row>
    <row r="1948" spans="1:14" x14ac:dyDescent="0.25">
      <c r="A1948" t="s">
        <v>3664</v>
      </c>
      <c r="B1948" t="s">
        <v>3665</v>
      </c>
      <c r="C1948" t="s">
        <v>1844</v>
      </c>
      <c r="D1948" t="s">
        <v>21</v>
      </c>
      <c r="E1948">
        <v>25136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43472</v>
      </c>
      <c r="L1948" t="s">
        <v>26</v>
      </c>
      <c r="N1948" t="s">
        <v>24</v>
      </c>
    </row>
    <row r="1949" spans="1:14" x14ac:dyDescent="0.25">
      <c r="A1949" t="s">
        <v>2407</v>
      </c>
      <c r="B1949" t="s">
        <v>3666</v>
      </c>
      <c r="C1949" t="s">
        <v>1844</v>
      </c>
      <c r="D1949" t="s">
        <v>21</v>
      </c>
      <c r="E1949">
        <v>25136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43472</v>
      </c>
      <c r="L1949" t="s">
        <v>26</v>
      </c>
      <c r="N1949" t="s">
        <v>24</v>
      </c>
    </row>
    <row r="1950" spans="1:14" x14ac:dyDescent="0.25">
      <c r="A1950" t="s">
        <v>934</v>
      </c>
      <c r="B1950" t="s">
        <v>3667</v>
      </c>
      <c r="C1950" t="s">
        <v>2463</v>
      </c>
      <c r="D1950" t="s">
        <v>21</v>
      </c>
      <c r="E1950">
        <v>25186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43472</v>
      </c>
      <c r="L1950" t="s">
        <v>26</v>
      </c>
      <c r="N1950" t="s">
        <v>24</v>
      </c>
    </row>
    <row r="1951" spans="1:14" x14ac:dyDescent="0.25">
      <c r="A1951" t="s">
        <v>3668</v>
      </c>
      <c r="B1951" t="s">
        <v>3669</v>
      </c>
      <c r="C1951" t="s">
        <v>3670</v>
      </c>
      <c r="D1951" t="s">
        <v>21</v>
      </c>
      <c r="E1951">
        <v>25510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43469</v>
      </c>
      <c r="L1951" t="s">
        <v>26</v>
      </c>
      <c r="N1951" t="s">
        <v>24</v>
      </c>
    </row>
    <row r="1952" spans="1:14" x14ac:dyDescent="0.25">
      <c r="A1952" t="s">
        <v>3671</v>
      </c>
      <c r="B1952" t="s">
        <v>3672</v>
      </c>
      <c r="C1952" t="s">
        <v>3670</v>
      </c>
      <c r="D1952" t="s">
        <v>21</v>
      </c>
      <c r="E1952">
        <v>25510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43469</v>
      </c>
      <c r="L1952" t="s">
        <v>26</v>
      </c>
      <c r="N1952" t="s">
        <v>24</v>
      </c>
    </row>
    <row r="1953" spans="1:14" x14ac:dyDescent="0.25">
      <c r="A1953" t="s">
        <v>2380</v>
      </c>
      <c r="B1953" t="s">
        <v>3673</v>
      </c>
      <c r="C1953" t="s">
        <v>3670</v>
      </c>
      <c r="D1953" t="s">
        <v>21</v>
      </c>
      <c r="E1953">
        <v>25510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43469</v>
      </c>
      <c r="L1953" t="s">
        <v>26</v>
      </c>
      <c r="N1953" t="s">
        <v>24</v>
      </c>
    </row>
    <row r="1954" spans="1:14" x14ac:dyDescent="0.25">
      <c r="A1954" t="s">
        <v>3674</v>
      </c>
      <c r="B1954" t="s">
        <v>3675</v>
      </c>
      <c r="C1954" t="s">
        <v>1617</v>
      </c>
      <c r="D1954" t="s">
        <v>21</v>
      </c>
      <c r="E1954">
        <v>25526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43469</v>
      </c>
      <c r="L1954" t="s">
        <v>26</v>
      </c>
      <c r="N1954" t="s">
        <v>24</v>
      </c>
    </row>
    <row r="1955" spans="1:14" x14ac:dyDescent="0.25">
      <c r="A1955" t="s">
        <v>1428</v>
      </c>
      <c r="B1955" t="s">
        <v>3676</v>
      </c>
      <c r="C1955" t="s">
        <v>335</v>
      </c>
      <c r="D1955" t="s">
        <v>21</v>
      </c>
      <c r="E1955">
        <v>25560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43469</v>
      </c>
      <c r="L1955" t="s">
        <v>26</v>
      </c>
      <c r="N1955" t="s">
        <v>24</v>
      </c>
    </row>
    <row r="1956" spans="1:14" x14ac:dyDescent="0.25">
      <c r="A1956" t="s">
        <v>3677</v>
      </c>
      <c r="B1956" t="s">
        <v>3678</v>
      </c>
      <c r="C1956" t="s">
        <v>1617</v>
      </c>
      <c r="D1956" t="s">
        <v>21</v>
      </c>
      <c r="E1956">
        <v>25526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43469</v>
      </c>
      <c r="L1956" t="s">
        <v>26</v>
      </c>
      <c r="N1956" t="s">
        <v>24</v>
      </c>
    </row>
    <row r="1957" spans="1:14" x14ac:dyDescent="0.25">
      <c r="A1957" t="s">
        <v>3679</v>
      </c>
      <c r="B1957" t="s">
        <v>3680</v>
      </c>
      <c r="C1957" t="s">
        <v>1617</v>
      </c>
      <c r="D1957" t="s">
        <v>21</v>
      </c>
      <c r="E1957">
        <v>25526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43469</v>
      </c>
      <c r="L1957" t="s">
        <v>26</v>
      </c>
      <c r="N1957" t="s">
        <v>24</v>
      </c>
    </row>
    <row r="1958" spans="1:14" x14ac:dyDescent="0.25">
      <c r="A1958" t="s">
        <v>2575</v>
      </c>
      <c r="B1958" t="s">
        <v>3681</v>
      </c>
      <c r="C1958" t="s">
        <v>3670</v>
      </c>
      <c r="D1958" t="s">
        <v>21</v>
      </c>
      <c r="E1958">
        <v>25510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43469</v>
      </c>
      <c r="L1958" t="s">
        <v>26</v>
      </c>
      <c r="N1958" t="s">
        <v>24</v>
      </c>
    </row>
    <row r="1959" spans="1:14" x14ac:dyDescent="0.25">
      <c r="A1959" t="s">
        <v>2481</v>
      </c>
      <c r="B1959" t="s">
        <v>2482</v>
      </c>
      <c r="C1959" t="s">
        <v>98</v>
      </c>
      <c r="D1959" t="s">
        <v>21</v>
      </c>
      <c r="E1959">
        <v>25271</v>
      </c>
      <c r="F1959" t="s">
        <v>22</v>
      </c>
      <c r="G1959" t="s">
        <v>22</v>
      </c>
      <c r="H1959" t="s">
        <v>329</v>
      </c>
      <c r="I1959" t="s">
        <v>330</v>
      </c>
      <c r="J1959" s="1">
        <v>43403</v>
      </c>
      <c r="K1959" s="1">
        <v>43468</v>
      </c>
      <c r="L1959" t="s">
        <v>331</v>
      </c>
      <c r="N1959" t="s">
        <v>1365</v>
      </c>
    </row>
    <row r="1960" spans="1:14" x14ac:dyDescent="0.25">
      <c r="A1960" t="s">
        <v>3682</v>
      </c>
      <c r="B1960" t="s">
        <v>2104</v>
      </c>
      <c r="C1960" t="s">
        <v>409</v>
      </c>
      <c r="D1960" t="s">
        <v>21</v>
      </c>
      <c r="E1960">
        <v>26807</v>
      </c>
      <c r="F1960" t="s">
        <v>22</v>
      </c>
      <c r="G1960" t="s">
        <v>22</v>
      </c>
      <c r="H1960" t="s">
        <v>312</v>
      </c>
      <c r="I1960" t="s">
        <v>767</v>
      </c>
      <c r="J1960" s="1">
        <v>43400</v>
      </c>
      <c r="K1960" s="1">
        <v>43468</v>
      </c>
      <c r="L1960" t="s">
        <v>331</v>
      </c>
      <c r="N1960" t="s">
        <v>1302</v>
      </c>
    </row>
    <row r="1961" spans="1:14" x14ac:dyDescent="0.25">
      <c r="A1961" t="s">
        <v>2483</v>
      </c>
      <c r="B1961" t="s">
        <v>2484</v>
      </c>
      <c r="C1961" t="s">
        <v>149</v>
      </c>
      <c r="D1961" t="s">
        <v>21</v>
      </c>
      <c r="E1961">
        <v>25276</v>
      </c>
      <c r="F1961" t="s">
        <v>22</v>
      </c>
      <c r="G1961" t="s">
        <v>22</v>
      </c>
      <c r="H1961" t="s">
        <v>312</v>
      </c>
      <c r="I1961" t="s">
        <v>313</v>
      </c>
      <c r="J1961" s="1">
        <v>43403</v>
      </c>
      <c r="K1961" s="1">
        <v>43468</v>
      </c>
      <c r="L1961" t="s">
        <v>331</v>
      </c>
      <c r="N1961" t="s">
        <v>1302</v>
      </c>
    </row>
    <row r="1962" spans="1:14" x14ac:dyDescent="0.25">
      <c r="A1962" t="s">
        <v>2534</v>
      </c>
      <c r="B1962" t="s">
        <v>3683</v>
      </c>
      <c r="C1962" t="s">
        <v>1910</v>
      </c>
      <c r="D1962" t="s">
        <v>21</v>
      </c>
      <c r="E1962">
        <v>25411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43468</v>
      </c>
      <c r="L1962" t="s">
        <v>26</v>
      </c>
      <c r="N1962" t="s">
        <v>24</v>
      </c>
    </row>
    <row r="1963" spans="1:14" x14ac:dyDescent="0.25">
      <c r="A1963" t="s">
        <v>1430</v>
      </c>
      <c r="B1963" t="s">
        <v>1431</v>
      </c>
      <c r="C1963" t="s">
        <v>1432</v>
      </c>
      <c r="D1963" t="s">
        <v>21</v>
      </c>
      <c r="E1963">
        <v>24839</v>
      </c>
      <c r="F1963" t="s">
        <v>22</v>
      </c>
      <c r="G1963" t="s">
        <v>22</v>
      </c>
      <c r="H1963" t="s">
        <v>312</v>
      </c>
      <c r="I1963" t="s">
        <v>313</v>
      </c>
      <c r="J1963" s="1">
        <v>43401</v>
      </c>
      <c r="K1963" s="1">
        <v>43468</v>
      </c>
      <c r="L1963" t="s">
        <v>331</v>
      </c>
      <c r="N1963" t="s">
        <v>1299</v>
      </c>
    </row>
    <row r="1964" spans="1:14" x14ac:dyDescent="0.25">
      <c r="A1964" t="s">
        <v>3033</v>
      </c>
      <c r="B1964" t="s">
        <v>3684</v>
      </c>
      <c r="C1964" t="s">
        <v>3685</v>
      </c>
      <c r="D1964" t="s">
        <v>21</v>
      </c>
      <c r="E1964">
        <v>25434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43468</v>
      </c>
      <c r="L1964" t="s">
        <v>26</v>
      </c>
      <c r="N1964" t="s">
        <v>24</v>
      </c>
    </row>
    <row r="1965" spans="1:14" x14ac:dyDescent="0.25">
      <c r="A1965" t="s">
        <v>3686</v>
      </c>
      <c r="B1965" t="s">
        <v>3687</v>
      </c>
      <c r="C1965" t="s">
        <v>559</v>
      </c>
      <c r="D1965" t="s">
        <v>21</v>
      </c>
      <c r="E1965">
        <v>26710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43466</v>
      </c>
      <c r="L1965" t="s">
        <v>26</v>
      </c>
      <c r="N1965" t="s">
        <v>24</v>
      </c>
    </row>
    <row r="1966" spans="1:14" x14ac:dyDescent="0.25">
      <c r="A1966" t="s">
        <v>359</v>
      </c>
      <c r="B1966" t="s">
        <v>3688</v>
      </c>
      <c r="C1966" t="s">
        <v>565</v>
      </c>
      <c r="D1966" t="s">
        <v>21</v>
      </c>
      <c r="E1966">
        <v>26726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43466</v>
      </c>
      <c r="L1966" t="s">
        <v>26</v>
      </c>
      <c r="N1966" t="s">
        <v>24</v>
      </c>
    </row>
    <row r="1967" spans="1:14" x14ac:dyDescent="0.25">
      <c r="A1967" t="s">
        <v>2432</v>
      </c>
      <c r="B1967" t="s">
        <v>3689</v>
      </c>
      <c r="C1967" t="s">
        <v>565</v>
      </c>
      <c r="D1967" t="s">
        <v>21</v>
      </c>
      <c r="E1967">
        <v>26726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43466</v>
      </c>
      <c r="L1967" t="s">
        <v>26</v>
      </c>
      <c r="N1967" t="s">
        <v>24</v>
      </c>
    </row>
    <row r="1968" spans="1:14" x14ac:dyDescent="0.25">
      <c r="A1968" t="s">
        <v>341</v>
      </c>
      <c r="B1968" t="s">
        <v>3690</v>
      </c>
      <c r="C1968" t="s">
        <v>565</v>
      </c>
      <c r="D1968" t="s">
        <v>21</v>
      </c>
      <c r="E1968">
        <v>26726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43466</v>
      </c>
      <c r="L1968" t="s">
        <v>26</v>
      </c>
      <c r="N1968" t="s">
        <v>24</v>
      </c>
    </row>
    <row r="1969" spans="1:14" x14ac:dyDescent="0.25">
      <c r="A1969" t="s">
        <v>3691</v>
      </c>
      <c r="B1969" t="s">
        <v>3692</v>
      </c>
      <c r="C1969" t="s">
        <v>565</v>
      </c>
      <c r="D1969" t="s">
        <v>21</v>
      </c>
      <c r="E1969">
        <v>26726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43466</v>
      </c>
      <c r="L1969" t="s">
        <v>26</v>
      </c>
      <c r="N1969" t="s">
        <v>24</v>
      </c>
    </row>
    <row r="1970" spans="1:14" x14ac:dyDescent="0.25">
      <c r="A1970" t="s">
        <v>3693</v>
      </c>
      <c r="B1970" t="s">
        <v>3694</v>
      </c>
      <c r="C1970" t="s">
        <v>3695</v>
      </c>
      <c r="D1970" t="s">
        <v>21</v>
      </c>
      <c r="E1970">
        <v>26743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43466</v>
      </c>
      <c r="L1970" t="s">
        <v>26</v>
      </c>
      <c r="N1970" t="s">
        <v>24</v>
      </c>
    </row>
    <row r="1971" spans="1:14" x14ac:dyDescent="0.25">
      <c r="A1971" t="s">
        <v>3696</v>
      </c>
      <c r="B1971" t="s">
        <v>3697</v>
      </c>
      <c r="C1971" t="s">
        <v>3698</v>
      </c>
      <c r="D1971" t="s">
        <v>21</v>
      </c>
      <c r="E1971">
        <v>26717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43466</v>
      </c>
      <c r="L1971" t="s">
        <v>26</v>
      </c>
      <c r="N1971" t="s">
        <v>24</v>
      </c>
    </row>
    <row r="1972" spans="1:14" x14ac:dyDescent="0.25">
      <c r="A1972" t="s">
        <v>3699</v>
      </c>
      <c r="B1972" t="s">
        <v>3700</v>
      </c>
      <c r="C1972" t="s">
        <v>3698</v>
      </c>
      <c r="D1972" t="s">
        <v>21</v>
      </c>
      <c r="E1972">
        <v>26717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43466</v>
      </c>
      <c r="L1972" t="s">
        <v>26</v>
      </c>
      <c r="N1972" t="s">
        <v>24</v>
      </c>
    </row>
    <row r="1973" spans="1:14" x14ac:dyDescent="0.25">
      <c r="A1973" t="s">
        <v>2304</v>
      </c>
      <c r="B1973" t="s">
        <v>3701</v>
      </c>
      <c r="C1973" t="s">
        <v>583</v>
      </c>
      <c r="D1973" t="s">
        <v>21</v>
      </c>
      <c r="E1973">
        <v>25918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43462</v>
      </c>
      <c r="L1973" t="s">
        <v>26</v>
      </c>
      <c r="N1973" t="s">
        <v>24</v>
      </c>
    </row>
    <row r="1974" spans="1:14" x14ac:dyDescent="0.25">
      <c r="A1974" t="s">
        <v>1420</v>
      </c>
      <c r="B1974" t="s">
        <v>1421</v>
      </c>
      <c r="C1974" t="s">
        <v>266</v>
      </c>
      <c r="D1974" t="s">
        <v>21</v>
      </c>
      <c r="E1974">
        <v>24970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43462</v>
      </c>
      <c r="L1974" t="s">
        <v>26</v>
      </c>
      <c r="N1974" t="s">
        <v>24</v>
      </c>
    </row>
    <row r="1975" spans="1:14" x14ac:dyDescent="0.25">
      <c r="A1975" t="s">
        <v>3702</v>
      </c>
      <c r="B1975" t="s">
        <v>3703</v>
      </c>
      <c r="C1975" t="s">
        <v>591</v>
      </c>
      <c r="D1975" t="s">
        <v>21</v>
      </c>
      <c r="E1975">
        <v>25813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43462</v>
      </c>
      <c r="L1975" t="s">
        <v>26</v>
      </c>
      <c r="N1975" t="s">
        <v>24</v>
      </c>
    </row>
    <row r="1976" spans="1:14" x14ac:dyDescent="0.25">
      <c r="A1976" t="s">
        <v>3704</v>
      </c>
      <c r="B1976" t="s">
        <v>3705</v>
      </c>
      <c r="C1976" t="s">
        <v>3685</v>
      </c>
      <c r="D1976" t="s">
        <v>21</v>
      </c>
      <c r="E1976">
        <v>25434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43461</v>
      </c>
      <c r="L1976" t="s">
        <v>26</v>
      </c>
      <c r="N1976" t="s">
        <v>24</v>
      </c>
    </row>
    <row r="1977" spans="1:14" x14ac:dyDescent="0.25">
      <c r="A1977" t="s">
        <v>3706</v>
      </c>
      <c r="B1977" t="s">
        <v>3707</v>
      </c>
      <c r="C1977" t="s">
        <v>1996</v>
      </c>
      <c r="D1977" t="s">
        <v>21</v>
      </c>
      <c r="E1977">
        <v>25843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43461</v>
      </c>
      <c r="L1977" t="s">
        <v>26</v>
      </c>
      <c r="N1977" t="s">
        <v>24</v>
      </c>
    </row>
    <row r="1978" spans="1:14" x14ac:dyDescent="0.25">
      <c r="A1978" t="s">
        <v>3708</v>
      </c>
      <c r="B1978" t="s">
        <v>3709</v>
      </c>
      <c r="C1978" t="s">
        <v>1990</v>
      </c>
      <c r="D1978" t="s">
        <v>21</v>
      </c>
      <c r="E1978">
        <v>25555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43461</v>
      </c>
      <c r="L1978" t="s">
        <v>26</v>
      </c>
      <c r="N1978" t="s">
        <v>24</v>
      </c>
    </row>
    <row r="1979" spans="1:14" x14ac:dyDescent="0.25">
      <c r="A1979" t="s">
        <v>3710</v>
      </c>
      <c r="B1979" t="s">
        <v>3711</v>
      </c>
      <c r="C1979" t="s">
        <v>3712</v>
      </c>
      <c r="D1979" t="s">
        <v>21</v>
      </c>
      <c r="E1979">
        <v>25825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43461</v>
      </c>
      <c r="L1979" t="s">
        <v>26</v>
      </c>
      <c r="N1979" t="s">
        <v>24</v>
      </c>
    </row>
    <row r="1980" spans="1:14" x14ac:dyDescent="0.25">
      <c r="A1980" t="s">
        <v>3713</v>
      </c>
      <c r="B1980" t="s">
        <v>3714</v>
      </c>
      <c r="C1980" t="s">
        <v>565</v>
      </c>
      <c r="D1980" t="s">
        <v>21</v>
      </c>
      <c r="E1980">
        <v>26726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43461</v>
      </c>
      <c r="L1980" t="s">
        <v>26</v>
      </c>
      <c r="N1980" t="s">
        <v>24</v>
      </c>
    </row>
    <row r="1981" spans="1:14" x14ac:dyDescent="0.25">
      <c r="A1981" t="s">
        <v>3715</v>
      </c>
      <c r="B1981" t="s">
        <v>3716</v>
      </c>
      <c r="C1981" t="s">
        <v>764</v>
      </c>
      <c r="D1981" t="s">
        <v>21</v>
      </c>
      <c r="E1981">
        <v>24918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43461</v>
      </c>
      <c r="L1981" t="s">
        <v>26</v>
      </c>
      <c r="N1981" t="s">
        <v>24</v>
      </c>
    </row>
    <row r="1982" spans="1:14" x14ac:dyDescent="0.25">
      <c r="A1982" t="s">
        <v>3717</v>
      </c>
      <c r="B1982" t="s">
        <v>3718</v>
      </c>
      <c r="C1982" t="s">
        <v>304</v>
      </c>
      <c r="D1982" t="s">
        <v>21</v>
      </c>
      <c r="E1982">
        <v>24740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43461</v>
      </c>
      <c r="L1982" t="s">
        <v>26</v>
      </c>
      <c r="N1982" t="s">
        <v>24</v>
      </c>
    </row>
    <row r="1983" spans="1:14" x14ac:dyDescent="0.25">
      <c r="A1983" t="s">
        <v>3340</v>
      </c>
      <c r="B1983" t="s">
        <v>3719</v>
      </c>
      <c r="C1983" t="s">
        <v>1910</v>
      </c>
      <c r="D1983" t="s">
        <v>21</v>
      </c>
      <c r="E1983">
        <v>25411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43461</v>
      </c>
      <c r="L1983" t="s">
        <v>26</v>
      </c>
      <c r="N1983" t="s">
        <v>24</v>
      </c>
    </row>
    <row r="1984" spans="1:14" x14ac:dyDescent="0.25">
      <c r="A1984" t="s">
        <v>3720</v>
      </c>
      <c r="B1984" t="s">
        <v>3721</v>
      </c>
      <c r="C1984" t="s">
        <v>1993</v>
      </c>
      <c r="D1984" t="s">
        <v>21</v>
      </c>
      <c r="E1984">
        <v>25514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43461</v>
      </c>
      <c r="L1984" t="s">
        <v>26</v>
      </c>
      <c r="N1984" t="s">
        <v>24</v>
      </c>
    </row>
    <row r="1985" spans="1:14" x14ac:dyDescent="0.25">
      <c r="A1985" t="s">
        <v>3722</v>
      </c>
      <c r="B1985" t="s">
        <v>3723</v>
      </c>
      <c r="C1985" t="s">
        <v>1910</v>
      </c>
      <c r="D1985" t="s">
        <v>21</v>
      </c>
      <c r="E1985">
        <v>25411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43461</v>
      </c>
      <c r="L1985" t="s">
        <v>26</v>
      </c>
      <c r="N1985" t="s">
        <v>24</v>
      </c>
    </row>
    <row r="1986" spans="1:14" x14ac:dyDescent="0.25">
      <c r="A1986" t="s">
        <v>3724</v>
      </c>
      <c r="B1986" t="s">
        <v>3725</v>
      </c>
      <c r="C1986" t="s">
        <v>1996</v>
      </c>
      <c r="D1986" t="s">
        <v>21</v>
      </c>
      <c r="E1986">
        <v>25843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43461</v>
      </c>
      <c r="L1986" t="s">
        <v>26</v>
      </c>
      <c r="N1986" t="s">
        <v>24</v>
      </c>
    </row>
    <row r="1987" spans="1:14" x14ac:dyDescent="0.25">
      <c r="A1987" t="s">
        <v>3726</v>
      </c>
      <c r="B1987" t="s">
        <v>3727</v>
      </c>
      <c r="C1987" t="s">
        <v>583</v>
      </c>
      <c r="D1987" t="s">
        <v>21</v>
      </c>
      <c r="E1987">
        <v>25918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43461</v>
      </c>
      <c r="L1987" t="s">
        <v>26</v>
      </c>
      <c r="N1987" t="s">
        <v>24</v>
      </c>
    </row>
    <row r="1988" spans="1:14" x14ac:dyDescent="0.25">
      <c r="A1988" t="s">
        <v>473</v>
      </c>
      <c r="B1988" t="s">
        <v>474</v>
      </c>
      <c r="C1988" t="s">
        <v>475</v>
      </c>
      <c r="D1988" t="s">
        <v>21</v>
      </c>
      <c r="E1988">
        <v>24822</v>
      </c>
      <c r="F1988" t="s">
        <v>22</v>
      </c>
      <c r="G1988" t="s">
        <v>22</v>
      </c>
      <c r="H1988" t="s">
        <v>312</v>
      </c>
      <c r="I1988" t="s">
        <v>313</v>
      </c>
      <c r="J1988" s="1">
        <v>43401</v>
      </c>
      <c r="K1988" s="1">
        <v>43461</v>
      </c>
      <c r="L1988" t="s">
        <v>331</v>
      </c>
      <c r="N1988" t="s">
        <v>1299</v>
      </c>
    </row>
    <row r="1989" spans="1:14" x14ac:dyDescent="0.25">
      <c r="A1989" t="s">
        <v>3728</v>
      </c>
      <c r="B1989" t="s">
        <v>3729</v>
      </c>
      <c r="C1989" t="s">
        <v>1993</v>
      </c>
      <c r="D1989" t="s">
        <v>21</v>
      </c>
      <c r="E1989">
        <v>25514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43461</v>
      </c>
      <c r="L1989" t="s">
        <v>26</v>
      </c>
      <c r="N1989" t="s">
        <v>24</v>
      </c>
    </row>
    <row r="1990" spans="1:14" x14ac:dyDescent="0.25">
      <c r="A1990" t="s">
        <v>3730</v>
      </c>
      <c r="B1990" t="s">
        <v>3731</v>
      </c>
      <c r="C1990" t="s">
        <v>1921</v>
      </c>
      <c r="D1990" t="s">
        <v>21</v>
      </c>
      <c r="E1990">
        <v>25422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43461</v>
      </c>
      <c r="L1990" t="s">
        <v>26</v>
      </c>
      <c r="N1990" t="s">
        <v>24</v>
      </c>
    </row>
    <row r="1991" spans="1:14" x14ac:dyDescent="0.25">
      <c r="A1991" t="s">
        <v>2380</v>
      </c>
      <c r="B1991" t="s">
        <v>3732</v>
      </c>
      <c r="C1991" t="s">
        <v>565</v>
      </c>
      <c r="D1991" t="s">
        <v>21</v>
      </c>
      <c r="E1991">
        <v>26726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43461</v>
      </c>
      <c r="L1991" t="s">
        <v>26</v>
      </c>
      <c r="N1991" t="s">
        <v>24</v>
      </c>
    </row>
    <row r="1992" spans="1:14" x14ac:dyDescent="0.25">
      <c r="A1992" t="s">
        <v>3733</v>
      </c>
      <c r="B1992" t="s">
        <v>3734</v>
      </c>
      <c r="C1992" t="s">
        <v>1993</v>
      </c>
      <c r="D1992" t="s">
        <v>21</v>
      </c>
      <c r="E1992">
        <v>25514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43461</v>
      </c>
      <c r="L1992" t="s">
        <v>26</v>
      </c>
      <c r="N1992" t="s">
        <v>24</v>
      </c>
    </row>
    <row r="1993" spans="1:14" x14ac:dyDescent="0.25">
      <c r="A1993" t="s">
        <v>279</v>
      </c>
      <c r="B1993" t="s">
        <v>3735</v>
      </c>
      <c r="C1993" t="s">
        <v>87</v>
      </c>
      <c r="D1993" t="s">
        <v>21</v>
      </c>
      <c r="E1993">
        <v>24983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43461</v>
      </c>
      <c r="L1993" t="s">
        <v>26</v>
      </c>
      <c r="N1993" t="s">
        <v>24</v>
      </c>
    </row>
    <row r="1994" spans="1:14" x14ac:dyDescent="0.25">
      <c r="A1994" t="s">
        <v>3736</v>
      </c>
      <c r="B1994" t="s">
        <v>2856</v>
      </c>
      <c r="C1994" t="s">
        <v>565</v>
      </c>
      <c r="D1994" t="s">
        <v>21</v>
      </c>
      <c r="E1994">
        <v>26726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43461</v>
      </c>
      <c r="L1994" t="s">
        <v>26</v>
      </c>
      <c r="N1994" t="s">
        <v>24</v>
      </c>
    </row>
    <row r="1995" spans="1:14" x14ac:dyDescent="0.25">
      <c r="A1995" t="s">
        <v>1091</v>
      </c>
      <c r="B1995" t="s">
        <v>3737</v>
      </c>
      <c r="C1995" t="s">
        <v>304</v>
      </c>
      <c r="D1995" t="s">
        <v>21</v>
      </c>
      <c r="E1995">
        <v>24740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43461</v>
      </c>
      <c r="L1995" t="s">
        <v>26</v>
      </c>
      <c r="N1995" t="s">
        <v>24</v>
      </c>
    </row>
    <row r="1996" spans="1:14" x14ac:dyDescent="0.25">
      <c r="A1996" t="s">
        <v>3738</v>
      </c>
      <c r="B1996" t="s">
        <v>3739</v>
      </c>
      <c r="C1996" t="s">
        <v>578</v>
      </c>
      <c r="D1996" t="s">
        <v>21</v>
      </c>
      <c r="E1996">
        <v>25832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43461</v>
      </c>
      <c r="L1996" t="s">
        <v>26</v>
      </c>
      <c r="N1996" t="s">
        <v>24</v>
      </c>
    </row>
    <row r="1997" spans="1:14" x14ac:dyDescent="0.25">
      <c r="A1997" t="s">
        <v>3740</v>
      </c>
      <c r="B1997" t="s">
        <v>3741</v>
      </c>
      <c r="C1997" t="s">
        <v>3742</v>
      </c>
      <c r="D1997" t="s">
        <v>21</v>
      </c>
      <c r="E1997">
        <v>26750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43461</v>
      </c>
      <c r="L1997" t="s">
        <v>26</v>
      </c>
      <c r="N1997" t="s">
        <v>24</v>
      </c>
    </row>
    <row r="1998" spans="1:14" x14ac:dyDescent="0.25">
      <c r="A1998" t="s">
        <v>3743</v>
      </c>
      <c r="B1998" t="s">
        <v>3744</v>
      </c>
      <c r="C1998" t="s">
        <v>1993</v>
      </c>
      <c r="D1998" t="s">
        <v>21</v>
      </c>
      <c r="E1998">
        <v>25514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43461</v>
      </c>
      <c r="L1998" t="s">
        <v>26</v>
      </c>
      <c r="N1998" t="s">
        <v>24</v>
      </c>
    </row>
    <row r="1999" spans="1:14" x14ac:dyDescent="0.25">
      <c r="A1999" t="s">
        <v>1944</v>
      </c>
      <c r="B1999" t="s">
        <v>1945</v>
      </c>
      <c r="C1999" t="s">
        <v>463</v>
      </c>
      <c r="D1999" t="s">
        <v>21</v>
      </c>
      <c r="E1999">
        <v>25550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43460</v>
      </c>
      <c r="L1999" t="s">
        <v>26</v>
      </c>
      <c r="N1999" t="s">
        <v>24</v>
      </c>
    </row>
    <row r="2000" spans="1:14" x14ac:dyDescent="0.25">
      <c r="A2000" t="s">
        <v>1948</v>
      </c>
      <c r="B2000" t="s">
        <v>1949</v>
      </c>
      <c r="C2000" t="s">
        <v>1950</v>
      </c>
      <c r="D2000" t="s">
        <v>21</v>
      </c>
      <c r="E2000">
        <v>25260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43460</v>
      </c>
      <c r="L2000" t="s">
        <v>26</v>
      </c>
      <c r="N2000" t="s">
        <v>24</v>
      </c>
    </row>
    <row r="2001" spans="1:14" x14ac:dyDescent="0.25">
      <c r="A2001" t="s">
        <v>1866</v>
      </c>
      <c r="B2001" t="s">
        <v>1867</v>
      </c>
      <c r="C2001" t="s">
        <v>1868</v>
      </c>
      <c r="D2001" t="s">
        <v>21</v>
      </c>
      <c r="E2001">
        <v>25520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43460</v>
      </c>
      <c r="L2001" t="s">
        <v>26</v>
      </c>
      <c r="N2001" t="s">
        <v>24</v>
      </c>
    </row>
    <row r="2002" spans="1:14" x14ac:dyDescent="0.25">
      <c r="A2002" t="s">
        <v>3745</v>
      </c>
      <c r="B2002" t="s">
        <v>3746</v>
      </c>
      <c r="C2002" t="s">
        <v>1024</v>
      </c>
      <c r="D2002" t="s">
        <v>21</v>
      </c>
      <c r="E2002">
        <v>26354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43458</v>
      </c>
      <c r="L2002" t="s">
        <v>26</v>
      </c>
      <c r="N2002" t="s">
        <v>24</v>
      </c>
    </row>
    <row r="2003" spans="1:14" x14ac:dyDescent="0.25">
      <c r="A2003" t="s">
        <v>3747</v>
      </c>
      <c r="B2003" t="s">
        <v>3748</v>
      </c>
      <c r="C2003" t="s">
        <v>3008</v>
      </c>
      <c r="D2003" t="s">
        <v>21</v>
      </c>
      <c r="E2003">
        <v>26347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43458</v>
      </c>
      <c r="L2003" t="s">
        <v>26</v>
      </c>
      <c r="N2003" t="s">
        <v>24</v>
      </c>
    </row>
    <row r="2004" spans="1:14" x14ac:dyDescent="0.25">
      <c r="A2004" t="s">
        <v>3749</v>
      </c>
      <c r="B2004" t="s">
        <v>3750</v>
      </c>
      <c r="C2004" t="s">
        <v>1024</v>
      </c>
      <c r="D2004" t="s">
        <v>21</v>
      </c>
      <c r="E2004">
        <v>26354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43458</v>
      </c>
      <c r="L2004" t="s">
        <v>26</v>
      </c>
      <c r="N2004" t="s">
        <v>24</v>
      </c>
    </row>
    <row r="2005" spans="1:14" x14ac:dyDescent="0.25">
      <c r="A2005" t="s">
        <v>3751</v>
      </c>
      <c r="B2005" t="s">
        <v>3752</v>
      </c>
      <c r="C2005" t="s">
        <v>1024</v>
      </c>
      <c r="D2005" t="s">
        <v>21</v>
      </c>
      <c r="E2005">
        <v>26354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43458</v>
      </c>
      <c r="L2005" t="s">
        <v>26</v>
      </c>
      <c r="N2005" t="s">
        <v>24</v>
      </c>
    </row>
    <row r="2006" spans="1:14" x14ac:dyDescent="0.25">
      <c r="A2006" t="s">
        <v>3753</v>
      </c>
      <c r="B2006" t="s">
        <v>3754</v>
      </c>
      <c r="C2006" t="s">
        <v>1024</v>
      </c>
      <c r="D2006" t="s">
        <v>21</v>
      </c>
      <c r="E2006">
        <v>26354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43458</v>
      </c>
      <c r="L2006" t="s">
        <v>26</v>
      </c>
      <c r="N2006" t="s">
        <v>24</v>
      </c>
    </row>
    <row r="2007" spans="1:14" x14ac:dyDescent="0.25">
      <c r="A2007" t="s">
        <v>3755</v>
      </c>
      <c r="B2007" t="s">
        <v>3756</v>
      </c>
      <c r="C2007" t="s">
        <v>1024</v>
      </c>
      <c r="D2007" t="s">
        <v>21</v>
      </c>
      <c r="E2007">
        <v>26354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43458</v>
      </c>
      <c r="L2007" t="s">
        <v>26</v>
      </c>
      <c r="N2007" t="s">
        <v>24</v>
      </c>
    </row>
    <row r="2008" spans="1:14" x14ac:dyDescent="0.25">
      <c r="A2008" t="s">
        <v>3757</v>
      </c>
      <c r="B2008" t="s">
        <v>3758</v>
      </c>
      <c r="C2008" t="s">
        <v>1024</v>
      </c>
      <c r="D2008" t="s">
        <v>21</v>
      </c>
      <c r="E2008">
        <v>26354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43458</v>
      </c>
      <c r="L2008" t="s">
        <v>26</v>
      </c>
      <c r="N2008" t="s">
        <v>24</v>
      </c>
    </row>
    <row r="2009" spans="1:14" x14ac:dyDescent="0.25">
      <c r="A2009" t="s">
        <v>2394</v>
      </c>
      <c r="B2009" t="s">
        <v>3759</v>
      </c>
      <c r="C2009" t="s">
        <v>1024</v>
      </c>
      <c r="D2009" t="s">
        <v>21</v>
      </c>
      <c r="E2009">
        <v>26354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43458</v>
      </c>
      <c r="L2009" t="s">
        <v>26</v>
      </c>
      <c r="N2009" t="s">
        <v>24</v>
      </c>
    </row>
    <row r="2010" spans="1:14" x14ac:dyDescent="0.25">
      <c r="A2010" t="s">
        <v>2407</v>
      </c>
      <c r="B2010" t="s">
        <v>3760</v>
      </c>
      <c r="C2010" t="s">
        <v>1024</v>
      </c>
      <c r="D2010" t="s">
        <v>21</v>
      </c>
      <c r="E2010">
        <v>26354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43458</v>
      </c>
      <c r="L2010" t="s">
        <v>26</v>
      </c>
      <c r="N2010" t="s">
        <v>24</v>
      </c>
    </row>
    <row r="2011" spans="1:14" x14ac:dyDescent="0.25">
      <c r="A2011" t="s">
        <v>1594</v>
      </c>
      <c r="B2011" t="s">
        <v>3761</v>
      </c>
      <c r="C2011" t="s">
        <v>1024</v>
      </c>
      <c r="D2011" t="s">
        <v>21</v>
      </c>
      <c r="E2011">
        <v>26354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43458</v>
      </c>
      <c r="L2011" t="s">
        <v>26</v>
      </c>
      <c r="N2011" t="s">
        <v>24</v>
      </c>
    </row>
    <row r="2012" spans="1:14" x14ac:dyDescent="0.25">
      <c r="A2012" t="s">
        <v>3762</v>
      </c>
      <c r="B2012" t="s">
        <v>3763</v>
      </c>
      <c r="C2012" t="s">
        <v>3008</v>
      </c>
      <c r="D2012" t="s">
        <v>21</v>
      </c>
      <c r="E2012">
        <v>26347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43458</v>
      </c>
      <c r="L2012" t="s">
        <v>26</v>
      </c>
      <c r="N2012" t="s">
        <v>24</v>
      </c>
    </row>
    <row r="2013" spans="1:14" x14ac:dyDescent="0.25">
      <c r="A2013" t="s">
        <v>1091</v>
      </c>
      <c r="B2013" t="s">
        <v>3764</v>
      </c>
      <c r="C2013" t="s">
        <v>1024</v>
      </c>
      <c r="D2013" t="s">
        <v>21</v>
      </c>
      <c r="E2013">
        <v>26354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43458</v>
      </c>
      <c r="L2013" t="s">
        <v>26</v>
      </c>
      <c r="N2013" t="s">
        <v>24</v>
      </c>
    </row>
    <row r="2014" spans="1:14" x14ac:dyDescent="0.25">
      <c r="A2014" t="s">
        <v>2824</v>
      </c>
      <c r="B2014" t="s">
        <v>3765</v>
      </c>
      <c r="C2014" t="s">
        <v>1024</v>
      </c>
      <c r="D2014" t="s">
        <v>21</v>
      </c>
      <c r="E2014">
        <v>26354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43458</v>
      </c>
      <c r="L2014" t="s">
        <v>26</v>
      </c>
      <c r="N2014" t="s">
        <v>24</v>
      </c>
    </row>
    <row r="2015" spans="1:14" x14ac:dyDescent="0.25">
      <c r="A2015" t="s">
        <v>3766</v>
      </c>
      <c r="B2015" t="s">
        <v>3767</v>
      </c>
      <c r="C2015" t="s">
        <v>61</v>
      </c>
      <c r="D2015" t="s">
        <v>21</v>
      </c>
      <c r="E2015">
        <v>24801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43456</v>
      </c>
      <c r="L2015" t="s">
        <v>26</v>
      </c>
      <c r="N2015" t="s">
        <v>24</v>
      </c>
    </row>
    <row r="2016" spans="1:14" x14ac:dyDescent="0.25">
      <c r="A2016" t="s">
        <v>3768</v>
      </c>
      <c r="B2016" t="s">
        <v>3769</v>
      </c>
      <c r="C2016" t="s">
        <v>61</v>
      </c>
      <c r="D2016" t="s">
        <v>21</v>
      </c>
      <c r="E2016">
        <v>24801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43456</v>
      </c>
      <c r="L2016" t="s">
        <v>26</v>
      </c>
      <c r="N2016" t="s">
        <v>24</v>
      </c>
    </row>
    <row r="2017" spans="1:14" x14ac:dyDescent="0.25">
      <c r="A2017" t="s">
        <v>3770</v>
      </c>
      <c r="B2017" t="s">
        <v>3771</v>
      </c>
      <c r="C2017" t="s">
        <v>3772</v>
      </c>
      <c r="D2017" t="s">
        <v>21</v>
      </c>
      <c r="E2017">
        <v>24853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43456</v>
      </c>
      <c r="L2017" t="s">
        <v>26</v>
      </c>
      <c r="N2017" t="s">
        <v>24</v>
      </c>
    </row>
    <row r="2018" spans="1:14" x14ac:dyDescent="0.25">
      <c r="A2018" t="s">
        <v>3773</v>
      </c>
      <c r="B2018" t="s">
        <v>3774</v>
      </c>
      <c r="C2018" t="s">
        <v>61</v>
      </c>
      <c r="D2018" t="s">
        <v>21</v>
      </c>
      <c r="E2018">
        <v>24801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43456</v>
      </c>
      <c r="L2018" t="s">
        <v>26</v>
      </c>
      <c r="N2018" t="s">
        <v>24</v>
      </c>
    </row>
    <row r="2019" spans="1:14" x14ac:dyDescent="0.25">
      <c r="A2019" t="s">
        <v>3775</v>
      </c>
      <c r="B2019" t="s">
        <v>3776</v>
      </c>
      <c r="C2019" t="s">
        <v>3777</v>
      </c>
      <c r="D2019" t="s">
        <v>21</v>
      </c>
      <c r="E2019">
        <v>24868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43456</v>
      </c>
      <c r="L2019" t="s">
        <v>26</v>
      </c>
      <c r="N2019" t="s">
        <v>24</v>
      </c>
    </row>
    <row r="2020" spans="1:14" x14ac:dyDescent="0.25">
      <c r="A2020" t="s">
        <v>3778</v>
      </c>
      <c r="B2020" t="s">
        <v>3779</v>
      </c>
      <c r="C2020" t="s">
        <v>61</v>
      </c>
      <c r="D2020" t="s">
        <v>21</v>
      </c>
      <c r="E2020">
        <v>24801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43456</v>
      </c>
      <c r="L2020" t="s">
        <v>26</v>
      </c>
      <c r="N2020" t="s">
        <v>24</v>
      </c>
    </row>
    <row r="2021" spans="1:14" x14ac:dyDescent="0.25">
      <c r="A2021" t="s">
        <v>3778</v>
      </c>
      <c r="B2021" t="s">
        <v>3780</v>
      </c>
      <c r="C2021" t="s">
        <v>61</v>
      </c>
      <c r="D2021" t="s">
        <v>21</v>
      </c>
      <c r="E2021">
        <v>24801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43456</v>
      </c>
      <c r="L2021" t="s">
        <v>26</v>
      </c>
      <c r="N2021" t="s">
        <v>24</v>
      </c>
    </row>
    <row r="2022" spans="1:14" x14ac:dyDescent="0.25">
      <c r="A2022" t="s">
        <v>3781</v>
      </c>
      <c r="B2022" t="s">
        <v>3782</v>
      </c>
      <c r="C2022" t="s">
        <v>3783</v>
      </c>
      <c r="D2022" t="s">
        <v>21</v>
      </c>
      <c r="E2022">
        <v>24861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43456</v>
      </c>
      <c r="L2022" t="s">
        <v>26</v>
      </c>
      <c r="N2022" t="s">
        <v>24</v>
      </c>
    </row>
    <row r="2023" spans="1:14" x14ac:dyDescent="0.25">
      <c r="A2023" t="s">
        <v>2746</v>
      </c>
      <c r="B2023" t="s">
        <v>3784</v>
      </c>
      <c r="C2023" t="s">
        <v>61</v>
      </c>
      <c r="D2023" t="s">
        <v>21</v>
      </c>
      <c r="E2023">
        <v>24801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43456</v>
      </c>
      <c r="L2023" t="s">
        <v>26</v>
      </c>
      <c r="N2023" t="s">
        <v>24</v>
      </c>
    </row>
    <row r="2024" spans="1:14" x14ac:dyDescent="0.25">
      <c r="A2024" t="s">
        <v>3785</v>
      </c>
      <c r="B2024" t="s">
        <v>3786</v>
      </c>
      <c r="C2024" t="s">
        <v>61</v>
      </c>
      <c r="D2024" t="s">
        <v>21</v>
      </c>
      <c r="E2024">
        <v>24801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43456</v>
      </c>
      <c r="L2024" t="s">
        <v>26</v>
      </c>
      <c r="N2024" t="s">
        <v>24</v>
      </c>
    </row>
    <row r="2025" spans="1:14" x14ac:dyDescent="0.25">
      <c r="A2025" t="s">
        <v>3787</v>
      </c>
      <c r="B2025" t="s">
        <v>3788</v>
      </c>
      <c r="C2025" t="s">
        <v>1910</v>
      </c>
      <c r="D2025" t="s">
        <v>21</v>
      </c>
      <c r="E2025">
        <v>25411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43455</v>
      </c>
      <c r="L2025" t="s">
        <v>26</v>
      </c>
      <c r="N2025" t="s">
        <v>24</v>
      </c>
    </row>
    <row r="2026" spans="1:14" x14ac:dyDescent="0.25">
      <c r="A2026" t="s">
        <v>3789</v>
      </c>
      <c r="B2026" t="s">
        <v>3790</v>
      </c>
      <c r="C2026" t="s">
        <v>1910</v>
      </c>
      <c r="D2026" t="s">
        <v>21</v>
      </c>
      <c r="E2026">
        <v>25411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43455</v>
      </c>
      <c r="L2026" t="s">
        <v>26</v>
      </c>
      <c r="N2026" t="s">
        <v>24</v>
      </c>
    </row>
    <row r="2027" spans="1:14" x14ac:dyDescent="0.25">
      <c r="A2027" t="s">
        <v>359</v>
      </c>
      <c r="B2027" t="s">
        <v>3791</v>
      </c>
      <c r="C2027" t="s">
        <v>1910</v>
      </c>
      <c r="D2027" t="s">
        <v>21</v>
      </c>
      <c r="E2027">
        <v>25411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43455</v>
      </c>
      <c r="L2027" t="s">
        <v>26</v>
      </c>
      <c r="N2027" t="s">
        <v>24</v>
      </c>
    </row>
    <row r="2028" spans="1:14" x14ac:dyDescent="0.25">
      <c r="A2028" t="s">
        <v>2432</v>
      </c>
      <c r="B2028" t="s">
        <v>3792</v>
      </c>
      <c r="C2028" t="s">
        <v>1910</v>
      </c>
      <c r="D2028" t="s">
        <v>21</v>
      </c>
      <c r="E2028">
        <v>25411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43455</v>
      </c>
      <c r="L2028" t="s">
        <v>26</v>
      </c>
      <c r="N2028" t="s">
        <v>24</v>
      </c>
    </row>
    <row r="2029" spans="1:14" x14ac:dyDescent="0.25">
      <c r="A2029" t="s">
        <v>3793</v>
      </c>
      <c r="B2029" t="s">
        <v>3794</v>
      </c>
      <c r="C2029" t="s">
        <v>1910</v>
      </c>
      <c r="D2029" t="s">
        <v>21</v>
      </c>
      <c r="E2029">
        <v>25411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43455</v>
      </c>
      <c r="L2029" t="s">
        <v>26</v>
      </c>
      <c r="N2029" t="s">
        <v>24</v>
      </c>
    </row>
    <row r="2030" spans="1:14" x14ac:dyDescent="0.25">
      <c r="A2030" t="s">
        <v>3795</v>
      </c>
      <c r="B2030" t="s">
        <v>3796</v>
      </c>
      <c r="C2030" t="s">
        <v>573</v>
      </c>
      <c r="D2030" t="s">
        <v>21</v>
      </c>
      <c r="E2030">
        <v>25247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43455</v>
      </c>
      <c r="L2030" t="s">
        <v>26</v>
      </c>
      <c r="N2030" t="s">
        <v>24</v>
      </c>
    </row>
    <row r="2031" spans="1:14" x14ac:dyDescent="0.25">
      <c r="A2031" t="s">
        <v>2380</v>
      </c>
      <c r="B2031" t="s">
        <v>3797</v>
      </c>
      <c r="C2031" t="s">
        <v>1910</v>
      </c>
      <c r="D2031" t="s">
        <v>21</v>
      </c>
      <c r="E2031">
        <v>25411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43455</v>
      </c>
      <c r="L2031" t="s">
        <v>26</v>
      </c>
      <c r="N2031" t="s">
        <v>24</v>
      </c>
    </row>
    <row r="2032" spans="1:14" x14ac:dyDescent="0.25">
      <c r="A2032" t="s">
        <v>3798</v>
      </c>
      <c r="B2032" t="s">
        <v>3799</v>
      </c>
      <c r="C2032" t="s">
        <v>573</v>
      </c>
      <c r="D2032" t="s">
        <v>21</v>
      </c>
      <c r="E2032">
        <v>25247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43455</v>
      </c>
      <c r="L2032" t="s">
        <v>26</v>
      </c>
      <c r="N2032" t="s">
        <v>24</v>
      </c>
    </row>
    <row r="2033" spans="1:14" x14ac:dyDescent="0.25">
      <c r="A2033" t="s">
        <v>204</v>
      </c>
      <c r="B2033" t="s">
        <v>205</v>
      </c>
      <c r="C2033" t="s">
        <v>206</v>
      </c>
      <c r="D2033" t="s">
        <v>21</v>
      </c>
      <c r="E2033">
        <v>25637</v>
      </c>
      <c r="F2033" t="s">
        <v>22</v>
      </c>
      <c r="G2033" t="s">
        <v>22</v>
      </c>
      <c r="H2033" t="s">
        <v>312</v>
      </c>
      <c r="I2033" t="s">
        <v>313</v>
      </c>
      <c r="J2033" s="1">
        <v>43396</v>
      </c>
      <c r="K2033" s="1">
        <v>43454</v>
      </c>
      <c r="L2033" t="s">
        <v>331</v>
      </c>
      <c r="N2033" t="s">
        <v>1302</v>
      </c>
    </row>
    <row r="2034" spans="1:14" x14ac:dyDescent="0.25">
      <c r="A2034" t="s">
        <v>207</v>
      </c>
      <c r="B2034" t="s">
        <v>208</v>
      </c>
      <c r="C2034" t="s">
        <v>154</v>
      </c>
      <c r="D2034" t="s">
        <v>21</v>
      </c>
      <c r="E2034">
        <v>25508</v>
      </c>
      <c r="F2034" t="s">
        <v>22</v>
      </c>
      <c r="G2034" t="s">
        <v>22</v>
      </c>
      <c r="H2034" t="s">
        <v>312</v>
      </c>
      <c r="I2034" t="s">
        <v>313</v>
      </c>
      <c r="J2034" s="1">
        <v>43396</v>
      </c>
      <c r="K2034" s="1">
        <v>43454</v>
      </c>
      <c r="L2034" t="s">
        <v>331</v>
      </c>
      <c r="N2034" t="s">
        <v>1299</v>
      </c>
    </row>
    <row r="2035" spans="1:14" x14ac:dyDescent="0.25">
      <c r="A2035" t="s">
        <v>568</v>
      </c>
      <c r="B2035" t="s">
        <v>569</v>
      </c>
      <c r="C2035" t="s">
        <v>570</v>
      </c>
      <c r="D2035" t="s">
        <v>21</v>
      </c>
      <c r="E2035">
        <v>24844</v>
      </c>
      <c r="F2035" t="s">
        <v>22</v>
      </c>
      <c r="G2035" t="s">
        <v>22</v>
      </c>
      <c r="H2035" t="s">
        <v>312</v>
      </c>
      <c r="I2035" t="s">
        <v>313</v>
      </c>
      <c r="J2035" s="1">
        <v>43400</v>
      </c>
      <c r="K2035" s="1">
        <v>43454</v>
      </c>
      <c r="L2035" t="s">
        <v>331</v>
      </c>
      <c r="N2035" t="s">
        <v>1302</v>
      </c>
    </row>
    <row r="2036" spans="1:14" x14ac:dyDescent="0.25">
      <c r="A2036" t="s">
        <v>121</v>
      </c>
      <c r="B2036" t="s">
        <v>122</v>
      </c>
      <c r="C2036" t="s">
        <v>98</v>
      </c>
      <c r="D2036" t="s">
        <v>21</v>
      </c>
      <c r="E2036">
        <v>25271</v>
      </c>
      <c r="F2036" t="s">
        <v>22</v>
      </c>
      <c r="G2036" t="s">
        <v>22</v>
      </c>
      <c r="H2036" t="s">
        <v>329</v>
      </c>
      <c r="I2036" t="s">
        <v>330</v>
      </c>
      <c r="J2036" s="1">
        <v>43396</v>
      </c>
      <c r="K2036" s="1">
        <v>43454</v>
      </c>
      <c r="L2036" t="s">
        <v>331</v>
      </c>
      <c r="N2036" t="s">
        <v>1330</v>
      </c>
    </row>
    <row r="2037" spans="1:14" x14ac:dyDescent="0.25">
      <c r="A2037" t="s">
        <v>3800</v>
      </c>
      <c r="B2037" t="s">
        <v>3801</v>
      </c>
      <c r="C2037" t="s">
        <v>1950</v>
      </c>
      <c r="D2037" t="s">
        <v>21</v>
      </c>
      <c r="E2037">
        <v>25260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43453</v>
      </c>
      <c r="L2037" t="s">
        <v>26</v>
      </c>
      <c r="N2037" t="s">
        <v>24</v>
      </c>
    </row>
    <row r="2038" spans="1:14" x14ac:dyDescent="0.25">
      <c r="A2038" t="s">
        <v>3802</v>
      </c>
      <c r="B2038" t="s">
        <v>3803</v>
      </c>
      <c r="C2038" t="s">
        <v>2561</v>
      </c>
      <c r="D2038" t="s">
        <v>21</v>
      </c>
      <c r="E2038">
        <v>24874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43453</v>
      </c>
      <c r="L2038" t="s">
        <v>26</v>
      </c>
      <c r="N2038" t="s">
        <v>24</v>
      </c>
    </row>
    <row r="2039" spans="1:14" x14ac:dyDescent="0.25">
      <c r="A2039" t="s">
        <v>3804</v>
      </c>
      <c r="B2039" t="s">
        <v>3805</v>
      </c>
      <c r="C2039" t="s">
        <v>1950</v>
      </c>
      <c r="D2039" t="s">
        <v>21</v>
      </c>
      <c r="E2039">
        <v>25260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43453</v>
      </c>
      <c r="L2039" t="s">
        <v>26</v>
      </c>
      <c r="N2039" t="s">
        <v>24</v>
      </c>
    </row>
    <row r="2040" spans="1:14" x14ac:dyDescent="0.25">
      <c r="A2040" t="s">
        <v>3806</v>
      </c>
      <c r="B2040" t="s">
        <v>3807</v>
      </c>
      <c r="C2040" t="s">
        <v>1937</v>
      </c>
      <c r="D2040" t="s">
        <v>21</v>
      </c>
      <c r="E2040">
        <v>25265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43453</v>
      </c>
      <c r="L2040" t="s">
        <v>26</v>
      </c>
      <c r="N2040" t="s">
        <v>24</v>
      </c>
    </row>
    <row r="2041" spans="1:14" x14ac:dyDescent="0.25">
      <c r="A2041" t="s">
        <v>341</v>
      </c>
      <c r="B2041" t="s">
        <v>3808</v>
      </c>
      <c r="C2041" t="s">
        <v>1950</v>
      </c>
      <c r="D2041" t="s">
        <v>21</v>
      </c>
      <c r="E2041">
        <v>25260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43453</v>
      </c>
      <c r="L2041" t="s">
        <v>26</v>
      </c>
      <c r="N2041" t="s">
        <v>24</v>
      </c>
    </row>
    <row r="2042" spans="1:14" x14ac:dyDescent="0.25">
      <c r="A2042" t="s">
        <v>2793</v>
      </c>
      <c r="B2042" t="s">
        <v>3809</v>
      </c>
      <c r="C2042" t="s">
        <v>1950</v>
      </c>
      <c r="D2042" t="s">
        <v>21</v>
      </c>
      <c r="E2042">
        <v>25260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43453</v>
      </c>
      <c r="L2042" t="s">
        <v>26</v>
      </c>
      <c r="N2042" t="s">
        <v>24</v>
      </c>
    </row>
    <row r="2043" spans="1:14" x14ac:dyDescent="0.25">
      <c r="A2043" t="s">
        <v>1091</v>
      </c>
      <c r="B2043" t="s">
        <v>3808</v>
      </c>
      <c r="C2043" t="s">
        <v>1950</v>
      </c>
      <c r="D2043" t="s">
        <v>21</v>
      </c>
      <c r="E2043">
        <v>25260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43453</v>
      </c>
      <c r="L2043" t="s">
        <v>26</v>
      </c>
      <c r="N2043" t="s">
        <v>24</v>
      </c>
    </row>
    <row r="2044" spans="1:14" x14ac:dyDescent="0.25">
      <c r="A2044" t="s">
        <v>3810</v>
      </c>
      <c r="B2044" t="s">
        <v>3811</v>
      </c>
      <c r="C2044" t="s">
        <v>1950</v>
      </c>
      <c r="D2044" t="s">
        <v>21</v>
      </c>
      <c r="E2044">
        <v>25260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43453</v>
      </c>
      <c r="L2044" t="s">
        <v>26</v>
      </c>
      <c r="N2044" t="s">
        <v>24</v>
      </c>
    </row>
    <row r="2045" spans="1:14" x14ac:dyDescent="0.25">
      <c r="A2045" t="s">
        <v>3812</v>
      </c>
      <c r="B2045" t="s">
        <v>3813</v>
      </c>
      <c r="C2045" t="s">
        <v>1950</v>
      </c>
      <c r="D2045" t="s">
        <v>21</v>
      </c>
      <c r="E2045">
        <v>25260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43453</v>
      </c>
      <c r="L2045" t="s">
        <v>26</v>
      </c>
      <c r="N2045" t="s">
        <v>24</v>
      </c>
    </row>
    <row r="2046" spans="1:14" x14ac:dyDescent="0.25">
      <c r="A2046" t="s">
        <v>3814</v>
      </c>
      <c r="B2046" t="s">
        <v>3815</v>
      </c>
      <c r="C2046" t="s">
        <v>384</v>
      </c>
      <c r="D2046" t="s">
        <v>21</v>
      </c>
      <c r="E2046">
        <v>26542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43452</v>
      </c>
      <c r="L2046" t="s">
        <v>26</v>
      </c>
      <c r="N2046" t="s">
        <v>24</v>
      </c>
    </row>
    <row r="2047" spans="1:14" x14ac:dyDescent="0.25">
      <c r="A2047" t="s">
        <v>2380</v>
      </c>
      <c r="B2047" t="s">
        <v>3816</v>
      </c>
      <c r="C2047" t="s">
        <v>3817</v>
      </c>
      <c r="D2047" t="s">
        <v>21</v>
      </c>
      <c r="E2047">
        <v>26444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43452</v>
      </c>
      <c r="L2047" t="s">
        <v>26</v>
      </c>
      <c r="N2047" t="s">
        <v>24</v>
      </c>
    </row>
    <row r="2048" spans="1:14" x14ac:dyDescent="0.25">
      <c r="A2048" t="s">
        <v>3818</v>
      </c>
      <c r="B2048" t="s">
        <v>3819</v>
      </c>
      <c r="C2048" t="s">
        <v>3820</v>
      </c>
      <c r="D2048" t="s">
        <v>21</v>
      </c>
      <c r="E2048">
        <v>26410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43452</v>
      </c>
      <c r="L2048" t="s">
        <v>26</v>
      </c>
      <c r="N2048" t="s">
        <v>24</v>
      </c>
    </row>
    <row r="2049" spans="1:14" x14ac:dyDescent="0.25">
      <c r="A2049" t="s">
        <v>3821</v>
      </c>
      <c r="B2049" t="s">
        <v>3822</v>
      </c>
      <c r="C2049" t="s">
        <v>3823</v>
      </c>
      <c r="D2049" t="s">
        <v>21</v>
      </c>
      <c r="E2049">
        <v>26187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43451</v>
      </c>
      <c r="L2049" t="s">
        <v>26</v>
      </c>
      <c r="N2049" t="s">
        <v>24</v>
      </c>
    </row>
    <row r="2050" spans="1:14" x14ac:dyDescent="0.25">
      <c r="A2050" t="s">
        <v>3824</v>
      </c>
      <c r="B2050" t="s">
        <v>3825</v>
      </c>
      <c r="C2050" t="s">
        <v>637</v>
      </c>
      <c r="D2050" t="s">
        <v>21</v>
      </c>
      <c r="E2050">
        <v>26104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43451</v>
      </c>
      <c r="L2050" t="s">
        <v>26</v>
      </c>
      <c r="N2050" t="s">
        <v>24</v>
      </c>
    </row>
    <row r="2051" spans="1:14" x14ac:dyDescent="0.25">
      <c r="A2051" t="s">
        <v>3826</v>
      </c>
      <c r="B2051" t="s">
        <v>3827</v>
      </c>
      <c r="C2051" t="s">
        <v>3817</v>
      </c>
      <c r="D2051" t="s">
        <v>21</v>
      </c>
      <c r="E2051">
        <v>26444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43451</v>
      </c>
      <c r="L2051" t="s">
        <v>26</v>
      </c>
      <c r="N2051" t="s">
        <v>24</v>
      </c>
    </row>
    <row r="2052" spans="1:14" x14ac:dyDescent="0.25">
      <c r="A2052" t="s">
        <v>3828</v>
      </c>
      <c r="B2052" t="s">
        <v>3829</v>
      </c>
      <c r="C2052" t="s">
        <v>98</v>
      </c>
      <c r="D2052" t="s">
        <v>21</v>
      </c>
      <c r="E2052">
        <v>25271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43451</v>
      </c>
      <c r="L2052" t="s">
        <v>26</v>
      </c>
      <c r="N2052" t="s">
        <v>24</v>
      </c>
    </row>
    <row r="2053" spans="1:14" x14ac:dyDescent="0.25">
      <c r="A2053" t="s">
        <v>396</v>
      </c>
      <c r="B2053" t="s">
        <v>3830</v>
      </c>
      <c r="C2053" t="s">
        <v>384</v>
      </c>
      <c r="D2053" t="s">
        <v>21</v>
      </c>
      <c r="E2053">
        <v>26542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43451</v>
      </c>
      <c r="L2053" t="s">
        <v>26</v>
      </c>
      <c r="N2053" t="s">
        <v>24</v>
      </c>
    </row>
    <row r="2054" spans="1:14" x14ac:dyDescent="0.25">
      <c r="A2054" t="s">
        <v>518</v>
      </c>
      <c r="B2054" t="s">
        <v>3831</v>
      </c>
      <c r="C2054" t="s">
        <v>3823</v>
      </c>
      <c r="D2054" t="s">
        <v>21</v>
      </c>
      <c r="E2054">
        <v>26187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43451</v>
      </c>
      <c r="L2054" t="s">
        <v>26</v>
      </c>
      <c r="N2054" t="s">
        <v>24</v>
      </c>
    </row>
    <row r="2055" spans="1:14" x14ac:dyDescent="0.25">
      <c r="A2055" t="s">
        <v>1517</v>
      </c>
      <c r="B2055" t="s">
        <v>3832</v>
      </c>
      <c r="C2055" t="s">
        <v>390</v>
      </c>
      <c r="D2055" t="s">
        <v>21</v>
      </c>
      <c r="E2055">
        <v>26537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43451</v>
      </c>
      <c r="L2055" t="s">
        <v>26</v>
      </c>
      <c r="N2055" t="s">
        <v>24</v>
      </c>
    </row>
    <row r="2056" spans="1:14" x14ac:dyDescent="0.25">
      <c r="A2056" t="s">
        <v>2646</v>
      </c>
      <c r="B2056" t="s">
        <v>3833</v>
      </c>
      <c r="C2056" t="s">
        <v>384</v>
      </c>
      <c r="D2056" t="s">
        <v>21</v>
      </c>
      <c r="E2056">
        <v>26542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43451</v>
      </c>
      <c r="L2056" t="s">
        <v>26</v>
      </c>
      <c r="N2056" t="s">
        <v>24</v>
      </c>
    </row>
    <row r="2057" spans="1:14" x14ac:dyDescent="0.25">
      <c r="A2057" t="s">
        <v>1517</v>
      </c>
      <c r="B2057" t="s">
        <v>3834</v>
      </c>
      <c r="C2057" t="s">
        <v>637</v>
      </c>
      <c r="D2057" t="s">
        <v>21</v>
      </c>
      <c r="E2057">
        <v>26104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43451</v>
      </c>
      <c r="L2057" t="s">
        <v>26</v>
      </c>
      <c r="N2057" t="s">
        <v>24</v>
      </c>
    </row>
    <row r="2058" spans="1:14" x14ac:dyDescent="0.25">
      <c r="A2058" t="s">
        <v>3835</v>
      </c>
      <c r="B2058" t="s">
        <v>3836</v>
      </c>
      <c r="C2058" t="s">
        <v>3823</v>
      </c>
      <c r="D2058" t="s">
        <v>21</v>
      </c>
      <c r="E2058">
        <v>26187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43451</v>
      </c>
      <c r="L2058" t="s">
        <v>26</v>
      </c>
      <c r="N2058" t="s">
        <v>24</v>
      </c>
    </row>
    <row r="2059" spans="1:14" x14ac:dyDescent="0.25">
      <c r="A2059" t="s">
        <v>3837</v>
      </c>
      <c r="B2059" t="s">
        <v>3838</v>
      </c>
      <c r="C2059" t="s">
        <v>3823</v>
      </c>
      <c r="D2059" t="s">
        <v>21</v>
      </c>
      <c r="E2059">
        <v>26187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43451</v>
      </c>
      <c r="L2059" t="s">
        <v>26</v>
      </c>
      <c r="N2059" t="s">
        <v>24</v>
      </c>
    </row>
    <row r="2060" spans="1:14" x14ac:dyDescent="0.25">
      <c r="A2060" t="s">
        <v>3839</v>
      </c>
      <c r="B2060" t="s">
        <v>3840</v>
      </c>
      <c r="C2060" t="s">
        <v>3817</v>
      </c>
      <c r="D2060" t="s">
        <v>21</v>
      </c>
      <c r="E2060">
        <v>26444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43451</v>
      </c>
      <c r="L2060" t="s">
        <v>26</v>
      </c>
      <c r="N2060" t="s">
        <v>24</v>
      </c>
    </row>
    <row r="2061" spans="1:14" x14ac:dyDescent="0.25">
      <c r="A2061" t="s">
        <v>3841</v>
      </c>
      <c r="B2061" t="s">
        <v>3842</v>
      </c>
      <c r="C2061" t="s">
        <v>3823</v>
      </c>
      <c r="D2061" t="s">
        <v>21</v>
      </c>
      <c r="E2061">
        <v>26187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43451</v>
      </c>
      <c r="L2061" t="s">
        <v>26</v>
      </c>
      <c r="N2061" t="s">
        <v>24</v>
      </c>
    </row>
    <row r="2062" spans="1:14" x14ac:dyDescent="0.25">
      <c r="A2062" t="s">
        <v>2380</v>
      </c>
      <c r="B2062" t="s">
        <v>3843</v>
      </c>
      <c r="C2062" t="s">
        <v>3844</v>
      </c>
      <c r="D2062" t="s">
        <v>21</v>
      </c>
      <c r="E2062">
        <v>25275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43451</v>
      </c>
      <c r="L2062" t="s">
        <v>26</v>
      </c>
      <c r="N2062" t="s">
        <v>24</v>
      </c>
    </row>
    <row r="2063" spans="1:14" x14ac:dyDescent="0.25">
      <c r="A2063" t="s">
        <v>3845</v>
      </c>
      <c r="B2063" t="s">
        <v>3846</v>
      </c>
      <c r="C2063" t="s">
        <v>3844</v>
      </c>
      <c r="D2063" t="s">
        <v>21</v>
      </c>
      <c r="E2063">
        <v>25275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43451</v>
      </c>
      <c r="L2063" t="s">
        <v>26</v>
      </c>
      <c r="N2063" t="s">
        <v>24</v>
      </c>
    </row>
    <row r="2064" spans="1:14" x14ac:dyDescent="0.25">
      <c r="A2064" t="s">
        <v>2407</v>
      </c>
      <c r="B2064" t="s">
        <v>3847</v>
      </c>
      <c r="C2064" t="s">
        <v>3823</v>
      </c>
      <c r="D2064" t="s">
        <v>21</v>
      </c>
      <c r="E2064">
        <v>26187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43451</v>
      </c>
      <c r="L2064" t="s">
        <v>26</v>
      </c>
      <c r="N2064" t="s">
        <v>24</v>
      </c>
    </row>
    <row r="2065" spans="1:14" x14ac:dyDescent="0.25">
      <c r="A2065" t="s">
        <v>3848</v>
      </c>
      <c r="B2065" t="s">
        <v>3849</v>
      </c>
      <c r="C2065" t="s">
        <v>390</v>
      </c>
      <c r="D2065" t="s">
        <v>21</v>
      </c>
      <c r="E2065">
        <v>26537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43451</v>
      </c>
      <c r="L2065" t="s">
        <v>26</v>
      </c>
      <c r="N2065" t="s">
        <v>24</v>
      </c>
    </row>
    <row r="2066" spans="1:14" x14ac:dyDescent="0.25">
      <c r="A2066" t="s">
        <v>1091</v>
      </c>
      <c r="B2066" t="s">
        <v>3850</v>
      </c>
      <c r="C2066" t="s">
        <v>98</v>
      </c>
      <c r="D2066" t="s">
        <v>21</v>
      </c>
      <c r="E2066">
        <v>25271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43451</v>
      </c>
      <c r="L2066" t="s">
        <v>26</v>
      </c>
      <c r="N2066" t="s">
        <v>24</v>
      </c>
    </row>
    <row r="2067" spans="1:14" x14ac:dyDescent="0.25">
      <c r="A2067" t="s">
        <v>3851</v>
      </c>
      <c r="B2067" t="s">
        <v>3852</v>
      </c>
      <c r="C2067" t="s">
        <v>3817</v>
      </c>
      <c r="D2067" t="s">
        <v>21</v>
      </c>
      <c r="E2067">
        <v>26444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43451</v>
      </c>
      <c r="L2067" t="s">
        <v>26</v>
      </c>
      <c r="N2067" t="s">
        <v>24</v>
      </c>
    </row>
    <row r="2068" spans="1:14" x14ac:dyDescent="0.25">
      <c r="A2068" t="s">
        <v>3853</v>
      </c>
      <c r="B2068" t="s">
        <v>3854</v>
      </c>
      <c r="C2068" t="s">
        <v>98</v>
      </c>
      <c r="D2068" t="s">
        <v>21</v>
      </c>
      <c r="E2068">
        <v>25271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43451</v>
      </c>
      <c r="L2068" t="s">
        <v>26</v>
      </c>
      <c r="N2068" t="s">
        <v>24</v>
      </c>
    </row>
    <row r="2069" spans="1:14" x14ac:dyDescent="0.25">
      <c r="A2069" t="s">
        <v>3855</v>
      </c>
      <c r="B2069" t="s">
        <v>3856</v>
      </c>
      <c r="C2069" t="s">
        <v>3823</v>
      </c>
      <c r="D2069" t="s">
        <v>21</v>
      </c>
      <c r="E2069">
        <v>26187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43449</v>
      </c>
      <c r="L2069" t="s">
        <v>26</v>
      </c>
      <c r="N2069" t="s">
        <v>24</v>
      </c>
    </row>
    <row r="2070" spans="1:14" x14ac:dyDescent="0.25">
      <c r="A2070" t="s">
        <v>3857</v>
      </c>
      <c r="B2070" t="s">
        <v>3858</v>
      </c>
      <c r="C2070" t="s">
        <v>686</v>
      </c>
      <c r="D2070" t="s">
        <v>21</v>
      </c>
      <c r="E2070">
        <v>26301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43447</v>
      </c>
      <c r="L2070" t="s">
        <v>26</v>
      </c>
      <c r="N2070" t="s">
        <v>24</v>
      </c>
    </row>
    <row r="2071" spans="1:14" x14ac:dyDescent="0.25">
      <c r="A2071" t="s">
        <v>3859</v>
      </c>
      <c r="B2071" t="s">
        <v>3860</v>
      </c>
      <c r="C2071" t="s">
        <v>3861</v>
      </c>
      <c r="D2071" t="s">
        <v>21</v>
      </c>
      <c r="E2071">
        <v>25262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43447</v>
      </c>
      <c r="L2071" t="s">
        <v>26</v>
      </c>
      <c r="N2071" t="s">
        <v>24</v>
      </c>
    </row>
    <row r="2072" spans="1:14" x14ac:dyDescent="0.25">
      <c r="A2072" t="s">
        <v>3862</v>
      </c>
      <c r="B2072" t="s">
        <v>3863</v>
      </c>
      <c r="C2072" t="s">
        <v>37</v>
      </c>
      <c r="D2072" t="s">
        <v>21</v>
      </c>
      <c r="E2072">
        <v>26505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43447</v>
      </c>
      <c r="L2072" t="s">
        <v>26</v>
      </c>
      <c r="N2072" t="s">
        <v>24</v>
      </c>
    </row>
    <row r="2073" spans="1:14" x14ac:dyDescent="0.25">
      <c r="A2073" t="s">
        <v>3864</v>
      </c>
      <c r="B2073" t="s">
        <v>3865</v>
      </c>
      <c r="C2073" t="s">
        <v>37</v>
      </c>
      <c r="D2073" t="s">
        <v>21</v>
      </c>
      <c r="E2073">
        <v>26505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43447</v>
      </c>
      <c r="L2073" t="s">
        <v>26</v>
      </c>
      <c r="N2073" t="s">
        <v>24</v>
      </c>
    </row>
    <row r="2074" spans="1:14" x14ac:dyDescent="0.25">
      <c r="A2074" t="s">
        <v>3866</v>
      </c>
      <c r="B2074" t="s">
        <v>3867</v>
      </c>
      <c r="C2074" t="s">
        <v>3521</v>
      </c>
      <c r="D2074" t="s">
        <v>21</v>
      </c>
      <c r="E2074">
        <v>26164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43447</v>
      </c>
      <c r="L2074" t="s">
        <v>26</v>
      </c>
      <c r="N2074" t="s">
        <v>24</v>
      </c>
    </row>
    <row r="2075" spans="1:14" x14ac:dyDescent="0.25">
      <c r="A2075" t="s">
        <v>2432</v>
      </c>
      <c r="B2075" t="s">
        <v>3868</v>
      </c>
      <c r="C2075" t="s">
        <v>3869</v>
      </c>
      <c r="D2075" t="s">
        <v>21</v>
      </c>
      <c r="E2075">
        <v>26301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43447</v>
      </c>
      <c r="L2075" t="s">
        <v>26</v>
      </c>
      <c r="N2075" t="s">
        <v>24</v>
      </c>
    </row>
    <row r="2076" spans="1:14" x14ac:dyDescent="0.25">
      <c r="A2076" t="s">
        <v>3870</v>
      </c>
      <c r="B2076" t="s">
        <v>3871</v>
      </c>
      <c r="C2076" t="s">
        <v>3872</v>
      </c>
      <c r="D2076" t="s">
        <v>21</v>
      </c>
      <c r="E2076">
        <v>25264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43447</v>
      </c>
      <c r="L2076" t="s">
        <v>26</v>
      </c>
      <c r="N2076" t="s">
        <v>24</v>
      </c>
    </row>
    <row r="2077" spans="1:14" x14ac:dyDescent="0.25">
      <c r="A2077" t="s">
        <v>1517</v>
      </c>
      <c r="B2077" t="s">
        <v>3873</v>
      </c>
      <c r="C2077" t="s">
        <v>37</v>
      </c>
      <c r="D2077" t="s">
        <v>21</v>
      </c>
      <c r="E2077">
        <v>26505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43447</v>
      </c>
      <c r="L2077" t="s">
        <v>26</v>
      </c>
      <c r="N2077" t="s">
        <v>24</v>
      </c>
    </row>
    <row r="2078" spans="1:14" x14ac:dyDescent="0.25">
      <c r="A2078" t="s">
        <v>3874</v>
      </c>
      <c r="B2078" t="s">
        <v>3875</v>
      </c>
      <c r="C2078" t="s">
        <v>29</v>
      </c>
      <c r="D2078" t="s">
        <v>21</v>
      </c>
      <c r="E2078">
        <v>26253</v>
      </c>
      <c r="F2078" t="s">
        <v>22</v>
      </c>
      <c r="G2078" t="s">
        <v>22</v>
      </c>
      <c r="H2078" t="s">
        <v>312</v>
      </c>
      <c r="I2078" t="s">
        <v>313</v>
      </c>
      <c r="J2078" s="1">
        <v>43393</v>
      </c>
      <c r="K2078" s="1">
        <v>43447</v>
      </c>
      <c r="L2078" t="s">
        <v>331</v>
      </c>
      <c r="N2078" t="s">
        <v>1302</v>
      </c>
    </row>
    <row r="2079" spans="1:14" x14ac:dyDescent="0.25">
      <c r="A2079" t="s">
        <v>3460</v>
      </c>
      <c r="B2079" t="s">
        <v>3876</v>
      </c>
      <c r="C2079" t="s">
        <v>3521</v>
      </c>
      <c r="D2079" t="s">
        <v>21</v>
      </c>
      <c r="E2079">
        <v>26164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43447</v>
      </c>
      <c r="L2079" t="s">
        <v>26</v>
      </c>
      <c r="N2079" t="s">
        <v>24</v>
      </c>
    </row>
    <row r="2080" spans="1:14" x14ac:dyDescent="0.25">
      <c r="A2080" t="s">
        <v>3877</v>
      </c>
      <c r="B2080" t="s">
        <v>3878</v>
      </c>
      <c r="C2080" t="s">
        <v>3879</v>
      </c>
      <c r="D2080" t="s">
        <v>21</v>
      </c>
      <c r="E2080">
        <v>25239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43447</v>
      </c>
      <c r="L2080" t="s">
        <v>26</v>
      </c>
      <c r="N2080" t="s">
        <v>24</v>
      </c>
    </row>
    <row r="2081" spans="1:14" x14ac:dyDescent="0.25">
      <c r="A2081" t="s">
        <v>3880</v>
      </c>
      <c r="B2081" t="s">
        <v>3881</v>
      </c>
      <c r="C2081" t="s">
        <v>3521</v>
      </c>
      <c r="D2081" t="s">
        <v>21</v>
      </c>
      <c r="E2081">
        <v>26164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43447</v>
      </c>
      <c r="L2081" t="s">
        <v>26</v>
      </c>
      <c r="N2081" t="s">
        <v>24</v>
      </c>
    </row>
    <row r="2082" spans="1:14" x14ac:dyDescent="0.25">
      <c r="A2082" t="s">
        <v>2400</v>
      </c>
      <c r="B2082" t="s">
        <v>3882</v>
      </c>
      <c r="C2082" t="s">
        <v>37</v>
      </c>
      <c r="D2082" t="s">
        <v>21</v>
      </c>
      <c r="E2082">
        <v>26508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43447</v>
      </c>
      <c r="L2082" t="s">
        <v>26</v>
      </c>
      <c r="N2082" t="s">
        <v>24</v>
      </c>
    </row>
    <row r="2083" spans="1:14" x14ac:dyDescent="0.25">
      <c r="A2083" t="s">
        <v>3883</v>
      </c>
      <c r="B2083" t="s">
        <v>3884</v>
      </c>
      <c r="C2083" t="s">
        <v>3521</v>
      </c>
      <c r="D2083" t="s">
        <v>21</v>
      </c>
      <c r="E2083">
        <v>26164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43447</v>
      </c>
      <c r="L2083" t="s">
        <v>26</v>
      </c>
      <c r="N2083" t="s">
        <v>24</v>
      </c>
    </row>
    <row r="2084" spans="1:14" x14ac:dyDescent="0.25">
      <c r="A2084" t="s">
        <v>2380</v>
      </c>
      <c r="B2084" t="s">
        <v>3885</v>
      </c>
      <c r="C2084" t="s">
        <v>3869</v>
      </c>
      <c r="D2084" t="s">
        <v>21</v>
      </c>
      <c r="E2084">
        <v>26301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43447</v>
      </c>
      <c r="L2084" t="s">
        <v>26</v>
      </c>
      <c r="N2084" t="s">
        <v>24</v>
      </c>
    </row>
    <row r="2085" spans="1:14" x14ac:dyDescent="0.25">
      <c r="A2085" t="s">
        <v>2380</v>
      </c>
      <c r="B2085" t="s">
        <v>3886</v>
      </c>
      <c r="C2085" t="s">
        <v>3521</v>
      </c>
      <c r="D2085" t="s">
        <v>21</v>
      </c>
      <c r="E2085">
        <v>26164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43447</v>
      </c>
      <c r="L2085" t="s">
        <v>26</v>
      </c>
      <c r="N2085" t="s">
        <v>24</v>
      </c>
    </row>
    <row r="2086" spans="1:14" x14ac:dyDescent="0.25">
      <c r="A2086" t="s">
        <v>3216</v>
      </c>
      <c r="B2086" t="s">
        <v>3887</v>
      </c>
      <c r="C2086" t="s">
        <v>3888</v>
      </c>
      <c r="D2086" t="s">
        <v>21</v>
      </c>
      <c r="E2086">
        <v>25248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43447</v>
      </c>
      <c r="L2086" t="s">
        <v>26</v>
      </c>
      <c r="N2086" t="s">
        <v>24</v>
      </c>
    </row>
    <row r="2087" spans="1:14" x14ac:dyDescent="0.25">
      <c r="A2087" t="s">
        <v>3889</v>
      </c>
      <c r="B2087" t="s">
        <v>3890</v>
      </c>
      <c r="C2087" t="s">
        <v>686</v>
      </c>
      <c r="D2087" t="s">
        <v>21</v>
      </c>
      <c r="E2087">
        <v>26301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43447</v>
      </c>
      <c r="L2087" t="s">
        <v>26</v>
      </c>
      <c r="N2087" t="s">
        <v>24</v>
      </c>
    </row>
    <row r="2088" spans="1:14" x14ac:dyDescent="0.25">
      <c r="A2088" t="s">
        <v>3891</v>
      </c>
      <c r="B2088" t="s">
        <v>3892</v>
      </c>
      <c r="C2088" t="s">
        <v>3521</v>
      </c>
      <c r="D2088" t="s">
        <v>21</v>
      </c>
      <c r="E2088">
        <v>26164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43447</v>
      </c>
      <c r="L2088" t="s">
        <v>26</v>
      </c>
      <c r="N2088" t="s">
        <v>24</v>
      </c>
    </row>
    <row r="2089" spans="1:14" x14ac:dyDescent="0.25">
      <c r="A2089" t="s">
        <v>2534</v>
      </c>
      <c r="B2089" t="s">
        <v>1109</v>
      </c>
      <c r="C2089" t="s">
        <v>686</v>
      </c>
      <c r="D2089" t="s">
        <v>21</v>
      </c>
      <c r="E2089">
        <v>26301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43447</v>
      </c>
      <c r="L2089" t="s">
        <v>26</v>
      </c>
      <c r="N2089" t="s">
        <v>24</v>
      </c>
    </row>
    <row r="2090" spans="1:14" x14ac:dyDescent="0.25">
      <c r="A2090" t="s">
        <v>1780</v>
      </c>
      <c r="B2090" t="s">
        <v>3893</v>
      </c>
      <c r="C2090" t="s">
        <v>3521</v>
      </c>
      <c r="D2090" t="s">
        <v>21</v>
      </c>
      <c r="E2090">
        <v>26164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43447</v>
      </c>
      <c r="L2090" t="s">
        <v>26</v>
      </c>
      <c r="N2090" t="s">
        <v>24</v>
      </c>
    </row>
    <row r="2091" spans="1:14" x14ac:dyDescent="0.25">
      <c r="A2091" t="s">
        <v>3894</v>
      </c>
      <c r="B2091" t="s">
        <v>3895</v>
      </c>
      <c r="C2091" t="s">
        <v>3521</v>
      </c>
      <c r="D2091" t="s">
        <v>21</v>
      </c>
      <c r="E2091">
        <v>26164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43447</v>
      </c>
      <c r="L2091" t="s">
        <v>26</v>
      </c>
      <c r="N2091" t="s">
        <v>24</v>
      </c>
    </row>
    <row r="2092" spans="1:14" x14ac:dyDescent="0.25">
      <c r="A2092" t="s">
        <v>2394</v>
      </c>
      <c r="B2092" t="s">
        <v>3896</v>
      </c>
      <c r="C2092" t="s">
        <v>37</v>
      </c>
      <c r="D2092" t="s">
        <v>21</v>
      </c>
      <c r="E2092">
        <v>26508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43447</v>
      </c>
      <c r="L2092" t="s">
        <v>26</v>
      </c>
      <c r="N2092" t="s">
        <v>24</v>
      </c>
    </row>
    <row r="2093" spans="1:14" x14ac:dyDescent="0.25">
      <c r="A2093" t="s">
        <v>3897</v>
      </c>
      <c r="B2093" t="s">
        <v>3898</v>
      </c>
      <c r="C2093" t="s">
        <v>37</v>
      </c>
      <c r="D2093" t="s">
        <v>21</v>
      </c>
      <c r="E2093">
        <v>26505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43447</v>
      </c>
      <c r="L2093" t="s">
        <v>26</v>
      </c>
      <c r="N2093" t="s">
        <v>24</v>
      </c>
    </row>
    <row r="2094" spans="1:14" x14ac:dyDescent="0.25">
      <c r="A2094" t="s">
        <v>2407</v>
      </c>
      <c r="B2094" t="s">
        <v>3899</v>
      </c>
      <c r="C2094" t="s">
        <v>3869</v>
      </c>
      <c r="D2094" t="s">
        <v>21</v>
      </c>
      <c r="E2094">
        <v>26301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43447</v>
      </c>
      <c r="L2094" t="s">
        <v>26</v>
      </c>
      <c r="N2094" t="s">
        <v>24</v>
      </c>
    </row>
    <row r="2095" spans="1:14" x14ac:dyDescent="0.25">
      <c r="A2095" t="s">
        <v>1063</v>
      </c>
      <c r="B2095" t="s">
        <v>3900</v>
      </c>
      <c r="C2095" t="s">
        <v>37</v>
      </c>
      <c r="D2095" t="s">
        <v>21</v>
      </c>
      <c r="E2095">
        <v>26505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43447</v>
      </c>
      <c r="L2095" t="s">
        <v>26</v>
      </c>
      <c r="N2095" t="s">
        <v>24</v>
      </c>
    </row>
    <row r="2096" spans="1:14" x14ac:dyDescent="0.25">
      <c r="A2096" t="s">
        <v>3901</v>
      </c>
      <c r="B2096" t="s">
        <v>3902</v>
      </c>
      <c r="C2096" t="s">
        <v>3861</v>
      </c>
      <c r="D2096" t="s">
        <v>21</v>
      </c>
      <c r="E2096">
        <v>25262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43447</v>
      </c>
      <c r="L2096" t="s">
        <v>26</v>
      </c>
      <c r="N2096" t="s">
        <v>24</v>
      </c>
    </row>
    <row r="2097" spans="1:14" x14ac:dyDescent="0.25">
      <c r="A2097" t="s">
        <v>1485</v>
      </c>
      <c r="B2097" t="s">
        <v>3903</v>
      </c>
      <c r="C2097" t="s">
        <v>686</v>
      </c>
      <c r="D2097" t="s">
        <v>21</v>
      </c>
      <c r="E2097">
        <v>26301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43447</v>
      </c>
      <c r="L2097" t="s">
        <v>26</v>
      </c>
      <c r="N2097" t="s">
        <v>24</v>
      </c>
    </row>
    <row r="2098" spans="1:14" x14ac:dyDescent="0.25">
      <c r="A2098" t="s">
        <v>3904</v>
      </c>
      <c r="B2098" t="s">
        <v>3905</v>
      </c>
      <c r="C2098" t="s">
        <v>3869</v>
      </c>
      <c r="D2098" t="s">
        <v>21</v>
      </c>
      <c r="E2098">
        <v>26301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43447</v>
      </c>
      <c r="L2098" t="s">
        <v>26</v>
      </c>
      <c r="N2098" t="s">
        <v>24</v>
      </c>
    </row>
    <row r="2099" spans="1:14" x14ac:dyDescent="0.25">
      <c r="A2099" t="s">
        <v>2575</v>
      </c>
      <c r="B2099" t="s">
        <v>3906</v>
      </c>
      <c r="C2099" t="s">
        <v>3869</v>
      </c>
      <c r="D2099" t="s">
        <v>21</v>
      </c>
      <c r="E2099">
        <v>26301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43447</v>
      </c>
      <c r="L2099" t="s">
        <v>26</v>
      </c>
      <c r="N2099" t="s">
        <v>24</v>
      </c>
    </row>
    <row r="2100" spans="1:14" x14ac:dyDescent="0.25">
      <c r="A2100" t="s">
        <v>2575</v>
      </c>
      <c r="B2100" t="s">
        <v>3907</v>
      </c>
      <c r="C2100" t="s">
        <v>3521</v>
      </c>
      <c r="D2100" t="s">
        <v>21</v>
      </c>
      <c r="E2100">
        <v>26164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43447</v>
      </c>
      <c r="L2100" t="s">
        <v>26</v>
      </c>
      <c r="N2100" t="s">
        <v>24</v>
      </c>
    </row>
    <row r="2101" spans="1:14" x14ac:dyDescent="0.25">
      <c r="A2101" t="s">
        <v>2380</v>
      </c>
      <c r="B2101" t="s">
        <v>3908</v>
      </c>
      <c r="C2101" t="s">
        <v>3097</v>
      </c>
      <c r="D2101" t="s">
        <v>21</v>
      </c>
      <c r="E2101">
        <v>25621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43446</v>
      </c>
      <c r="L2101" t="s">
        <v>26</v>
      </c>
      <c r="N2101" t="s">
        <v>24</v>
      </c>
    </row>
    <row r="2102" spans="1:14" x14ac:dyDescent="0.25">
      <c r="A2102" t="s">
        <v>3909</v>
      </c>
      <c r="B2102" t="s">
        <v>3910</v>
      </c>
      <c r="C2102" t="s">
        <v>3911</v>
      </c>
      <c r="D2102" t="s">
        <v>21</v>
      </c>
      <c r="E2102">
        <v>25608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43445</v>
      </c>
      <c r="L2102" t="s">
        <v>26</v>
      </c>
      <c r="N2102" t="s">
        <v>24</v>
      </c>
    </row>
    <row r="2103" spans="1:14" x14ac:dyDescent="0.25">
      <c r="A2103" t="s">
        <v>3912</v>
      </c>
      <c r="B2103" t="s">
        <v>3913</v>
      </c>
      <c r="C2103" t="s">
        <v>784</v>
      </c>
      <c r="D2103" t="s">
        <v>21</v>
      </c>
      <c r="E2103">
        <v>26070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43444</v>
      </c>
      <c r="L2103" t="s">
        <v>26</v>
      </c>
      <c r="N2103" t="s">
        <v>24</v>
      </c>
    </row>
    <row r="2104" spans="1:14" x14ac:dyDescent="0.25">
      <c r="A2104" t="s">
        <v>3914</v>
      </c>
      <c r="B2104" t="s">
        <v>3915</v>
      </c>
      <c r="C2104" t="s">
        <v>1698</v>
      </c>
      <c r="D2104" t="s">
        <v>21</v>
      </c>
      <c r="E2104">
        <v>26155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43444</v>
      </c>
      <c r="L2104" t="s">
        <v>26</v>
      </c>
      <c r="N2104" t="s">
        <v>24</v>
      </c>
    </row>
    <row r="2105" spans="1:14" x14ac:dyDescent="0.25">
      <c r="A2105" t="s">
        <v>2298</v>
      </c>
      <c r="B2105" t="s">
        <v>39</v>
      </c>
      <c r="C2105" t="s">
        <v>37</v>
      </c>
      <c r="D2105" t="s">
        <v>21</v>
      </c>
      <c r="E2105">
        <v>26505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43444</v>
      </c>
      <c r="L2105" t="s">
        <v>26</v>
      </c>
      <c r="N2105" t="s">
        <v>24</v>
      </c>
    </row>
    <row r="2106" spans="1:14" x14ac:dyDescent="0.25">
      <c r="A2106" t="s">
        <v>1984</v>
      </c>
      <c r="B2106" t="s">
        <v>3916</v>
      </c>
      <c r="C2106" t="s">
        <v>1698</v>
      </c>
      <c r="D2106" t="s">
        <v>21</v>
      </c>
      <c r="E2106">
        <v>26155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43444</v>
      </c>
      <c r="L2106" t="s">
        <v>26</v>
      </c>
      <c r="N2106" t="s">
        <v>24</v>
      </c>
    </row>
    <row r="2107" spans="1:14" x14ac:dyDescent="0.25">
      <c r="A2107" t="s">
        <v>2640</v>
      </c>
      <c r="B2107" t="s">
        <v>3917</v>
      </c>
      <c r="C2107" t="s">
        <v>3070</v>
      </c>
      <c r="D2107" t="s">
        <v>21</v>
      </c>
      <c r="E2107">
        <v>26050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43444</v>
      </c>
      <c r="L2107" t="s">
        <v>26</v>
      </c>
      <c r="N2107" t="s">
        <v>24</v>
      </c>
    </row>
    <row r="2108" spans="1:14" x14ac:dyDescent="0.25">
      <c r="A2108" t="s">
        <v>3918</v>
      </c>
      <c r="B2108" t="s">
        <v>300</v>
      </c>
      <c r="C2108" t="s">
        <v>301</v>
      </c>
      <c r="D2108" t="s">
        <v>21</v>
      </c>
      <c r="E2108">
        <v>26034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43444</v>
      </c>
      <c r="L2108" t="s">
        <v>26</v>
      </c>
      <c r="N2108" t="s">
        <v>24</v>
      </c>
    </row>
    <row r="2109" spans="1:14" x14ac:dyDescent="0.25">
      <c r="A2109" t="s">
        <v>3919</v>
      </c>
      <c r="B2109" t="s">
        <v>3920</v>
      </c>
      <c r="C2109" t="s">
        <v>258</v>
      </c>
      <c r="D2109" t="s">
        <v>21</v>
      </c>
      <c r="E2109">
        <v>26047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43444</v>
      </c>
      <c r="L2109" t="s">
        <v>26</v>
      </c>
      <c r="N2109" t="s">
        <v>24</v>
      </c>
    </row>
    <row r="2110" spans="1:14" x14ac:dyDescent="0.25">
      <c r="A2110" t="s">
        <v>3921</v>
      </c>
      <c r="B2110" t="s">
        <v>3922</v>
      </c>
      <c r="C2110" t="s">
        <v>784</v>
      </c>
      <c r="D2110" t="s">
        <v>21</v>
      </c>
      <c r="E2110">
        <v>26070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43444</v>
      </c>
      <c r="L2110" t="s">
        <v>26</v>
      </c>
      <c r="N2110" t="s">
        <v>24</v>
      </c>
    </row>
    <row r="2111" spans="1:14" x14ac:dyDescent="0.25">
      <c r="A2111" t="s">
        <v>3923</v>
      </c>
      <c r="B2111" t="s">
        <v>3924</v>
      </c>
      <c r="C2111" t="s">
        <v>784</v>
      </c>
      <c r="D2111" t="s">
        <v>21</v>
      </c>
      <c r="E2111">
        <v>26070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43444</v>
      </c>
      <c r="L2111" t="s">
        <v>26</v>
      </c>
      <c r="N2111" t="s">
        <v>24</v>
      </c>
    </row>
    <row r="2112" spans="1:14" x14ac:dyDescent="0.25">
      <c r="A2112" t="s">
        <v>2432</v>
      </c>
      <c r="B2112" t="s">
        <v>3925</v>
      </c>
      <c r="C2112" t="s">
        <v>784</v>
      </c>
      <c r="D2112" t="s">
        <v>21</v>
      </c>
      <c r="E2112">
        <v>26070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43444</v>
      </c>
      <c r="L2112" t="s">
        <v>26</v>
      </c>
      <c r="N2112" t="s">
        <v>24</v>
      </c>
    </row>
    <row r="2113" spans="1:14" x14ac:dyDescent="0.25">
      <c r="A2113" t="s">
        <v>2432</v>
      </c>
      <c r="B2113" t="s">
        <v>3926</v>
      </c>
      <c r="C2113" t="s">
        <v>1698</v>
      </c>
      <c r="D2113" t="s">
        <v>21</v>
      </c>
      <c r="E2113">
        <v>26155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43444</v>
      </c>
      <c r="L2113" t="s">
        <v>26</v>
      </c>
      <c r="N2113" t="s">
        <v>24</v>
      </c>
    </row>
    <row r="2114" spans="1:14" x14ac:dyDescent="0.25">
      <c r="A2114" t="s">
        <v>314</v>
      </c>
      <c r="B2114" t="s">
        <v>315</v>
      </c>
      <c r="C2114" t="s">
        <v>301</v>
      </c>
      <c r="D2114" t="s">
        <v>21</v>
      </c>
      <c r="E2114">
        <v>26034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43444</v>
      </c>
      <c r="L2114" t="s">
        <v>26</v>
      </c>
      <c r="N2114" t="s">
        <v>24</v>
      </c>
    </row>
    <row r="2115" spans="1:14" x14ac:dyDescent="0.25">
      <c r="A2115" t="s">
        <v>2852</v>
      </c>
      <c r="B2115" t="s">
        <v>3927</v>
      </c>
      <c r="C2115" t="s">
        <v>1698</v>
      </c>
      <c r="D2115" t="s">
        <v>21</v>
      </c>
      <c r="E2115">
        <v>26155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43444</v>
      </c>
      <c r="L2115" t="s">
        <v>26</v>
      </c>
      <c r="N2115" t="s">
        <v>24</v>
      </c>
    </row>
    <row r="2116" spans="1:14" x14ac:dyDescent="0.25">
      <c r="A2116" t="s">
        <v>3928</v>
      </c>
      <c r="B2116" t="s">
        <v>3929</v>
      </c>
      <c r="C2116" t="s">
        <v>784</v>
      </c>
      <c r="D2116" t="s">
        <v>21</v>
      </c>
      <c r="E2116">
        <v>26070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43444</v>
      </c>
      <c r="L2116" t="s">
        <v>26</v>
      </c>
      <c r="N2116" t="s">
        <v>24</v>
      </c>
    </row>
    <row r="2117" spans="1:14" x14ac:dyDescent="0.25">
      <c r="A2117" t="s">
        <v>3930</v>
      </c>
      <c r="B2117" t="s">
        <v>3931</v>
      </c>
      <c r="C2117" t="s">
        <v>784</v>
      </c>
      <c r="D2117" t="s">
        <v>21</v>
      </c>
      <c r="E2117">
        <v>26070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43444</v>
      </c>
      <c r="L2117" t="s">
        <v>26</v>
      </c>
      <c r="N2117" t="s">
        <v>24</v>
      </c>
    </row>
    <row r="2118" spans="1:14" x14ac:dyDescent="0.25">
      <c r="A2118" t="s">
        <v>343</v>
      </c>
      <c r="B2118" t="s">
        <v>3932</v>
      </c>
      <c r="C2118" t="s">
        <v>784</v>
      </c>
      <c r="D2118" t="s">
        <v>21</v>
      </c>
      <c r="E2118">
        <v>26070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43444</v>
      </c>
      <c r="L2118" t="s">
        <v>26</v>
      </c>
      <c r="N2118" t="s">
        <v>24</v>
      </c>
    </row>
    <row r="2119" spans="1:14" x14ac:dyDescent="0.25">
      <c r="A2119" t="s">
        <v>341</v>
      </c>
      <c r="B2119" t="s">
        <v>1741</v>
      </c>
      <c r="C2119" t="s">
        <v>1698</v>
      </c>
      <c r="D2119" t="s">
        <v>21</v>
      </c>
      <c r="E2119">
        <v>26155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43444</v>
      </c>
      <c r="L2119" t="s">
        <v>26</v>
      </c>
      <c r="N2119" t="s">
        <v>24</v>
      </c>
    </row>
    <row r="2120" spans="1:14" x14ac:dyDescent="0.25">
      <c r="A2120" t="s">
        <v>3880</v>
      </c>
      <c r="B2120" t="s">
        <v>3933</v>
      </c>
      <c r="C2120" t="s">
        <v>1698</v>
      </c>
      <c r="D2120" t="s">
        <v>21</v>
      </c>
      <c r="E2120">
        <v>26155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43444</v>
      </c>
      <c r="L2120" t="s">
        <v>26</v>
      </c>
      <c r="N2120" t="s">
        <v>24</v>
      </c>
    </row>
    <row r="2121" spans="1:14" x14ac:dyDescent="0.25">
      <c r="A2121" t="s">
        <v>3934</v>
      </c>
      <c r="B2121" t="s">
        <v>3935</v>
      </c>
      <c r="C2121" t="s">
        <v>784</v>
      </c>
      <c r="D2121" t="s">
        <v>21</v>
      </c>
      <c r="E2121">
        <v>26070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43444</v>
      </c>
      <c r="L2121" t="s">
        <v>26</v>
      </c>
      <c r="N2121" t="s">
        <v>24</v>
      </c>
    </row>
    <row r="2122" spans="1:14" x14ac:dyDescent="0.25">
      <c r="A2122" t="s">
        <v>3936</v>
      </c>
      <c r="B2122" t="s">
        <v>3937</v>
      </c>
      <c r="C2122" t="s">
        <v>3938</v>
      </c>
      <c r="D2122" t="s">
        <v>21</v>
      </c>
      <c r="E2122">
        <v>25241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43444</v>
      </c>
      <c r="L2122" t="s">
        <v>26</v>
      </c>
      <c r="N2122" t="s">
        <v>24</v>
      </c>
    </row>
    <row r="2123" spans="1:14" x14ac:dyDescent="0.25">
      <c r="A2123" t="s">
        <v>3939</v>
      </c>
      <c r="B2123" t="s">
        <v>3940</v>
      </c>
      <c r="C2123" t="s">
        <v>1698</v>
      </c>
      <c r="D2123" t="s">
        <v>21</v>
      </c>
      <c r="E2123">
        <v>26155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43444</v>
      </c>
      <c r="L2123" t="s">
        <v>26</v>
      </c>
      <c r="N2123" t="s">
        <v>24</v>
      </c>
    </row>
    <row r="2124" spans="1:14" x14ac:dyDescent="0.25">
      <c r="A2124" t="s">
        <v>3941</v>
      </c>
      <c r="B2124" t="s">
        <v>3942</v>
      </c>
      <c r="C2124" t="s">
        <v>784</v>
      </c>
      <c r="D2124" t="s">
        <v>21</v>
      </c>
      <c r="E2124">
        <v>26070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43444</v>
      </c>
      <c r="L2124" t="s">
        <v>26</v>
      </c>
      <c r="N2124" t="s">
        <v>24</v>
      </c>
    </row>
    <row r="2125" spans="1:14" x14ac:dyDescent="0.25">
      <c r="A2125" t="s">
        <v>2380</v>
      </c>
      <c r="B2125" t="s">
        <v>3943</v>
      </c>
      <c r="C2125" t="s">
        <v>1698</v>
      </c>
      <c r="D2125" t="s">
        <v>21</v>
      </c>
      <c r="E2125">
        <v>26155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43444</v>
      </c>
      <c r="L2125" t="s">
        <v>26</v>
      </c>
      <c r="N2125" t="s">
        <v>24</v>
      </c>
    </row>
    <row r="2126" spans="1:14" x14ac:dyDescent="0.25">
      <c r="A2126" t="s">
        <v>3397</v>
      </c>
      <c r="B2126" t="s">
        <v>3944</v>
      </c>
      <c r="C2126" t="s">
        <v>784</v>
      </c>
      <c r="D2126" t="s">
        <v>21</v>
      </c>
      <c r="E2126">
        <v>26070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43444</v>
      </c>
      <c r="L2126" t="s">
        <v>26</v>
      </c>
      <c r="N2126" t="s">
        <v>24</v>
      </c>
    </row>
    <row r="2127" spans="1:14" x14ac:dyDescent="0.25">
      <c r="A2127" t="s">
        <v>439</v>
      </c>
      <c r="B2127" t="s">
        <v>3945</v>
      </c>
      <c r="C2127" t="s">
        <v>1698</v>
      </c>
      <c r="D2127" t="s">
        <v>21</v>
      </c>
      <c r="E2127">
        <v>26155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43444</v>
      </c>
      <c r="L2127" t="s">
        <v>26</v>
      </c>
      <c r="N2127" t="s">
        <v>24</v>
      </c>
    </row>
    <row r="2128" spans="1:14" x14ac:dyDescent="0.25">
      <c r="A2128" t="s">
        <v>2407</v>
      </c>
      <c r="B2128" t="s">
        <v>3946</v>
      </c>
      <c r="C2128" t="s">
        <v>1698</v>
      </c>
      <c r="D2128" t="s">
        <v>21</v>
      </c>
      <c r="E2128">
        <v>26155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43444</v>
      </c>
      <c r="L2128" t="s">
        <v>26</v>
      </c>
      <c r="N2128" t="s">
        <v>24</v>
      </c>
    </row>
    <row r="2129" spans="1:14" x14ac:dyDescent="0.25">
      <c r="A2129" t="s">
        <v>3947</v>
      </c>
      <c r="B2129" t="s">
        <v>3948</v>
      </c>
      <c r="C2129" t="s">
        <v>3070</v>
      </c>
      <c r="D2129" t="s">
        <v>21</v>
      </c>
      <c r="E2129">
        <v>26050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43444</v>
      </c>
      <c r="L2129" t="s">
        <v>26</v>
      </c>
      <c r="N2129" t="s">
        <v>24</v>
      </c>
    </row>
    <row r="2130" spans="1:14" x14ac:dyDescent="0.25">
      <c r="A2130" t="s">
        <v>2575</v>
      </c>
      <c r="B2130" t="s">
        <v>3949</v>
      </c>
      <c r="C2130" t="s">
        <v>1698</v>
      </c>
      <c r="D2130" t="s">
        <v>21</v>
      </c>
      <c r="E2130">
        <v>26155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43444</v>
      </c>
      <c r="L2130" t="s">
        <v>26</v>
      </c>
      <c r="N2130" t="s">
        <v>24</v>
      </c>
    </row>
    <row r="2131" spans="1:14" x14ac:dyDescent="0.25">
      <c r="A2131" t="s">
        <v>3950</v>
      </c>
      <c r="B2131" t="s">
        <v>3951</v>
      </c>
      <c r="C2131" t="s">
        <v>3097</v>
      </c>
      <c r="D2131" t="s">
        <v>21</v>
      </c>
      <c r="E2131">
        <v>25621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43441</v>
      </c>
      <c r="L2131" t="s">
        <v>26</v>
      </c>
      <c r="N2131" t="s">
        <v>24</v>
      </c>
    </row>
    <row r="2132" spans="1:14" x14ac:dyDescent="0.25">
      <c r="A2132" t="s">
        <v>3952</v>
      </c>
      <c r="B2132" t="s">
        <v>3953</v>
      </c>
      <c r="C2132" t="s">
        <v>532</v>
      </c>
      <c r="D2132" t="s">
        <v>21</v>
      </c>
      <c r="E2132">
        <v>24870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43441</v>
      </c>
      <c r="L2132" t="s">
        <v>26</v>
      </c>
      <c r="N2132" t="s">
        <v>24</v>
      </c>
    </row>
    <row r="2133" spans="1:14" x14ac:dyDescent="0.25">
      <c r="A2133" t="s">
        <v>3954</v>
      </c>
      <c r="B2133" t="s">
        <v>3955</v>
      </c>
      <c r="C2133" t="s">
        <v>532</v>
      </c>
      <c r="D2133" t="s">
        <v>21</v>
      </c>
      <c r="E2133">
        <v>24870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43441</v>
      </c>
      <c r="L2133" t="s">
        <v>26</v>
      </c>
      <c r="N2133" t="s">
        <v>24</v>
      </c>
    </row>
    <row r="2134" spans="1:14" x14ac:dyDescent="0.25">
      <c r="A2134" t="s">
        <v>3956</v>
      </c>
      <c r="B2134" t="s">
        <v>3957</v>
      </c>
      <c r="C2134" t="s">
        <v>2561</v>
      </c>
      <c r="D2134" t="s">
        <v>21</v>
      </c>
      <c r="E2134">
        <v>24874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43441</v>
      </c>
      <c r="L2134" t="s">
        <v>26</v>
      </c>
      <c r="N2134" t="s">
        <v>24</v>
      </c>
    </row>
    <row r="2135" spans="1:14" x14ac:dyDescent="0.25">
      <c r="A2135" t="s">
        <v>2432</v>
      </c>
      <c r="B2135" t="s">
        <v>3958</v>
      </c>
      <c r="C2135" t="s">
        <v>3097</v>
      </c>
      <c r="D2135" t="s">
        <v>21</v>
      </c>
      <c r="E2135">
        <v>25621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43441</v>
      </c>
      <c r="L2135" t="s">
        <v>26</v>
      </c>
      <c r="N2135" t="s">
        <v>24</v>
      </c>
    </row>
    <row r="2136" spans="1:14" x14ac:dyDescent="0.25">
      <c r="A2136" t="s">
        <v>2432</v>
      </c>
      <c r="B2136" t="s">
        <v>3959</v>
      </c>
      <c r="C2136" t="s">
        <v>532</v>
      </c>
      <c r="D2136" t="s">
        <v>21</v>
      </c>
      <c r="E2136">
        <v>24870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43441</v>
      </c>
      <c r="L2136" t="s">
        <v>26</v>
      </c>
      <c r="N2136" t="s">
        <v>24</v>
      </c>
    </row>
    <row r="2137" spans="1:14" x14ac:dyDescent="0.25">
      <c r="A2137" t="s">
        <v>2731</v>
      </c>
      <c r="B2137" t="s">
        <v>2732</v>
      </c>
      <c r="C2137" t="s">
        <v>532</v>
      </c>
      <c r="D2137" t="s">
        <v>21</v>
      </c>
      <c r="E2137">
        <v>24870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43441</v>
      </c>
      <c r="L2137" t="s">
        <v>26</v>
      </c>
      <c r="N2137" t="s">
        <v>24</v>
      </c>
    </row>
    <row r="2138" spans="1:14" x14ac:dyDescent="0.25">
      <c r="A2138" t="s">
        <v>3960</v>
      </c>
      <c r="B2138" t="s">
        <v>3961</v>
      </c>
      <c r="C2138" t="s">
        <v>3911</v>
      </c>
      <c r="D2138" t="s">
        <v>21</v>
      </c>
      <c r="E2138">
        <v>25608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43441</v>
      </c>
      <c r="L2138" t="s">
        <v>26</v>
      </c>
      <c r="N2138" t="s">
        <v>24</v>
      </c>
    </row>
    <row r="2139" spans="1:14" x14ac:dyDescent="0.25">
      <c r="A2139" t="s">
        <v>3962</v>
      </c>
      <c r="B2139" t="s">
        <v>3963</v>
      </c>
      <c r="C2139" t="s">
        <v>3097</v>
      </c>
      <c r="D2139" t="s">
        <v>21</v>
      </c>
      <c r="E2139">
        <v>25621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43441</v>
      </c>
      <c r="L2139" t="s">
        <v>26</v>
      </c>
      <c r="N2139" t="s">
        <v>24</v>
      </c>
    </row>
    <row r="2140" spans="1:14" x14ac:dyDescent="0.25">
      <c r="A2140" t="s">
        <v>2380</v>
      </c>
      <c r="B2140" t="s">
        <v>3964</v>
      </c>
      <c r="C2140" t="s">
        <v>532</v>
      </c>
      <c r="D2140" t="s">
        <v>21</v>
      </c>
      <c r="E2140">
        <v>24870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43441</v>
      </c>
      <c r="L2140" t="s">
        <v>26</v>
      </c>
      <c r="N2140" t="s">
        <v>24</v>
      </c>
    </row>
    <row r="2141" spans="1:14" x14ac:dyDescent="0.25">
      <c r="A2141" t="s">
        <v>3965</v>
      </c>
      <c r="B2141" t="s">
        <v>3966</v>
      </c>
      <c r="C2141" t="s">
        <v>3097</v>
      </c>
      <c r="D2141" t="s">
        <v>21</v>
      </c>
      <c r="E2141">
        <v>25621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43441</v>
      </c>
      <c r="L2141" t="s">
        <v>26</v>
      </c>
      <c r="N2141" t="s">
        <v>24</v>
      </c>
    </row>
    <row r="2142" spans="1:14" x14ac:dyDescent="0.25">
      <c r="A2142" t="s">
        <v>2571</v>
      </c>
      <c r="B2142" t="s">
        <v>3967</v>
      </c>
      <c r="C2142" t="s">
        <v>532</v>
      </c>
      <c r="D2142" t="s">
        <v>21</v>
      </c>
      <c r="E2142">
        <v>24870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43441</v>
      </c>
      <c r="L2142" t="s">
        <v>26</v>
      </c>
      <c r="N2142" t="s">
        <v>24</v>
      </c>
    </row>
    <row r="2143" spans="1:14" x14ac:dyDescent="0.25">
      <c r="A2143" t="s">
        <v>2571</v>
      </c>
      <c r="B2143" t="s">
        <v>3968</v>
      </c>
      <c r="C2143" t="s">
        <v>532</v>
      </c>
      <c r="D2143" t="s">
        <v>21</v>
      </c>
      <c r="E2143">
        <v>24870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43441</v>
      </c>
      <c r="L2143" t="s">
        <v>26</v>
      </c>
      <c r="N2143" t="s">
        <v>24</v>
      </c>
    </row>
    <row r="2144" spans="1:14" x14ac:dyDescent="0.25">
      <c r="A2144" t="s">
        <v>3969</v>
      </c>
      <c r="B2144" t="s">
        <v>3970</v>
      </c>
      <c r="C2144" t="s">
        <v>3097</v>
      </c>
      <c r="D2144" t="s">
        <v>21</v>
      </c>
      <c r="E2144">
        <v>25621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43441</v>
      </c>
      <c r="L2144" t="s">
        <v>26</v>
      </c>
      <c r="N2144" t="s">
        <v>24</v>
      </c>
    </row>
    <row r="2145" spans="1:14" x14ac:dyDescent="0.25">
      <c r="A2145" t="s">
        <v>2746</v>
      </c>
      <c r="B2145" t="s">
        <v>3971</v>
      </c>
      <c r="C2145" t="s">
        <v>532</v>
      </c>
      <c r="D2145" t="s">
        <v>21</v>
      </c>
      <c r="E2145">
        <v>24870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43441</v>
      </c>
      <c r="L2145" t="s">
        <v>26</v>
      </c>
      <c r="N2145" t="s">
        <v>24</v>
      </c>
    </row>
    <row r="2146" spans="1:14" x14ac:dyDescent="0.25">
      <c r="A2146" t="s">
        <v>3095</v>
      </c>
      <c r="B2146" t="s">
        <v>3972</v>
      </c>
      <c r="C2146" t="s">
        <v>532</v>
      </c>
      <c r="D2146" t="s">
        <v>21</v>
      </c>
      <c r="E2146">
        <v>24870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43441</v>
      </c>
      <c r="L2146" t="s">
        <v>26</v>
      </c>
      <c r="N2146" t="s">
        <v>24</v>
      </c>
    </row>
    <row r="2147" spans="1:14" x14ac:dyDescent="0.25">
      <c r="A2147" t="s">
        <v>3973</v>
      </c>
      <c r="B2147" t="s">
        <v>3974</v>
      </c>
      <c r="C2147" t="s">
        <v>3975</v>
      </c>
      <c r="D2147" t="s">
        <v>21</v>
      </c>
      <c r="E2147">
        <v>24851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43441</v>
      </c>
      <c r="L2147" t="s">
        <v>26</v>
      </c>
      <c r="N2147" t="s">
        <v>24</v>
      </c>
    </row>
    <row r="2148" spans="1:14" x14ac:dyDescent="0.25">
      <c r="A2148" t="s">
        <v>2575</v>
      </c>
      <c r="B2148" t="s">
        <v>3976</v>
      </c>
      <c r="C2148" t="s">
        <v>3097</v>
      </c>
      <c r="D2148" t="s">
        <v>21</v>
      </c>
      <c r="E2148">
        <v>25621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43441</v>
      </c>
      <c r="L2148" t="s">
        <v>26</v>
      </c>
      <c r="N2148" t="s">
        <v>24</v>
      </c>
    </row>
    <row r="2149" spans="1:14" x14ac:dyDescent="0.25">
      <c r="A2149" t="s">
        <v>2575</v>
      </c>
      <c r="B2149" t="s">
        <v>3977</v>
      </c>
      <c r="C2149" t="s">
        <v>532</v>
      </c>
      <c r="D2149" t="s">
        <v>21</v>
      </c>
      <c r="E2149">
        <v>24870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43441</v>
      </c>
      <c r="L2149" t="s">
        <v>26</v>
      </c>
      <c r="N2149" t="s">
        <v>24</v>
      </c>
    </row>
    <row r="2150" spans="1:14" x14ac:dyDescent="0.25">
      <c r="A2150" t="s">
        <v>3978</v>
      </c>
      <c r="B2150" t="s">
        <v>3979</v>
      </c>
      <c r="C2150" t="s">
        <v>537</v>
      </c>
      <c r="D2150" t="s">
        <v>21</v>
      </c>
      <c r="E2150">
        <v>25053</v>
      </c>
      <c r="F2150" t="s">
        <v>22</v>
      </c>
      <c r="G2150" t="s">
        <v>22</v>
      </c>
      <c r="H2150" t="s">
        <v>312</v>
      </c>
      <c r="I2150" t="s">
        <v>449</v>
      </c>
      <c r="J2150" s="1">
        <v>43388</v>
      </c>
      <c r="K2150" s="1">
        <v>43440</v>
      </c>
      <c r="L2150" t="s">
        <v>331</v>
      </c>
      <c r="N2150" t="s">
        <v>1302</v>
      </c>
    </row>
    <row r="2151" spans="1:14" x14ac:dyDescent="0.25">
      <c r="A2151" t="s">
        <v>3980</v>
      </c>
      <c r="B2151" t="s">
        <v>3981</v>
      </c>
      <c r="C2151" t="s">
        <v>540</v>
      </c>
      <c r="D2151" t="s">
        <v>21</v>
      </c>
      <c r="E2151">
        <v>25130</v>
      </c>
      <c r="F2151" t="s">
        <v>22</v>
      </c>
      <c r="G2151" t="s">
        <v>22</v>
      </c>
      <c r="H2151" t="s">
        <v>78</v>
      </c>
      <c r="I2151" t="s">
        <v>79</v>
      </c>
      <c r="J2151" s="1">
        <v>43388</v>
      </c>
      <c r="K2151" s="1">
        <v>43440</v>
      </c>
      <c r="L2151" t="s">
        <v>331</v>
      </c>
      <c r="N2151" t="s">
        <v>1302</v>
      </c>
    </row>
    <row r="2152" spans="1:14" x14ac:dyDescent="0.25">
      <c r="A2152" t="s">
        <v>3294</v>
      </c>
      <c r="B2152" t="s">
        <v>145</v>
      </c>
      <c r="C2152" t="s">
        <v>146</v>
      </c>
      <c r="D2152" t="s">
        <v>21</v>
      </c>
      <c r="E2152">
        <v>26362</v>
      </c>
      <c r="F2152" t="s">
        <v>22</v>
      </c>
      <c r="G2152" t="s">
        <v>22</v>
      </c>
      <c r="H2152" t="s">
        <v>312</v>
      </c>
      <c r="I2152" t="s">
        <v>3982</v>
      </c>
      <c r="J2152" s="1">
        <v>43387</v>
      </c>
      <c r="K2152" s="1">
        <v>43440</v>
      </c>
      <c r="L2152" t="s">
        <v>331</v>
      </c>
      <c r="N2152" t="s">
        <v>1302</v>
      </c>
    </row>
    <row r="2153" spans="1:14" x14ac:dyDescent="0.25">
      <c r="A2153" t="s">
        <v>3983</v>
      </c>
      <c r="B2153" t="s">
        <v>3984</v>
      </c>
      <c r="C2153" t="s">
        <v>543</v>
      </c>
      <c r="D2153" t="s">
        <v>21</v>
      </c>
      <c r="E2153">
        <v>25142</v>
      </c>
      <c r="F2153" t="s">
        <v>22</v>
      </c>
      <c r="G2153" t="s">
        <v>22</v>
      </c>
      <c r="H2153" t="s">
        <v>78</v>
      </c>
      <c r="I2153" t="s">
        <v>2698</v>
      </c>
      <c r="J2153" s="1">
        <v>43388</v>
      </c>
      <c r="K2153" s="1">
        <v>43440</v>
      </c>
      <c r="L2153" t="s">
        <v>331</v>
      </c>
      <c r="N2153" t="s">
        <v>1299</v>
      </c>
    </row>
    <row r="2154" spans="1:14" x14ac:dyDescent="0.25">
      <c r="A2154" t="s">
        <v>3985</v>
      </c>
      <c r="B2154" t="s">
        <v>3986</v>
      </c>
      <c r="C2154" t="s">
        <v>3987</v>
      </c>
      <c r="D2154" t="s">
        <v>21</v>
      </c>
      <c r="E2154">
        <v>24951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43440</v>
      </c>
      <c r="L2154" t="s">
        <v>26</v>
      </c>
      <c r="N2154" t="s">
        <v>24</v>
      </c>
    </row>
    <row r="2155" spans="1:14" x14ac:dyDescent="0.25">
      <c r="A2155" t="s">
        <v>3988</v>
      </c>
      <c r="B2155" t="s">
        <v>3989</v>
      </c>
      <c r="C2155" t="s">
        <v>74</v>
      </c>
      <c r="D2155" t="s">
        <v>21</v>
      </c>
      <c r="E2155">
        <v>24901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43440</v>
      </c>
      <c r="L2155" t="s">
        <v>26</v>
      </c>
      <c r="N2155" t="s">
        <v>24</v>
      </c>
    </row>
    <row r="2156" spans="1:14" x14ac:dyDescent="0.25">
      <c r="A2156" t="s">
        <v>3990</v>
      </c>
      <c r="B2156" t="s">
        <v>766</v>
      </c>
      <c r="C2156" t="s">
        <v>271</v>
      </c>
      <c r="D2156" t="s">
        <v>21</v>
      </c>
      <c r="E2156">
        <v>25405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43440</v>
      </c>
      <c r="L2156" t="s">
        <v>26</v>
      </c>
      <c r="N2156" t="s">
        <v>24</v>
      </c>
    </row>
    <row r="2157" spans="1:14" x14ac:dyDescent="0.25">
      <c r="A2157" t="s">
        <v>3991</v>
      </c>
      <c r="B2157" t="s">
        <v>3992</v>
      </c>
      <c r="C2157" t="s">
        <v>87</v>
      </c>
      <c r="D2157" t="s">
        <v>21</v>
      </c>
      <c r="E2157">
        <v>24983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43440</v>
      </c>
      <c r="L2157" t="s">
        <v>26</v>
      </c>
      <c r="N2157" t="s">
        <v>24</v>
      </c>
    </row>
    <row r="2158" spans="1:14" x14ac:dyDescent="0.25">
      <c r="A2158" t="s">
        <v>510</v>
      </c>
      <c r="B2158" t="s">
        <v>3993</v>
      </c>
      <c r="C2158" t="s">
        <v>512</v>
      </c>
      <c r="D2158" t="s">
        <v>21</v>
      </c>
      <c r="E2158">
        <v>26201</v>
      </c>
      <c r="F2158" t="s">
        <v>22</v>
      </c>
      <c r="G2158" t="s">
        <v>22</v>
      </c>
      <c r="H2158" t="s">
        <v>329</v>
      </c>
      <c r="I2158" t="s">
        <v>449</v>
      </c>
      <c r="J2158" s="1">
        <v>43372</v>
      </c>
      <c r="K2158" s="1">
        <v>43440</v>
      </c>
      <c r="L2158" t="s">
        <v>331</v>
      </c>
      <c r="N2158" t="s">
        <v>1330</v>
      </c>
    </row>
    <row r="2159" spans="1:14" x14ac:dyDescent="0.25">
      <c r="A2159" t="s">
        <v>343</v>
      </c>
      <c r="B2159" t="s">
        <v>3994</v>
      </c>
      <c r="C2159" t="s">
        <v>632</v>
      </c>
      <c r="D2159" t="s">
        <v>21</v>
      </c>
      <c r="E2159">
        <v>25962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43438</v>
      </c>
      <c r="L2159" t="s">
        <v>26</v>
      </c>
      <c r="N2159" t="s">
        <v>24</v>
      </c>
    </row>
    <row r="2160" spans="1:14" x14ac:dyDescent="0.25">
      <c r="A2160" t="s">
        <v>3995</v>
      </c>
      <c r="B2160" t="s">
        <v>3996</v>
      </c>
      <c r="C2160" t="s">
        <v>632</v>
      </c>
      <c r="D2160" t="s">
        <v>21</v>
      </c>
      <c r="E2160">
        <v>25962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43438</v>
      </c>
      <c r="L2160" t="s">
        <v>26</v>
      </c>
      <c r="N2160" t="s">
        <v>24</v>
      </c>
    </row>
    <row r="2161" spans="1:14" x14ac:dyDescent="0.25">
      <c r="A2161" t="s">
        <v>3997</v>
      </c>
      <c r="B2161" t="s">
        <v>3998</v>
      </c>
      <c r="C2161" t="s">
        <v>3999</v>
      </c>
      <c r="D2161" t="s">
        <v>21</v>
      </c>
      <c r="E2161">
        <v>26581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43434</v>
      </c>
      <c r="L2161" t="s">
        <v>26</v>
      </c>
      <c r="N2161" t="s">
        <v>24</v>
      </c>
    </row>
    <row r="2162" spans="1:14" x14ac:dyDescent="0.25">
      <c r="A2162" t="s">
        <v>4000</v>
      </c>
      <c r="B2162" t="s">
        <v>995</v>
      </c>
      <c r="C2162" t="s">
        <v>4001</v>
      </c>
      <c r="D2162" t="s">
        <v>21</v>
      </c>
      <c r="E2162">
        <v>26377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43434</v>
      </c>
      <c r="L2162" t="s">
        <v>26</v>
      </c>
      <c r="N2162" t="s">
        <v>24</v>
      </c>
    </row>
    <row r="2163" spans="1:14" x14ac:dyDescent="0.25">
      <c r="A2163" t="s">
        <v>1075</v>
      </c>
      <c r="B2163" t="s">
        <v>1076</v>
      </c>
      <c r="C2163" t="s">
        <v>326</v>
      </c>
      <c r="D2163" t="s">
        <v>21</v>
      </c>
      <c r="E2163">
        <v>25701</v>
      </c>
      <c r="F2163" t="s">
        <v>22</v>
      </c>
      <c r="G2163" t="s">
        <v>22</v>
      </c>
      <c r="H2163" t="s">
        <v>329</v>
      </c>
      <c r="I2163" t="s">
        <v>1100</v>
      </c>
      <c r="J2163" s="1">
        <v>43383</v>
      </c>
      <c r="K2163" s="1">
        <v>43433</v>
      </c>
      <c r="L2163" t="s">
        <v>331</v>
      </c>
      <c r="N2163" t="s">
        <v>1330</v>
      </c>
    </row>
    <row r="2164" spans="1:14" x14ac:dyDescent="0.25">
      <c r="A2164" t="s">
        <v>4002</v>
      </c>
      <c r="B2164" t="s">
        <v>4003</v>
      </c>
      <c r="C2164" t="s">
        <v>434</v>
      </c>
      <c r="D2164" t="s">
        <v>21</v>
      </c>
      <c r="E2164">
        <v>25143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43433</v>
      </c>
      <c r="L2164" t="s">
        <v>26</v>
      </c>
      <c r="N2164" t="s">
        <v>24</v>
      </c>
    </row>
    <row r="2165" spans="1:14" x14ac:dyDescent="0.25">
      <c r="A2165" t="s">
        <v>2356</v>
      </c>
      <c r="B2165" t="s">
        <v>2357</v>
      </c>
      <c r="C2165" t="s">
        <v>2358</v>
      </c>
      <c r="D2165" t="s">
        <v>21</v>
      </c>
      <c r="E2165">
        <v>25177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43433</v>
      </c>
      <c r="L2165" t="s">
        <v>26</v>
      </c>
      <c r="N2165" t="s">
        <v>24</v>
      </c>
    </row>
    <row r="2166" spans="1:14" x14ac:dyDescent="0.25">
      <c r="A2166" t="s">
        <v>4004</v>
      </c>
      <c r="B2166" t="s">
        <v>1679</v>
      </c>
      <c r="C2166" t="s">
        <v>1680</v>
      </c>
      <c r="D2166" t="s">
        <v>21</v>
      </c>
      <c r="E2166">
        <v>25978</v>
      </c>
      <c r="F2166" t="s">
        <v>22</v>
      </c>
      <c r="G2166" t="s">
        <v>22</v>
      </c>
      <c r="H2166" t="s">
        <v>312</v>
      </c>
      <c r="I2166" t="s">
        <v>313</v>
      </c>
      <c r="J2166" s="1">
        <v>43375</v>
      </c>
      <c r="K2166" s="1">
        <v>43433</v>
      </c>
      <c r="L2166" t="s">
        <v>331</v>
      </c>
      <c r="N2166" t="s">
        <v>1299</v>
      </c>
    </row>
    <row r="2167" spans="1:14" x14ac:dyDescent="0.25">
      <c r="A2167" t="s">
        <v>521</v>
      </c>
      <c r="B2167" t="s">
        <v>522</v>
      </c>
      <c r="C2167" t="s">
        <v>393</v>
      </c>
      <c r="D2167" t="s">
        <v>21</v>
      </c>
      <c r="E2167">
        <v>26764</v>
      </c>
      <c r="F2167" t="s">
        <v>22</v>
      </c>
      <c r="G2167" t="s">
        <v>22</v>
      </c>
      <c r="H2167" t="s">
        <v>312</v>
      </c>
      <c r="I2167" t="s">
        <v>313</v>
      </c>
      <c r="J2167" s="1">
        <v>43380</v>
      </c>
      <c r="K2167" s="1">
        <v>43433</v>
      </c>
      <c r="L2167" t="s">
        <v>331</v>
      </c>
      <c r="N2167" t="s">
        <v>1299</v>
      </c>
    </row>
    <row r="2168" spans="1:14" x14ac:dyDescent="0.25">
      <c r="A2168" t="s">
        <v>183</v>
      </c>
      <c r="B2168" t="s">
        <v>184</v>
      </c>
      <c r="C2168" t="s">
        <v>125</v>
      </c>
      <c r="D2168" t="s">
        <v>21</v>
      </c>
      <c r="E2168">
        <v>26753</v>
      </c>
      <c r="F2168" t="s">
        <v>22</v>
      </c>
      <c r="G2168" t="s">
        <v>22</v>
      </c>
      <c r="H2168" t="s">
        <v>312</v>
      </c>
      <c r="I2168" t="s">
        <v>767</v>
      </c>
      <c r="J2168" s="1">
        <v>43384</v>
      </c>
      <c r="K2168" s="1">
        <v>43433</v>
      </c>
      <c r="L2168" t="s">
        <v>331</v>
      </c>
      <c r="N2168" t="s">
        <v>1302</v>
      </c>
    </row>
    <row r="2169" spans="1:14" x14ac:dyDescent="0.25">
      <c r="A2169" t="s">
        <v>1070</v>
      </c>
      <c r="B2169" t="s">
        <v>1071</v>
      </c>
      <c r="C2169" t="s">
        <v>1072</v>
      </c>
      <c r="D2169" t="s">
        <v>21</v>
      </c>
      <c r="E2169">
        <v>26456</v>
      </c>
      <c r="F2169" t="s">
        <v>22</v>
      </c>
      <c r="G2169" t="s">
        <v>22</v>
      </c>
      <c r="H2169" t="s">
        <v>312</v>
      </c>
      <c r="I2169" t="s">
        <v>313</v>
      </c>
      <c r="J2169" s="1">
        <v>43362</v>
      </c>
      <c r="K2169" s="1">
        <v>43433</v>
      </c>
      <c r="L2169" t="s">
        <v>331</v>
      </c>
      <c r="N2169" t="s">
        <v>1299</v>
      </c>
    </row>
    <row r="2170" spans="1:14" x14ac:dyDescent="0.25">
      <c r="A2170" t="s">
        <v>942</v>
      </c>
      <c r="B2170" t="s">
        <v>943</v>
      </c>
      <c r="C2170" t="s">
        <v>587</v>
      </c>
      <c r="D2170" t="s">
        <v>21</v>
      </c>
      <c r="E2170">
        <v>25951</v>
      </c>
      <c r="F2170" t="s">
        <v>22</v>
      </c>
      <c r="G2170" t="s">
        <v>22</v>
      </c>
      <c r="H2170" t="s">
        <v>312</v>
      </c>
      <c r="I2170" t="s">
        <v>313</v>
      </c>
      <c r="J2170" s="1">
        <v>43375</v>
      </c>
      <c r="K2170" s="1">
        <v>43433</v>
      </c>
      <c r="L2170" t="s">
        <v>331</v>
      </c>
      <c r="N2170" t="s">
        <v>1302</v>
      </c>
    </row>
    <row r="2171" spans="1:14" x14ac:dyDescent="0.25">
      <c r="A2171" t="s">
        <v>4005</v>
      </c>
      <c r="B2171" t="s">
        <v>4006</v>
      </c>
      <c r="C2171" t="s">
        <v>2013</v>
      </c>
      <c r="D2171" t="s">
        <v>21</v>
      </c>
      <c r="E2171">
        <v>26287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43432</v>
      </c>
      <c r="L2171" t="s">
        <v>26</v>
      </c>
      <c r="N2171" t="s">
        <v>24</v>
      </c>
    </row>
    <row r="2172" spans="1:14" x14ac:dyDescent="0.25">
      <c r="A2172" t="s">
        <v>4007</v>
      </c>
      <c r="B2172" t="s">
        <v>4008</v>
      </c>
      <c r="C2172" t="s">
        <v>2013</v>
      </c>
      <c r="D2172" t="s">
        <v>21</v>
      </c>
      <c r="E2172">
        <v>26287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43432</v>
      </c>
      <c r="L2172" t="s">
        <v>26</v>
      </c>
      <c r="N2172" t="s">
        <v>24</v>
      </c>
    </row>
    <row r="2173" spans="1:14" x14ac:dyDescent="0.25">
      <c r="A2173" t="s">
        <v>4009</v>
      </c>
      <c r="B2173" t="s">
        <v>4010</v>
      </c>
      <c r="C2173" t="s">
        <v>1969</v>
      </c>
      <c r="D2173" t="s">
        <v>21</v>
      </c>
      <c r="E2173">
        <v>26287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43432</v>
      </c>
      <c r="L2173" t="s">
        <v>26</v>
      </c>
      <c r="N2173" t="s">
        <v>24</v>
      </c>
    </row>
    <row r="2174" spans="1:14" x14ac:dyDescent="0.25">
      <c r="A2174" t="s">
        <v>2646</v>
      </c>
      <c r="B2174" t="s">
        <v>4011</v>
      </c>
      <c r="C2174" t="s">
        <v>1969</v>
      </c>
      <c r="D2174" t="s">
        <v>21</v>
      </c>
      <c r="E2174">
        <v>25260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43432</v>
      </c>
      <c r="L2174" t="s">
        <v>26</v>
      </c>
      <c r="N2174" t="s">
        <v>24</v>
      </c>
    </row>
    <row r="2175" spans="1:14" x14ac:dyDescent="0.25">
      <c r="A2175" t="s">
        <v>4012</v>
      </c>
      <c r="B2175" t="s">
        <v>4013</v>
      </c>
      <c r="C2175" t="s">
        <v>1969</v>
      </c>
      <c r="D2175" t="s">
        <v>21</v>
      </c>
      <c r="E2175">
        <v>26260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43432</v>
      </c>
      <c r="L2175" t="s">
        <v>26</v>
      </c>
      <c r="N2175" t="s">
        <v>24</v>
      </c>
    </row>
    <row r="2176" spans="1:14" x14ac:dyDescent="0.25">
      <c r="A2176" t="s">
        <v>2380</v>
      </c>
      <c r="B2176" t="s">
        <v>4014</v>
      </c>
      <c r="C2176" t="s">
        <v>2013</v>
      </c>
      <c r="D2176" t="s">
        <v>21</v>
      </c>
      <c r="E2176">
        <v>26287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43432</v>
      </c>
      <c r="L2176" t="s">
        <v>26</v>
      </c>
      <c r="N2176" t="s">
        <v>24</v>
      </c>
    </row>
    <row r="2177" spans="1:14" x14ac:dyDescent="0.25">
      <c r="A2177" t="s">
        <v>4015</v>
      </c>
      <c r="B2177" t="s">
        <v>4016</v>
      </c>
      <c r="C2177" t="s">
        <v>2013</v>
      </c>
      <c r="D2177" t="s">
        <v>21</v>
      </c>
      <c r="E2177">
        <v>26287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43432</v>
      </c>
      <c r="L2177" t="s">
        <v>26</v>
      </c>
      <c r="N2177" t="s">
        <v>24</v>
      </c>
    </row>
    <row r="2178" spans="1:14" x14ac:dyDescent="0.25">
      <c r="A2178" t="s">
        <v>4017</v>
      </c>
      <c r="B2178" t="s">
        <v>4018</v>
      </c>
      <c r="C2178" t="s">
        <v>4019</v>
      </c>
      <c r="D2178" t="s">
        <v>21</v>
      </c>
      <c r="E2178">
        <v>26292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43432</v>
      </c>
      <c r="L2178" t="s">
        <v>26</v>
      </c>
      <c r="N2178" t="s">
        <v>24</v>
      </c>
    </row>
    <row r="2179" spans="1:14" x14ac:dyDescent="0.25">
      <c r="A2179" t="s">
        <v>4020</v>
      </c>
      <c r="B2179" t="s">
        <v>3067</v>
      </c>
      <c r="C2179" t="s">
        <v>326</v>
      </c>
      <c r="D2179" t="s">
        <v>21</v>
      </c>
      <c r="E2179">
        <v>25704</v>
      </c>
      <c r="F2179" t="s">
        <v>22</v>
      </c>
      <c r="G2179" t="s">
        <v>22</v>
      </c>
      <c r="H2179" t="s">
        <v>78</v>
      </c>
      <c r="I2179" t="s">
        <v>79</v>
      </c>
      <c r="J2179" t="s">
        <v>80</v>
      </c>
      <c r="K2179" s="1">
        <v>43431</v>
      </c>
      <c r="L2179" t="s">
        <v>81</v>
      </c>
      <c r="M2179" t="str">
        <f>HYPERLINK("https://www.regulations.gov/docket?D=FDA-2018-H-4496")</f>
        <v>https://www.regulations.gov/docket?D=FDA-2018-H-4496</v>
      </c>
      <c r="N2179" t="s">
        <v>80</v>
      </c>
    </row>
    <row r="2180" spans="1:14" x14ac:dyDescent="0.25">
      <c r="A2180" t="s">
        <v>4021</v>
      </c>
      <c r="B2180" t="s">
        <v>4022</v>
      </c>
      <c r="C2180" t="s">
        <v>2013</v>
      </c>
      <c r="D2180" t="s">
        <v>21</v>
      </c>
      <c r="E2180">
        <v>26287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43431</v>
      </c>
      <c r="L2180" t="s">
        <v>26</v>
      </c>
      <c r="N2180" t="s">
        <v>24</v>
      </c>
    </row>
    <row r="2181" spans="1:14" x14ac:dyDescent="0.25">
      <c r="A2181" t="s">
        <v>4023</v>
      </c>
      <c r="B2181" t="s">
        <v>4024</v>
      </c>
      <c r="C2181" t="s">
        <v>4025</v>
      </c>
      <c r="D2181" t="s">
        <v>21</v>
      </c>
      <c r="E2181">
        <v>25205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43431</v>
      </c>
      <c r="L2181" t="s">
        <v>26</v>
      </c>
      <c r="N2181" t="s">
        <v>24</v>
      </c>
    </row>
    <row r="2182" spans="1:14" x14ac:dyDescent="0.25">
      <c r="A2182" t="s">
        <v>439</v>
      </c>
      <c r="B2182" t="s">
        <v>4026</v>
      </c>
      <c r="C2182" t="s">
        <v>540</v>
      </c>
      <c r="D2182" t="s">
        <v>21</v>
      </c>
      <c r="E2182">
        <v>25130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43431</v>
      </c>
      <c r="L2182" t="s">
        <v>26</v>
      </c>
      <c r="N2182" t="s">
        <v>24</v>
      </c>
    </row>
    <row r="2183" spans="1:14" x14ac:dyDescent="0.25">
      <c r="A2183" t="s">
        <v>4027</v>
      </c>
      <c r="B2183" t="s">
        <v>4028</v>
      </c>
      <c r="C2183" t="s">
        <v>2460</v>
      </c>
      <c r="D2183" t="s">
        <v>21</v>
      </c>
      <c r="E2183">
        <v>25045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43425</v>
      </c>
      <c r="L2183" t="s">
        <v>26</v>
      </c>
      <c r="N2183" t="s">
        <v>24</v>
      </c>
    </row>
    <row r="2184" spans="1:14" x14ac:dyDescent="0.25">
      <c r="A2184" t="s">
        <v>4029</v>
      </c>
      <c r="B2184" t="s">
        <v>947</v>
      </c>
      <c r="C2184" t="s">
        <v>948</v>
      </c>
      <c r="D2184" t="s">
        <v>21</v>
      </c>
      <c r="E2184">
        <v>25430</v>
      </c>
      <c r="F2184" t="s">
        <v>22</v>
      </c>
      <c r="G2184" t="s">
        <v>22</v>
      </c>
      <c r="H2184" t="s">
        <v>312</v>
      </c>
      <c r="I2184" t="s">
        <v>701</v>
      </c>
      <c r="J2184" s="1">
        <v>43368</v>
      </c>
      <c r="K2184" s="1">
        <v>43425</v>
      </c>
      <c r="L2184" t="s">
        <v>331</v>
      </c>
      <c r="N2184" t="s">
        <v>1302</v>
      </c>
    </row>
    <row r="2185" spans="1:14" x14ac:dyDescent="0.25">
      <c r="A2185" t="s">
        <v>288</v>
      </c>
      <c r="B2185" t="s">
        <v>4030</v>
      </c>
      <c r="C2185" t="s">
        <v>290</v>
      </c>
      <c r="D2185" t="s">
        <v>21</v>
      </c>
      <c r="E2185">
        <v>26180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43425</v>
      </c>
      <c r="L2185" t="s">
        <v>26</v>
      </c>
      <c r="N2185" t="s">
        <v>24</v>
      </c>
    </row>
    <row r="2186" spans="1:14" x14ac:dyDescent="0.25">
      <c r="A2186" t="s">
        <v>4031</v>
      </c>
      <c r="B2186" t="s">
        <v>4032</v>
      </c>
      <c r="C2186" t="s">
        <v>2457</v>
      </c>
      <c r="D2186" t="s">
        <v>21</v>
      </c>
      <c r="E2186">
        <v>25071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43425</v>
      </c>
      <c r="L2186" t="s">
        <v>26</v>
      </c>
      <c r="N2186" t="s">
        <v>24</v>
      </c>
    </row>
    <row r="2187" spans="1:14" x14ac:dyDescent="0.25">
      <c r="A2187" t="s">
        <v>4033</v>
      </c>
      <c r="B2187" t="s">
        <v>489</v>
      </c>
      <c r="C2187" t="s">
        <v>463</v>
      </c>
      <c r="D2187" t="s">
        <v>21</v>
      </c>
      <c r="E2187">
        <v>25550</v>
      </c>
      <c r="F2187" t="s">
        <v>22</v>
      </c>
      <c r="G2187" t="s">
        <v>22</v>
      </c>
      <c r="H2187" t="s">
        <v>312</v>
      </c>
      <c r="I2187" t="s">
        <v>313</v>
      </c>
      <c r="J2187" s="1">
        <v>43368</v>
      </c>
      <c r="K2187" s="1">
        <v>43425</v>
      </c>
      <c r="L2187" t="s">
        <v>331</v>
      </c>
      <c r="N2187" t="s">
        <v>1302</v>
      </c>
    </row>
    <row r="2188" spans="1:14" x14ac:dyDescent="0.25">
      <c r="A2188" t="s">
        <v>3952</v>
      </c>
      <c r="B2188" t="s">
        <v>4034</v>
      </c>
      <c r="C2188" t="s">
        <v>298</v>
      </c>
      <c r="D2188" t="s">
        <v>21</v>
      </c>
      <c r="E2188">
        <v>26150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43425</v>
      </c>
      <c r="L2188" t="s">
        <v>26</v>
      </c>
      <c r="N2188" t="s">
        <v>24</v>
      </c>
    </row>
    <row r="2189" spans="1:14" x14ac:dyDescent="0.25">
      <c r="A2189" t="s">
        <v>307</v>
      </c>
      <c r="B2189" t="s">
        <v>308</v>
      </c>
      <c r="C2189" t="s">
        <v>298</v>
      </c>
      <c r="D2189" t="s">
        <v>21</v>
      </c>
      <c r="E2189">
        <v>26150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43425</v>
      </c>
      <c r="L2189" t="s">
        <v>26</v>
      </c>
      <c r="N2189" t="s">
        <v>24</v>
      </c>
    </row>
    <row r="2190" spans="1:14" x14ac:dyDescent="0.25">
      <c r="A2190" t="s">
        <v>2255</v>
      </c>
      <c r="B2190" t="s">
        <v>2256</v>
      </c>
      <c r="C2190" t="s">
        <v>789</v>
      </c>
      <c r="D2190" t="s">
        <v>21</v>
      </c>
      <c r="E2190">
        <v>26351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43425</v>
      </c>
      <c r="L2190" t="s">
        <v>26</v>
      </c>
      <c r="N2190" t="s">
        <v>24</v>
      </c>
    </row>
    <row r="2191" spans="1:14" x14ac:dyDescent="0.25">
      <c r="A2191" t="s">
        <v>2432</v>
      </c>
      <c r="B2191" t="s">
        <v>4035</v>
      </c>
      <c r="C2191" t="s">
        <v>2457</v>
      </c>
      <c r="D2191" t="s">
        <v>21</v>
      </c>
      <c r="E2191">
        <v>25071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43425</v>
      </c>
      <c r="L2191" t="s">
        <v>26</v>
      </c>
      <c r="N2191" t="s">
        <v>24</v>
      </c>
    </row>
    <row r="2192" spans="1:14" x14ac:dyDescent="0.25">
      <c r="A2192" t="s">
        <v>2432</v>
      </c>
      <c r="B2192" t="s">
        <v>4036</v>
      </c>
      <c r="C2192" t="s">
        <v>2460</v>
      </c>
      <c r="D2192" t="s">
        <v>21</v>
      </c>
      <c r="E2192">
        <v>25045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43425</v>
      </c>
      <c r="L2192" t="s">
        <v>26</v>
      </c>
      <c r="N2192" t="s">
        <v>24</v>
      </c>
    </row>
    <row r="2193" spans="1:14" x14ac:dyDescent="0.25">
      <c r="A2193" t="s">
        <v>518</v>
      </c>
      <c r="B2193" t="s">
        <v>4037</v>
      </c>
      <c r="C2193" t="s">
        <v>320</v>
      </c>
      <c r="D2193" t="s">
        <v>21</v>
      </c>
      <c r="E2193">
        <v>26452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43425</v>
      </c>
      <c r="L2193" t="s">
        <v>26</v>
      </c>
      <c r="N2193" t="s">
        <v>24</v>
      </c>
    </row>
    <row r="2194" spans="1:14" x14ac:dyDescent="0.25">
      <c r="A2194" t="s">
        <v>1517</v>
      </c>
      <c r="B2194" t="s">
        <v>2257</v>
      </c>
      <c r="C2194" t="s">
        <v>512</v>
      </c>
      <c r="D2194" t="s">
        <v>21</v>
      </c>
      <c r="E2194">
        <v>26201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43425</v>
      </c>
      <c r="L2194" t="s">
        <v>26</v>
      </c>
      <c r="N2194" t="s">
        <v>24</v>
      </c>
    </row>
    <row r="2195" spans="1:14" x14ac:dyDescent="0.25">
      <c r="A2195" t="s">
        <v>4038</v>
      </c>
      <c r="B2195" t="s">
        <v>4039</v>
      </c>
      <c r="C2195" t="s">
        <v>2457</v>
      </c>
      <c r="D2195" t="s">
        <v>21</v>
      </c>
      <c r="E2195">
        <v>25071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43425</v>
      </c>
      <c r="L2195" t="s">
        <v>26</v>
      </c>
      <c r="N2195" t="s">
        <v>24</v>
      </c>
    </row>
    <row r="2196" spans="1:14" x14ac:dyDescent="0.25">
      <c r="A2196" t="s">
        <v>4040</v>
      </c>
      <c r="B2196" t="s">
        <v>4041</v>
      </c>
      <c r="C2196" t="s">
        <v>4042</v>
      </c>
      <c r="D2196" t="s">
        <v>21</v>
      </c>
      <c r="E2196">
        <v>25302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43425</v>
      </c>
      <c r="L2196" t="s">
        <v>26</v>
      </c>
      <c r="N2196" t="s">
        <v>24</v>
      </c>
    </row>
    <row r="2197" spans="1:14" x14ac:dyDescent="0.25">
      <c r="A2197" t="s">
        <v>4043</v>
      </c>
      <c r="B2197" t="s">
        <v>4044</v>
      </c>
      <c r="C2197" t="s">
        <v>512</v>
      </c>
      <c r="D2197" t="s">
        <v>21</v>
      </c>
      <c r="E2197">
        <v>26201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43425</v>
      </c>
      <c r="L2197" t="s">
        <v>26</v>
      </c>
      <c r="N2197" t="s">
        <v>24</v>
      </c>
    </row>
    <row r="2198" spans="1:14" x14ac:dyDescent="0.25">
      <c r="A2198" t="s">
        <v>2380</v>
      </c>
      <c r="B2198" t="s">
        <v>4045</v>
      </c>
      <c r="C2198" t="s">
        <v>2460</v>
      </c>
      <c r="D2198" t="s">
        <v>21</v>
      </c>
      <c r="E2198">
        <v>25045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43425</v>
      </c>
      <c r="L2198" t="s">
        <v>26</v>
      </c>
      <c r="N2198" t="s">
        <v>24</v>
      </c>
    </row>
    <row r="2199" spans="1:14" x14ac:dyDescent="0.25">
      <c r="A2199" t="s">
        <v>2380</v>
      </c>
      <c r="B2199" t="s">
        <v>4046</v>
      </c>
      <c r="C2199" t="s">
        <v>4047</v>
      </c>
      <c r="D2199" t="s">
        <v>21</v>
      </c>
      <c r="E2199">
        <v>26142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43425</v>
      </c>
      <c r="L2199" t="s">
        <v>26</v>
      </c>
      <c r="N2199" t="s">
        <v>24</v>
      </c>
    </row>
    <row r="2200" spans="1:14" x14ac:dyDescent="0.25">
      <c r="A2200" t="s">
        <v>2258</v>
      </c>
      <c r="B2200" t="s">
        <v>2259</v>
      </c>
      <c r="C2200" t="s">
        <v>789</v>
      </c>
      <c r="D2200" t="s">
        <v>21</v>
      </c>
      <c r="E2200">
        <v>26351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43425</v>
      </c>
      <c r="L2200" t="s">
        <v>26</v>
      </c>
      <c r="N2200" t="s">
        <v>24</v>
      </c>
    </row>
    <row r="2201" spans="1:14" x14ac:dyDescent="0.25">
      <c r="A2201" t="s">
        <v>940</v>
      </c>
      <c r="B2201" t="s">
        <v>941</v>
      </c>
      <c r="C2201" t="s">
        <v>587</v>
      </c>
      <c r="D2201" t="s">
        <v>21</v>
      </c>
      <c r="E2201">
        <v>25951</v>
      </c>
      <c r="F2201" t="s">
        <v>22</v>
      </c>
      <c r="G2201" t="s">
        <v>22</v>
      </c>
      <c r="H2201" t="s">
        <v>312</v>
      </c>
      <c r="I2201" t="s">
        <v>313</v>
      </c>
      <c r="J2201" s="1">
        <v>43375</v>
      </c>
      <c r="K2201" s="1">
        <v>43425</v>
      </c>
      <c r="L2201" t="s">
        <v>331</v>
      </c>
      <c r="N2201" t="s">
        <v>1302</v>
      </c>
    </row>
    <row r="2202" spans="1:14" x14ac:dyDescent="0.25">
      <c r="A2202" t="s">
        <v>4048</v>
      </c>
      <c r="B2202" t="s">
        <v>4049</v>
      </c>
      <c r="C2202" t="s">
        <v>4042</v>
      </c>
      <c r="D2202" t="s">
        <v>21</v>
      </c>
      <c r="E2202">
        <v>25302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43425</v>
      </c>
      <c r="L2202" t="s">
        <v>26</v>
      </c>
      <c r="N2202" t="s">
        <v>24</v>
      </c>
    </row>
    <row r="2203" spans="1:14" x14ac:dyDescent="0.25">
      <c r="A2203" t="s">
        <v>114</v>
      </c>
      <c r="B2203" t="s">
        <v>321</v>
      </c>
      <c r="C2203" t="s">
        <v>298</v>
      </c>
      <c r="D2203" t="s">
        <v>21</v>
      </c>
      <c r="E2203">
        <v>26150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43425</v>
      </c>
      <c r="L2203" t="s">
        <v>26</v>
      </c>
      <c r="N2203" t="s">
        <v>24</v>
      </c>
    </row>
    <row r="2204" spans="1:14" x14ac:dyDescent="0.25">
      <c r="A2204" t="s">
        <v>2405</v>
      </c>
      <c r="B2204" t="s">
        <v>4050</v>
      </c>
      <c r="C2204" t="s">
        <v>4051</v>
      </c>
      <c r="D2204" t="s">
        <v>21</v>
      </c>
      <c r="E2204">
        <v>26335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43425</v>
      </c>
      <c r="L2204" t="s">
        <v>26</v>
      </c>
      <c r="N2204" t="s">
        <v>24</v>
      </c>
    </row>
    <row r="2205" spans="1:14" x14ac:dyDescent="0.25">
      <c r="A2205" t="s">
        <v>2407</v>
      </c>
      <c r="B2205" t="s">
        <v>4052</v>
      </c>
      <c r="C2205" t="s">
        <v>298</v>
      </c>
      <c r="D2205" t="s">
        <v>21</v>
      </c>
      <c r="E2205">
        <v>26150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43425</v>
      </c>
      <c r="L2205" t="s">
        <v>26</v>
      </c>
      <c r="N2205" t="s">
        <v>24</v>
      </c>
    </row>
    <row r="2206" spans="1:14" x14ac:dyDescent="0.25">
      <c r="A2206" t="s">
        <v>322</v>
      </c>
      <c r="B2206" t="s">
        <v>4053</v>
      </c>
      <c r="C2206" t="s">
        <v>298</v>
      </c>
      <c r="D2206" t="s">
        <v>21</v>
      </c>
      <c r="E2206">
        <v>26150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43425</v>
      </c>
      <c r="L2206" t="s">
        <v>26</v>
      </c>
      <c r="N2206" t="s">
        <v>24</v>
      </c>
    </row>
    <row r="2207" spans="1:14" x14ac:dyDescent="0.25">
      <c r="A2207" t="s">
        <v>1594</v>
      </c>
      <c r="B2207" t="s">
        <v>4054</v>
      </c>
      <c r="C2207" t="s">
        <v>2460</v>
      </c>
      <c r="D2207" t="s">
        <v>21</v>
      </c>
      <c r="E2207">
        <v>25045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43425</v>
      </c>
      <c r="L2207" t="s">
        <v>26</v>
      </c>
      <c r="N2207" t="s">
        <v>24</v>
      </c>
    </row>
    <row r="2208" spans="1:14" x14ac:dyDescent="0.25">
      <c r="A2208" t="s">
        <v>4055</v>
      </c>
      <c r="B2208" t="s">
        <v>4056</v>
      </c>
      <c r="C2208" t="s">
        <v>298</v>
      </c>
      <c r="D2208" t="s">
        <v>21</v>
      </c>
      <c r="E2208">
        <v>26150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43425</v>
      </c>
      <c r="L2208" t="s">
        <v>26</v>
      </c>
      <c r="N2208" t="s">
        <v>24</v>
      </c>
    </row>
    <row r="2209" spans="1:14" x14ac:dyDescent="0.25">
      <c r="A2209" t="s">
        <v>4057</v>
      </c>
      <c r="B2209" t="s">
        <v>4058</v>
      </c>
      <c r="C2209" t="s">
        <v>271</v>
      </c>
      <c r="D2209" t="s">
        <v>21</v>
      </c>
      <c r="E2209">
        <v>25401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43425</v>
      </c>
      <c r="L2209" t="s">
        <v>26</v>
      </c>
      <c r="N2209" t="s">
        <v>24</v>
      </c>
    </row>
    <row r="2210" spans="1:14" x14ac:dyDescent="0.25">
      <c r="A2210" t="s">
        <v>2575</v>
      </c>
      <c r="B2210" t="s">
        <v>4059</v>
      </c>
      <c r="C2210" t="s">
        <v>2457</v>
      </c>
      <c r="D2210" t="s">
        <v>21</v>
      </c>
      <c r="E2210">
        <v>25071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43425</v>
      </c>
      <c r="L2210" t="s">
        <v>26</v>
      </c>
      <c r="N2210" t="s">
        <v>24</v>
      </c>
    </row>
    <row r="2211" spans="1:14" x14ac:dyDescent="0.25">
      <c r="A2211" t="s">
        <v>4060</v>
      </c>
      <c r="B2211" t="s">
        <v>4061</v>
      </c>
      <c r="C2211" t="s">
        <v>976</v>
      </c>
      <c r="D2211" t="s">
        <v>21</v>
      </c>
      <c r="E2211">
        <v>25438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43424</v>
      </c>
      <c r="L2211" t="s">
        <v>26</v>
      </c>
      <c r="N2211" t="s">
        <v>24</v>
      </c>
    </row>
    <row r="2212" spans="1:14" x14ac:dyDescent="0.25">
      <c r="A2212" t="s">
        <v>343</v>
      </c>
      <c r="B2212" t="s">
        <v>4062</v>
      </c>
      <c r="C2212" t="s">
        <v>2457</v>
      </c>
      <c r="D2212" t="s">
        <v>21</v>
      </c>
      <c r="E2212">
        <v>25071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43424</v>
      </c>
      <c r="L2212" t="s">
        <v>26</v>
      </c>
      <c r="N2212" t="s">
        <v>24</v>
      </c>
    </row>
    <row r="2213" spans="1:14" x14ac:dyDescent="0.25">
      <c r="A2213" t="s">
        <v>2571</v>
      </c>
      <c r="B2213" t="s">
        <v>4063</v>
      </c>
      <c r="C2213" t="s">
        <v>537</v>
      </c>
      <c r="D2213" t="s">
        <v>21</v>
      </c>
      <c r="E2213">
        <v>25053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43424</v>
      </c>
      <c r="L2213" t="s">
        <v>26</v>
      </c>
      <c r="N2213" t="s">
        <v>24</v>
      </c>
    </row>
    <row r="2214" spans="1:14" x14ac:dyDescent="0.25">
      <c r="A2214" t="s">
        <v>1091</v>
      </c>
      <c r="B2214" t="s">
        <v>4064</v>
      </c>
      <c r="C2214" t="s">
        <v>2919</v>
      </c>
      <c r="D2214" t="s">
        <v>21</v>
      </c>
      <c r="E2214">
        <v>25570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43424</v>
      </c>
      <c r="L2214" t="s">
        <v>26</v>
      </c>
      <c r="N2214" t="s">
        <v>24</v>
      </c>
    </row>
    <row r="2215" spans="1:14" x14ac:dyDescent="0.25">
      <c r="A2215" t="s">
        <v>4065</v>
      </c>
      <c r="B2215" t="s">
        <v>4066</v>
      </c>
      <c r="C2215" t="s">
        <v>976</v>
      </c>
      <c r="D2215" t="s">
        <v>21</v>
      </c>
      <c r="E2215">
        <v>25438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43424</v>
      </c>
      <c r="L2215" t="s">
        <v>26</v>
      </c>
      <c r="N2215" t="s">
        <v>24</v>
      </c>
    </row>
    <row r="2216" spans="1:14" x14ac:dyDescent="0.25">
      <c r="A2216" t="s">
        <v>4067</v>
      </c>
      <c r="B2216" t="s">
        <v>4068</v>
      </c>
      <c r="C2216" t="s">
        <v>2358</v>
      </c>
      <c r="D2216" t="s">
        <v>21</v>
      </c>
      <c r="E2216">
        <v>25177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43423</v>
      </c>
      <c r="L2216" t="s">
        <v>26</v>
      </c>
      <c r="N2216" t="s">
        <v>24</v>
      </c>
    </row>
    <row r="2217" spans="1:14" x14ac:dyDescent="0.25">
      <c r="A2217" t="s">
        <v>4069</v>
      </c>
      <c r="B2217" t="s">
        <v>4070</v>
      </c>
      <c r="C2217" t="s">
        <v>2358</v>
      </c>
      <c r="D2217" t="s">
        <v>21</v>
      </c>
      <c r="E2217">
        <v>25177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43423</v>
      </c>
      <c r="L2217" t="s">
        <v>26</v>
      </c>
      <c r="N2217" t="s">
        <v>24</v>
      </c>
    </row>
    <row r="2218" spans="1:14" x14ac:dyDescent="0.25">
      <c r="A2218" t="s">
        <v>4071</v>
      </c>
      <c r="B2218" t="s">
        <v>4072</v>
      </c>
      <c r="C2218" t="s">
        <v>441</v>
      </c>
      <c r="D2218" t="s">
        <v>21</v>
      </c>
      <c r="E2218">
        <v>26554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43423</v>
      </c>
      <c r="L2218" t="s">
        <v>26</v>
      </c>
      <c r="N2218" t="s">
        <v>24</v>
      </c>
    </row>
    <row r="2219" spans="1:14" x14ac:dyDescent="0.25">
      <c r="A2219" t="s">
        <v>2370</v>
      </c>
      <c r="B2219" t="s">
        <v>2371</v>
      </c>
      <c r="C2219" t="s">
        <v>2372</v>
      </c>
      <c r="D2219" t="s">
        <v>21</v>
      </c>
      <c r="E2219">
        <v>26038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43423</v>
      </c>
      <c r="L2219" t="s">
        <v>26</v>
      </c>
      <c r="N2219" t="s">
        <v>24</v>
      </c>
    </row>
    <row r="2220" spans="1:14" x14ac:dyDescent="0.25">
      <c r="A2220" t="s">
        <v>359</v>
      </c>
      <c r="B2220" t="s">
        <v>4073</v>
      </c>
      <c r="C2220" t="s">
        <v>2358</v>
      </c>
      <c r="D2220" t="s">
        <v>21</v>
      </c>
      <c r="E2220">
        <v>25177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43423</v>
      </c>
      <c r="L2220" t="s">
        <v>26</v>
      </c>
      <c r="N2220" t="s">
        <v>24</v>
      </c>
    </row>
    <row r="2221" spans="1:14" x14ac:dyDescent="0.25">
      <c r="A2221" t="s">
        <v>4074</v>
      </c>
      <c r="B2221" t="s">
        <v>4075</v>
      </c>
      <c r="C2221" t="s">
        <v>2358</v>
      </c>
      <c r="D2221" t="s">
        <v>21</v>
      </c>
      <c r="E2221">
        <v>25177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43423</v>
      </c>
      <c r="L2221" t="s">
        <v>26</v>
      </c>
      <c r="N2221" t="s">
        <v>24</v>
      </c>
    </row>
    <row r="2222" spans="1:14" x14ac:dyDescent="0.25">
      <c r="A2222" t="s">
        <v>4076</v>
      </c>
      <c r="B2222" t="s">
        <v>4077</v>
      </c>
      <c r="C2222" t="s">
        <v>1098</v>
      </c>
      <c r="D2222" t="s">
        <v>21</v>
      </c>
      <c r="E2222">
        <v>26554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43423</v>
      </c>
      <c r="L2222" t="s">
        <v>26</v>
      </c>
      <c r="N2222" t="s">
        <v>24</v>
      </c>
    </row>
    <row r="2223" spans="1:14" x14ac:dyDescent="0.25">
      <c r="A2223" t="s">
        <v>4078</v>
      </c>
      <c r="B2223" t="s">
        <v>4079</v>
      </c>
      <c r="C2223" t="s">
        <v>441</v>
      </c>
      <c r="D2223" t="s">
        <v>21</v>
      </c>
      <c r="E2223">
        <v>26554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43423</v>
      </c>
      <c r="L2223" t="s">
        <v>26</v>
      </c>
      <c r="N2223" t="s">
        <v>24</v>
      </c>
    </row>
    <row r="2224" spans="1:14" x14ac:dyDescent="0.25">
      <c r="A2224" t="s">
        <v>1517</v>
      </c>
      <c r="B2224" t="s">
        <v>4080</v>
      </c>
      <c r="C2224" t="s">
        <v>1098</v>
      </c>
      <c r="D2224" t="s">
        <v>21</v>
      </c>
      <c r="E2224">
        <v>26554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43423</v>
      </c>
      <c r="L2224" t="s">
        <v>26</v>
      </c>
      <c r="N2224" t="s">
        <v>24</v>
      </c>
    </row>
    <row r="2225" spans="1:14" x14ac:dyDescent="0.25">
      <c r="A2225" t="s">
        <v>4081</v>
      </c>
      <c r="B2225" t="s">
        <v>4082</v>
      </c>
      <c r="C2225" t="s">
        <v>2358</v>
      </c>
      <c r="D2225" t="s">
        <v>21</v>
      </c>
      <c r="E2225">
        <v>25177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43423</v>
      </c>
      <c r="L2225" t="s">
        <v>26</v>
      </c>
      <c r="N2225" t="s">
        <v>24</v>
      </c>
    </row>
    <row r="2226" spans="1:14" x14ac:dyDescent="0.25">
      <c r="A2226" t="s">
        <v>2652</v>
      </c>
      <c r="B2226" t="s">
        <v>2653</v>
      </c>
      <c r="C2226" t="s">
        <v>991</v>
      </c>
      <c r="D2226" t="s">
        <v>21</v>
      </c>
      <c r="E2226">
        <v>25414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43423</v>
      </c>
      <c r="L2226" t="s">
        <v>26</v>
      </c>
      <c r="N2226" t="s">
        <v>24</v>
      </c>
    </row>
    <row r="2227" spans="1:14" x14ac:dyDescent="0.25">
      <c r="A2227" t="s">
        <v>75</v>
      </c>
      <c r="B2227" t="s">
        <v>4083</v>
      </c>
      <c r="C2227" t="s">
        <v>77</v>
      </c>
      <c r="D2227" t="s">
        <v>21</v>
      </c>
      <c r="E2227">
        <v>25671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43423</v>
      </c>
      <c r="L2227" t="s">
        <v>26</v>
      </c>
      <c r="N2227" t="s">
        <v>24</v>
      </c>
    </row>
    <row r="2228" spans="1:14" x14ac:dyDescent="0.25">
      <c r="A2228" t="s">
        <v>2375</v>
      </c>
      <c r="B2228" t="s">
        <v>2376</v>
      </c>
      <c r="C2228" t="s">
        <v>1632</v>
      </c>
      <c r="D2228" t="s">
        <v>21</v>
      </c>
      <c r="E2228">
        <v>26041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43423</v>
      </c>
      <c r="L2228" t="s">
        <v>26</v>
      </c>
      <c r="N2228" t="s">
        <v>24</v>
      </c>
    </row>
    <row r="2229" spans="1:14" x14ac:dyDescent="0.25">
      <c r="A2229" t="s">
        <v>4084</v>
      </c>
      <c r="B2229" t="s">
        <v>4085</v>
      </c>
      <c r="C2229" t="s">
        <v>135</v>
      </c>
      <c r="D2229" t="s">
        <v>21</v>
      </c>
      <c r="E2229">
        <v>26033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43423</v>
      </c>
      <c r="L2229" t="s">
        <v>26</v>
      </c>
      <c r="N2229" t="s">
        <v>24</v>
      </c>
    </row>
    <row r="2230" spans="1:14" x14ac:dyDescent="0.25">
      <c r="A2230" t="s">
        <v>2684</v>
      </c>
      <c r="B2230" t="s">
        <v>2685</v>
      </c>
      <c r="C2230" t="s">
        <v>817</v>
      </c>
      <c r="D2230" t="s">
        <v>21</v>
      </c>
      <c r="E2230">
        <v>25425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43423</v>
      </c>
      <c r="L2230" t="s">
        <v>26</v>
      </c>
      <c r="N2230" t="s">
        <v>24</v>
      </c>
    </row>
    <row r="2231" spans="1:14" x14ac:dyDescent="0.25">
      <c r="A2231" t="s">
        <v>2380</v>
      </c>
      <c r="B2231" t="s">
        <v>4086</v>
      </c>
      <c r="C2231" t="s">
        <v>135</v>
      </c>
      <c r="D2231" t="s">
        <v>21</v>
      </c>
      <c r="E2231">
        <v>26033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43423</v>
      </c>
      <c r="L2231" t="s">
        <v>26</v>
      </c>
      <c r="N2231" t="s">
        <v>24</v>
      </c>
    </row>
    <row r="2232" spans="1:14" x14ac:dyDescent="0.25">
      <c r="A2232" t="s">
        <v>2380</v>
      </c>
      <c r="B2232" t="s">
        <v>4087</v>
      </c>
      <c r="C2232" t="s">
        <v>2358</v>
      </c>
      <c r="D2232" t="s">
        <v>21</v>
      </c>
      <c r="E2232">
        <v>25177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43423</v>
      </c>
      <c r="L2232" t="s">
        <v>26</v>
      </c>
      <c r="N2232" t="s">
        <v>24</v>
      </c>
    </row>
    <row r="2233" spans="1:14" x14ac:dyDescent="0.25">
      <c r="A2233" t="s">
        <v>2380</v>
      </c>
      <c r="B2233" t="s">
        <v>1323</v>
      </c>
      <c r="C2233" t="s">
        <v>441</v>
      </c>
      <c r="D2233" t="s">
        <v>21</v>
      </c>
      <c r="E2233">
        <v>26554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43423</v>
      </c>
      <c r="L2233" t="s">
        <v>26</v>
      </c>
      <c r="N2233" t="s">
        <v>24</v>
      </c>
    </row>
    <row r="2234" spans="1:14" x14ac:dyDescent="0.25">
      <c r="A2234" t="s">
        <v>171</v>
      </c>
      <c r="B2234" t="s">
        <v>172</v>
      </c>
      <c r="C2234" t="s">
        <v>135</v>
      </c>
      <c r="D2234" t="s">
        <v>21</v>
      </c>
      <c r="E2234">
        <v>26033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43423</v>
      </c>
      <c r="L2234" t="s">
        <v>26</v>
      </c>
      <c r="N2234" t="s">
        <v>24</v>
      </c>
    </row>
    <row r="2235" spans="1:14" x14ac:dyDescent="0.25">
      <c r="A2235" t="s">
        <v>173</v>
      </c>
      <c r="B2235" t="s">
        <v>174</v>
      </c>
      <c r="C2235" t="s">
        <v>135</v>
      </c>
      <c r="D2235" t="s">
        <v>21</v>
      </c>
      <c r="E2235">
        <v>26033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43423</v>
      </c>
      <c r="L2235" t="s">
        <v>26</v>
      </c>
      <c r="N2235" t="s">
        <v>24</v>
      </c>
    </row>
    <row r="2236" spans="1:14" x14ac:dyDescent="0.25">
      <c r="A2236" t="s">
        <v>4088</v>
      </c>
      <c r="B2236" t="s">
        <v>4089</v>
      </c>
      <c r="C2236" t="s">
        <v>4090</v>
      </c>
      <c r="D2236" t="s">
        <v>21</v>
      </c>
      <c r="E2236">
        <v>25202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43423</v>
      </c>
      <c r="L2236" t="s">
        <v>26</v>
      </c>
      <c r="N2236" t="s">
        <v>24</v>
      </c>
    </row>
    <row r="2237" spans="1:14" x14ac:dyDescent="0.25">
      <c r="A2237" t="s">
        <v>4091</v>
      </c>
      <c r="B2237" t="s">
        <v>4092</v>
      </c>
      <c r="C2237" t="s">
        <v>441</v>
      </c>
      <c r="D2237" t="s">
        <v>21</v>
      </c>
      <c r="E2237">
        <v>26554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43423</v>
      </c>
      <c r="L2237" t="s">
        <v>26</v>
      </c>
      <c r="N2237" t="s">
        <v>24</v>
      </c>
    </row>
    <row r="2238" spans="1:14" x14ac:dyDescent="0.25">
      <c r="A2238" t="s">
        <v>2394</v>
      </c>
      <c r="B2238" t="s">
        <v>4093</v>
      </c>
      <c r="C2238" t="s">
        <v>441</v>
      </c>
      <c r="D2238" t="s">
        <v>21</v>
      </c>
      <c r="E2238">
        <v>26554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43423</v>
      </c>
      <c r="L2238" t="s">
        <v>26</v>
      </c>
      <c r="N2238" t="s">
        <v>24</v>
      </c>
    </row>
    <row r="2239" spans="1:14" x14ac:dyDescent="0.25">
      <c r="A2239" t="s">
        <v>2407</v>
      </c>
      <c r="B2239" t="s">
        <v>4094</v>
      </c>
      <c r="C2239" t="s">
        <v>2358</v>
      </c>
      <c r="D2239" t="s">
        <v>21</v>
      </c>
      <c r="E2239">
        <v>25177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43423</v>
      </c>
      <c r="L2239" t="s">
        <v>26</v>
      </c>
      <c r="N2239" t="s">
        <v>24</v>
      </c>
    </row>
    <row r="2240" spans="1:14" x14ac:dyDescent="0.25">
      <c r="A2240" t="s">
        <v>2611</v>
      </c>
      <c r="B2240" t="s">
        <v>2612</v>
      </c>
      <c r="C2240" t="s">
        <v>2613</v>
      </c>
      <c r="D2240" t="s">
        <v>21</v>
      </c>
      <c r="E2240">
        <v>26060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43423</v>
      </c>
      <c r="L2240" t="s">
        <v>26</v>
      </c>
      <c r="N2240" t="s">
        <v>24</v>
      </c>
    </row>
    <row r="2241" spans="1:14" x14ac:dyDescent="0.25">
      <c r="A2241" t="s">
        <v>4095</v>
      </c>
      <c r="B2241" t="s">
        <v>4096</v>
      </c>
      <c r="C2241" t="s">
        <v>1632</v>
      </c>
      <c r="D2241" t="s">
        <v>21</v>
      </c>
      <c r="E2241">
        <v>26041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43423</v>
      </c>
      <c r="L2241" t="s">
        <v>26</v>
      </c>
      <c r="N2241" t="s">
        <v>24</v>
      </c>
    </row>
    <row r="2242" spans="1:14" x14ac:dyDescent="0.25">
      <c r="A2242" t="s">
        <v>2793</v>
      </c>
      <c r="B2242" t="s">
        <v>4097</v>
      </c>
      <c r="C2242" t="s">
        <v>2358</v>
      </c>
      <c r="D2242" t="s">
        <v>21</v>
      </c>
      <c r="E2242">
        <v>25177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43423</v>
      </c>
      <c r="L2242" t="s">
        <v>26</v>
      </c>
      <c r="N2242" t="s">
        <v>24</v>
      </c>
    </row>
    <row r="2243" spans="1:14" x14ac:dyDescent="0.25">
      <c r="A2243" t="s">
        <v>192</v>
      </c>
      <c r="B2243" t="s">
        <v>4098</v>
      </c>
      <c r="C2243" t="s">
        <v>135</v>
      </c>
      <c r="D2243" t="s">
        <v>21</v>
      </c>
      <c r="E2243">
        <v>26033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43423</v>
      </c>
      <c r="L2243" t="s">
        <v>26</v>
      </c>
      <c r="N2243" t="s">
        <v>24</v>
      </c>
    </row>
    <row r="2244" spans="1:14" x14ac:dyDescent="0.25">
      <c r="A2244" t="s">
        <v>1091</v>
      </c>
      <c r="B2244" t="s">
        <v>4099</v>
      </c>
      <c r="C2244" t="s">
        <v>1098</v>
      </c>
      <c r="D2244" t="s">
        <v>21</v>
      </c>
      <c r="E2244">
        <v>26554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43423</v>
      </c>
      <c r="L2244" t="s">
        <v>26</v>
      </c>
      <c r="N2244" t="s">
        <v>24</v>
      </c>
    </row>
    <row r="2245" spans="1:14" x14ac:dyDescent="0.25">
      <c r="A2245" t="s">
        <v>675</v>
      </c>
      <c r="B2245" t="s">
        <v>4100</v>
      </c>
      <c r="C2245" t="s">
        <v>1632</v>
      </c>
      <c r="D2245" t="s">
        <v>21</v>
      </c>
      <c r="E2245">
        <v>26041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43423</v>
      </c>
      <c r="L2245" t="s">
        <v>26</v>
      </c>
      <c r="N2245" t="s">
        <v>24</v>
      </c>
    </row>
    <row r="2246" spans="1:14" x14ac:dyDescent="0.25">
      <c r="A2246" t="s">
        <v>4101</v>
      </c>
      <c r="B2246" t="s">
        <v>4102</v>
      </c>
      <c r="C2246" t="s">
        <v>271</v>
      </c>
      <c r="D2246" t="s">
        <v>21</v>
      </c>
      <c r="E2246">
        <v>25405</v>
      </c>
      <c r="F2246" t="s">
        <v>22</v>
      </c>
      <c r="G2246" t="s">
        <v>22</v>
      </c>
      <c r="H2246" t="s">
        <v>329</v>
      </c>
      <c r="I2246" t="s">
        <v>2558</v>
      </c>
      <c r="J2246" t="s">
        <v>80</v>
      </c>
      <c r="K2246" s="1">
        <v>43420</v>
      </c>
      <c r="L2246" t="s">
        <v>81</v>
      </c>
      <c r="M2246" t="str">
        <f>HYPERLINK("https://www.regulations.gov/docket?D=FDA-2018-H-4361")</f>
        <v>https://www.regulations.gov/docket?D=FDA-2018-H-4361</v>
      </c>
      <c r="N2246" t="s">
        <v>80</v>
      </c>
    </row>
    <row r="2247" spans="1:14" x14ac:dyDescent="0.25">
      <c r="A2247" t="s">
        <v>938</v>
      </c>
      <c r="B2247" t="s">
        <v>939</v>
      </c>
      <c r="C2247" t="s">
        <v>304</v>
      </c>
      <c r="D2247" t="s">
        <v>21</v>
      </c>
      <c r="E2247">
        <v>24740</v>
      </c>
      <c r="F2247" t="s">
        <v>22</v>
      </c>
      <c r="G2247" t="s">
        <v>22</v>
      </c>
      <c r="H2247" t="s">
        <v>312</v>
      </c>
      <c r="I2247" t="s">
        <v>313</v>
      </c>
      <c r="J2247" s="1">
        <v>43363</v>
      </c>
      <c r="K2247" s="1">
        <v>43419</v>
      </c>
      <c r="L2247" t="s">
        <v>331</v>
      </c>
      <c r="N2247" t="s">
        <v>1302</v>
      </c>
    </row>
    <row r="2248" spans="1:14" x14ac:dyDescent="0.25">
      <c r="A2248" t="s">
        <v>267</v>
      </c>
      <c r="B2248" t="s">
        <v>4103</v>
      </c>
      <c r="C2248" t="s">
        <v>87</v>
      </c>
      <c r="D2248" t="s">
        <v>21</v>
      </c>
      <c r="E2248">
        <v>24983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43419</v>
      </c>
      <c r="L2248" t="s">
        <v>26</v>
      </c>
      <c r="N2248" t="s">
        <v>24</v>
      </c>
    </row>
    <row r="2249" spans="1:14" x14ac:dyDescent="0.25">
      <c r="A2249" t="s">
        <v>4104</v>
      </c>
      <c r="B2249" t="s">
        <v>4105</v>
      </c>
      <c r="C2249" t="s">
        <v>4106</v>
      </c>
      <c r="D2249" t="s">
        <v>21</v>
      </c>
      <c r="E2249">
        <v>24976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43419</v>
      </c>
      <c r="L2249" t="s">
        <v>26</v>
      </c>
      <c r="N2249" t="s">
        <v>24</v>
      </c>
    </row>
    <row r="2250" spans="1:14" x14ac:dyDescent="0.25">
      <c r="A2250" t="s">
        <v>4107</v>
      </c>
      <c r="B2250" t="s">
        <v>4108</v>
      </c>
      <c r="C2250" t="s">
        <v>4051</v>
      </c>
      <c r="D2250" t="s">
        <v>21</v>
      </c>
      <c r="E2250">
        <v>26335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43419</v>
      </c>
      <c r="L2250" t="s">
        <v>26</v>
      </c>
      <c r="N2250" t="s">
        <v>24</v>
      </c>
    </row>
    <row r="2251" spans="1:14" x14ac:dyDescent="0.25">
      <c r="A2251" t="s">
        <v>1061</v>
      </c>
      <c r="B2251" t="s">
        <v>1062</v>
      </c>
      <c r="C2251" t="s">
        <v>48</v>
      </c>
      <c r="D2251" t="s">
        <v>21</v>
      </c>
      <c r="E2251">
        <v>25314</v>
      </c>
      <c r="F2251" t="s">
        <v>22</v>
      </c>
      <c r="G2251" t="s">
        <v>22</v>
      </c>
      <c r="H2251" t="s">
        <v>329</v>
      </c>
      <c r="I2251" t="s">
        <v>1981</v>
      </c>
      <c r="J2251" s="1">
        <v>43365</v>
      </c>
      <c r="K2251" s="1">
        <v>43419</v>
      </c>
      <c r="L2251" t="s">
        <v>331</v>
      </c>
      <c r="N2251" t="s">
        <v>1365</v>
      </c>
    </row>
    <row r="2252" spans="1:14" x14ac:dyDescent="0.25">
      <c r="A2252" t="s">
        <v>2423</v>
      </c>
      <c r="B2252" t="s">
        <v>2424</v>
      </c>
      <c r="C2252" t="s">
        <v>77</v>
      </c>
      <c r="D2252" t="s">
        <v>21</v>
      </c>
      <c r="E2252">
        <v>25671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43419</v>
      </c>
      <c r="L2252" t="s">
        <v>26</v>
      </c>
      <c r="N2252" t="s">
        <v>24</v>
      </c>
    </row>
    <row r="2253" spans="1:14" x14ac:dyDescent="0.25">
      <c r="A2253" t="s">
        <v>2664</v>
      </c>
      <c r="B2253" t="s">
        <v>4109</v>
      </c>
      <c r="C2253" t="s">
        <v>304</v>
      </c>
      <c r="D2253" t="s">
        <v>21</v>
      </c>
      <c r="E2253">
        <v>24739</v>
      </c>
      <c r="F2253" t="s">
        <v>22</v>
      </c>
      <c r="G2253" t="s">
        <v>22</v>
      </c>
      <c r="H2253" t="s">
        <v>312</v>
      </c>
      <c r="I2253" t="s">
        <v>313</v>
      </c>
      <c r="J2253" s="1">
        <v>43363</v>
      </c>
      <c r="K2253" s="1">
        <v>43419</v>
      </c>
      <c r="L2253" t="s">
        <v>331</v>
      </c>
      <c r="N2253" t="s">
        <v>1299</v>
      </c>
    </row>
    <row r="2254" spans="1:14" x14ac:dyDescent="0.25">
      <c r="A2254" t="s">
        <v>2407</v>
      </c>
      <c r="B2254" t="s">
        <v>4110</v>
      </c>
      <c r="C2254" t="s">
        <v>4051</v>
      </c>
      <c r="D2254" t="s">
        <v>21</v>
      </c>
      <c r="E2254">
        <v>26335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43419</v>
      </c>
      <c r="L2254" t="s">
        <v>26</v>
      </c>
      <c r="N2254" t="s">
        <v>24</v>
      </c>
    </row>
    <row r="2255" spans="1:14" x14ac:dyDescent="0.25">
      <c r="A2255" t="s">
        <v>4111</v>
      </c>
      <c r="B2255" t="s">
        <v>4112</v>
      </c>
      <c r="C2255" t="s">
        <v>4113</v>
      </c>
      <c r="D2255" t="s">
        <v>21</v>
      </c>
      <c r="E2255">
        <v>25880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43418</v>
      </c>
      <c r="L2255" t="s">
        <v>26</v>
      </c>
      <c r="N2255" t="s">
        <v>24</v>
      </c>
    </row>
    <row r="2256" spans="1:14" x14ac:dyDescent="0.25">
      <c r="A2256" t="s">
        <v>3717</v>
      </c>
      <c r="B2256" t="s">
        <v>4114</v>
      </c>
      <c r="C2256" t="s">
        <v>113</v>
      </c>
      <c r="D2256" t="s">
        <v>21</v>
      </c>
      <c r="E2256">
        <v>25801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43418</v>
      </c>
      <c r="L2256" t="s">
        <v>26</v>
      </c>
      <c r="N2256" t="s">
        <v>24</v>
      </c>
    </row>
    <row r="2257" spans="1:14" x14ac:dyDescent="0.25">
      <c r="A2257" t="s">
        <v>4115</v>
      </c>
      <c r="B2257" t="s">
        <v>1720</v>
      </c>
      <c r="C2257" t="s">
        <v>509</v>
      </c>
      <c r="D2257" t="s">
        <v>21</v>
      </c>
      <c r="E2257">
        <v>26679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43418</v>
      </c>
      <c r="L2257" t="s">
        <v>26</v>
      </c>
      <c r="N2257" t="s">
        <v>24</v>
      </c>
    </row>
    <row r="2258" spans="1:14" x14ac:dyDescent="0.25">
      <c r="A2258" t="s">
        <v>4116</v>
      </c>
      <c r="B2258" t="s">
        <v>4117</v>
      </c>
      <c r="C2258" t="s">
        <v>113</v>
      </c>
      <c r="D2258" t="s">
        <v>21</v>
      </c>
      <c r="E2258">
        <v>25801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43418</v>
      </c>
      <c r="L2258" t="s">
        <v>26</v>
      </c>
      <c r="N2258" t="s">
        <v>24</v>
      </c>
    </row>
    <row r="2259" spans="1:14" x14ac:dyDescent="0.25">
      <c r="A2259" t="s">
        <v>4118</v>
      </c>
      <c r="B2259" t="s">
        <v>4119</v>
      </c>
      <c r="C2259" t="s">
        <v>4120</v>
      </c>
      <c r="D2259" t="s">
        <v>21</v>
      </c>
      <c r="E2259">
        <v>26704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43418</v>
      </c>
      <c r="L2259" t="s">
        <v>26</v>
      </c>
      <c r="N2259" t="s">
        <v>24</v>
      </c>
    </row>
    <row r="2260" spans="1:14" x14ac:dyDescent="0.25">
      <c r="A2260" t="s">
        <v>4121</v>
      </c>
      <c r="B2260" t="s">
        <v>4122</v>
      </c>
      <c r="C2260" t="s">
        <v>4123</v>
      </c>
      <c r="D2260" t="s">
        <v>21</v>
      </c>
      <c r="E2260">
        <v>25669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43417</v>
      </c>
      <c r="L2260" t="s">
        <v>26</v>
      </c>
      <c r="N2260" t="s">
        <v>24</v>
      </c>
    </row>
    <row r="2261" spans="1:14" x14ac:dyDescent="0.25">
      <c r="A2261" t="s">
        <v>4124</v>
      </c>
      <c r="B2261" t="s">
        <v>4125</v>
      </c>
      <c r="C2261" t="s">
        <v>4126</v>
      </c>
      <c r="D2261" t="s">
        <v>21</v>
      </c>
      <c r="E2261">
        <v>25517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43417</v>
      </c>
      <c r="L2261" t="s">
        <v>26</v>
      </c>
      <c r="N2261" t="s">
        <v>24</v>
      </c>
    </row>
    <row r="2262" spans="1:14" x14ac:dyDescent="0.25">
      <c r="A2262" t="s">
        <v>4127</v>
      </c>
      <c r="B2262" t="s">
        <v>4128</v>
      </c>
      <c r="C2262" t="s">
        <v>4123</v>
      </c>
      <c r="D2262" t="s">
        <v>21</v>
      </c>
      <c r="E2262">
        <v>25669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43417</v>
      </c>
      <c r="L2262" t="s">
        <v>26</v>
      </c>
      <c r="N2262" t="s">
        <v>24</v>
      </c>
    </row>
    <row r="2263" spans="1:14" x14ac:dyDescent="0.25">
      <c r="A2263" t="s">
        <v>4129</v>
      </c>
      <c r="B2263" t="s">
        <v>4130</v>
      </c>
      <c r="C2263" t="s">
        <v>2008</v>
      </c>
      <c r="D2263" t="s">
        <v>21</v>
      </c>
      <c r="E2263">
        <v>25674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43417</v>
      </c>
      <c r="L2263" t="s">
        <v>26</v>
      </c>
      <c r="N2263" t="s">
        <v>24</v>
      </c>
    </row>
    <row r="2264" spans="1:14" x14ac:dyDescent="0.25">
      <c r="A2264" t="s">
        <v>2538</v>
      </c>
      <c r="B2264" t="s">
        <v>4131</v>
      </c>
      <c r="C2264" t="s">
        <v>4126</v>
      </c>
      <c r="D2264" t="s">
        <v>21</v>
      </c>
      <c r="E2264">
        <v>25517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43417</v>
      </c>
      <c r="L2264" t="s">
        <v>26</v>
      </c>
      <c r="N2264" t="s">
        <v>24</v>
      </c>
    </row>
    <row r="2265" spans="1:14" x14ac:dyDescent="0.25">
      <c r="A2265" t="s">
        <v>4132</v>
      </c>
      <c r="B2265" t="s">
        <v>4133</v>
      </c>
      <c r="C2265" t="s">
        <v>1769</v>
      </c>
      <c r="D2265" t="s">
        <v>21</v>
      </c>
      <c r="E2265">
        <v>26320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43417</v>
      </c>
      <c r="L2265" t="s">
        <v>26</v>
      </c>
      <c r="N2265" t="s">
        <v>24</v>
      </c>
    </row>
    <row r="2266" spans="1:14" x14ac:dyDescent="0.25">
      <c r="A2266" t="s">
        <v>4134</v>
      </c>
      <c r="B2266" t="s">
        <v>4135</v>
      </c>
      <c r="C2266" t="s">
        <v>4136</v>
      </c>
      <c r="D2266" t="s">
        <v>21</v>
      </c>
      <c r="E2266">
        <v>25511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43417</v>
      </c>
      <c r="L2266" t="s">
        <v>26</v>
      </c>
      <c r="N2266" t="s">
        <v>24</v>
      </c>
    </row>
    <row r="2267" spans="1:14" x14ac:dyDescent="0.25">
      <c r="A2267" t="s">
        <v>4137</v>
      </c>
      <c r="B2267" t="s">
        <v>4138</v>
      </c>
      <c r="C2267" t="s">
        <v>1698</v>
      </c>
      <c r="D2267" t="s">
        <v>21</v>
      </c>
      <c r="E2267">
        <v>26155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43417</v>
      </c>
      <c r="L2267" t="s">
        <v>26</v>
      </c>
      <c r="N2267" t="s">
        <v>24</v>
      </c>
    </row>
    <row r="2268" spans="1:14" x14ac:dyDescent="0.25">
      <c r="A2268" t="s">
        <v>4139</v>
      </c>
      <c r="B2268" t="s">
        <v>4140</v>
      </c>
      <c r="C2268" t="s">
        <v>2008</v>
      </c>
      <c r="D2268" t="s">
        <v>21</v>
      </c>
      <c r="E2268">
        <v>25674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43417</v>
      </c>
      <c r="L2268" t="s">
        <v>26</v>
      </c>
      <c r="N2268" t="s">
        <v>24</v>
      </c>
    </row>
    <row r="2269" spans="1:14" x14ac:dyDescent="0.25">
      <c r="A2269" t="s">
        <v>4141</v>
      </c>
      <c r="B2269" t="s">
        <v>4142</v>
      </c>
      <c r="C2269" t="s">
        <v>3428</v>
      </c>
      <c r="D2269" t="s">
        <v>21</v>
      </c>
      <c r="E2269">
        <v>25685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43417</v>
      </c>
      <c r="L2269" t="s">
        <v>26</v>
      </c>
      <c r="N2269" t="s">
        <v>24</v>
      </c>
    </row>
    <row r="2270" spans="1:14" x14ac:dyDescent="0.25">
      <c r="A2270" t="s">
        <v>4143</v>
      </c>
      <c r="B2270" t="s">
        <v>4144</v>
      </c>
      <c r="C2270" t="s">
        <v>1358</v>
      </c>
      <c r="D2270" t="s">
        <v>21</v>
      </c>
      <c r="E2270">
        <v>26378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43416</v>
      </c>
      <c r="L2270" t="s">
        <v>26</v>
      </c>
      <c r="N2270" t="s">
        <v>24</v>
      </c>
    </row>
    <row r="2271" spans="1:14" x14ac:dyDescent="0.25">
      <c r="A2271" t="s">
        <v>424</v>
      </c>
      <c r="B2271" t="s">
        <v>4145</v>
      </c>
      <c r="C2271" t="s">
        <v>320</v>
      </c>
      <c r="D2271" t="s">
        <v>21</v>
      </c>
      <c r="E2271">
        <v>26452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43416</v>
      </c>
      <c r="L2271" t="s">
        <v>26</v>
      </c>
      <c r="N2271" t="s">
        <v>24</v>
      </c>
    </row>
    <row r="2272" spans="1:14" x14ac:dyDescent="0.25">
      <c r="A2272" t="s">
        <v>4146</v>
      </c>
      <c r="B2272" t="s">
        <v>4147</v>
      </c>
      <c r="C2272" t="s">
        <v>1759</v>
      </c>
      <c r="D2272" t="s">
        <v>21</v>
      </c>
      <c r="E2272">
        <v>26149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43416</v>
      </c>
      <c r="L2272" t="s">
        <v>26</v>
      </c>
      <c r="N2272" t="s">
        <v>24</v>
      </c>
    </row>
    <row r="2273" spans="1:14" x14ac:dyDescent="0.25">
      <c r="A2273" t="s">
        <v>4148</v>
      </c>
      <c r="B2273" t="s">
        <v>4149</v>
      </c>
      <c r="C2273" t="s">
        <v>2099</v>
      </c>
      <c r="D2273" t="s">
        <v>21</v>
      </c>
      <c r="E2273">
        <v>26416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43416</v>
      </c>
      <c r="L2273" t="s">
        <v>26</v>
      </c>
      <c r="N2273" t="s">
        <v>24</v>
      </c>
    </row>
    <row r="2274" spans="1:14" x14ac:dyDescent="0.25">
      <c r="A2274" t="s">
        <v>2432</v>
      </c>
      <c r="B2274" t="s">
        <v>4150</v>
      </c>
      <c r="C2274" t="s">
        <v>320</v>
      </c>
      <c r="D2274" t="s">
        <v>21</v>
      </c>
      <c r="E2274">
        <v>26452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43416</v>
      </c>
      <c r="L2274" t="s">
        <v>26</v>
      </c>
      <c r="N2274" t="s">
        <v>24</v>
      </c>
    </row>
    <row r="2275" spans="1:14" x14ac:dyDescent="0.25">
      <c r="A2275" t="s">
        <v>2432</v>
      </c>
      <c r="B2275" t="s">
        <v>4151</v>
      </c>
      <c r="C2275" t="s">
        <v>2099</v>
      </c>
      <c r="D2275" t="s">
        <v>21</v>
      </c>
      <c r="E2275">
        <v>26416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43416</v>
      </c>
      <c r="L2275" t="s">
        <v>26</v>
      </c>
      <c r="N2275" t="s">
        <v>24</v>
      </c>
    </row>
    <row r="2276" spans="1:14" x14ac:dyDescent="0.25">
      <c r="A2276" t="s">
        <v>4152</v>
      </c>
      <c r="B2276" t="s">
        <v>4153</v>
      </c>
      <c r="C2276" t="s">
        <v>4154</v>
      </c>
      <c r="D2276" t="s">
        <v>21</v>
      </c>
      <c r="E2276">
        <v>26175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43416</v>
      </c>
      <c r="L2276" t="s">
        <v>26</v>
      </c>
      <c r="N2276" t="s">
        <v>24</v>
      </c>
    </row>
    <row r="2277" spans="1:14" x14ac:dyDescent="0.25">
      <c r="A2277" t="s">
        <v>2646</v>
      </c>
      <c r="B2277" t="s">
        <v>4155</v>
      </c>
      <c r="C2277" t="s">
        <v>1729</v>
      </c>
      <c r="D2277" t="s">
        <v>21</v>
      </c>
      <c r="E2277">
        <v>26159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43416</v>
      </c>
      <c r="L2277" t="s">
        <v>26</v>
      </c>
      <c r="N2277" t="s">
        <v>24</v>
      </c>
    </row>
    <row r="2278" spans="1:14" x14ac:dyDescent="0.25">
      <c r="A2278" t="s">
        <v>3460</v>
      </c>
      <c r="B2278" t="s">
        <v>4156</v>
      </c>
      <c r="C2278" t="s">
        <v>4154</v>
      </c>
      <c r="D2278" t="s">
        <v>21</v>
      </c>
      <c r="E2278">
        <v>26175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43416</v>
      </c>
      <c r="L2278" t="s">
        <v>26</v>
      </c>
      <c r="N2278" t="s">
        <v>24</v>
      </c>
    </row>
    <row r="2279" spans="1:14" x14ac:dyDescent="0.25">
      <c r="A2279" t="s">
        <v>341</v>
      </c>
      <c r="B2279" t="s">
        <v>3472</v>
      </c>
      <c r="C2279" t="s">
        <v>320</v>
      </c>
      <c r="D2279" t="s">
        <v>21</v>
      </c>
      <c r="E2279">
        <v>26452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43416</v>
      </c>
      <c r="L2279" t="s">
        <v>26</v>
      </c>
      <c r="N2279" t="s">
        <v>24</v>
      </c>
    </row>
    <row r="2280" spans="1:14" x14ac:dyDescent="0.25">
      <c r="A2280" t="s">
        <v>4157</v>
      </c>
      <c r="B2280" t="s">
        <v>4158</v>
      </c>
      <c r="C2280" t="s">
        <v>2099</v>
      </c>
      <c r="D2280" t="s">
        <v>21</v>
      </c>
      <c r="E2280">
        <v>26416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43416</v>
      </c>
      <c r="L2280" t="s">
        <v>26</v>
      </c>
      <c r="N2280" t="s">
        <v>24</v>
      </c>
    </row>
    <row r="2281" spans="1:14" x14ac:dyDescent="0.25">
      <c r="A2281" t="s">
        <v>430</v>
      </c>
      <c r="B2281" t="s">
        <v>4159</v>
      </c>
      <c r="C2281" t="s">
        <v>320</v>
      </c>
      <c r="D2281" t="s">
        <v>21</v>
      </c>
      <c r="E2281">
        <v>26452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43416</v>
      </c>
      <c r="L2281" t="s">
        <v>26</v>
      </c>
      <c r="N2281" t="s">
        <v>24</v>
      </c>
    </row>
    <row r="2282" spans="1:14" x14ac:dyDescent="0.25">
      <c r="A2282" t="s">
        <v>4160</v>
      </c>
      <c r="B2282" t="s">
        <v>878</v>
      </c>
      <c r="C2282" t="s">
        <v>320</v>
      </c>
      <c r="D2282" t="s">
        <v>21</v>
      </c>
      <c r="E2282">
        <v>26452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43416</v>
      </c>
      <c r="L2282" t="s">
        <v>26</v>
      </c>
      <c r="N2282" t="s">
        <v>24</v>
      </c>
    </row>
    <row r="2283" spans="1:14" x14ac:dyDescent="0.25">
      <c r="A2283" t="s">
        <v>2380</v>
      </c>
      <c r="B2283" t="s">
        <v>4161</v>
      </c>
      <c r="C2283" t="s">
        <v>4154</v>
      </c>
      <c r="D2283" t="s">
        <v>21</v>
      </c>
      <c r="E2283">
        <v>26175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43416</v>
      </c>
      <c r="L2283" t="s">
        <v>26</v>
      </c>
      <c r="N2283" t="s">
        <v>24</v>
      </c>
    </row>
    <row r="2284" spans="1:14" x14ac:dyDescent="0.25">
      <c r="A2284" t="s">
        <v>2380</v>
      </c>
      <c r="B2284" t="s">
        <v>4162</v>
      </c>
      <c r="C2284" t="s">
        <v>2099</v>
      </c>
      <c r="D2284" t="s">
        <v>21</v>
      </c>
      <c r="E2284">
        <v>26416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43416</v>
      </c>
      <c r="L2284" t="s">
        <v>26</v>
      </c>
      <c r="N2284" t="s">
        <v>24</v>
      </c>
    </row>
    <row r="2285" spans="1:14" x14ac:dyDescent="0.25">
      <c r="A2285" t="s">
        <v>4163</v>
      </c>
      <c r="B2285" t="s">
        <v>4164</v>
      </c>
      <c r="C2285" t="s">
        <v>320</v>
      </c>
      <c r="D2285" t="s">
        <v>21</v>
      </c>
      <c r="E2285">
        <v>26452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43416</v>
      </c>
      <c r="L2285" t="s">
        <v>26</v>
      </c>
      <c r="N2285" t="s">
        <v>24</v>
      </c>
    </row>
    <row r="2286" spans="1:14" x14ac:dyDescent="0.25">
      <c r="A2286" t="s">
        <v>2443</v>
      </c>
      <c r="B2286" t="s">
        <v>4165</v>
      </c>
      <c r="C2286" t="s">
        <v>2099</v>
      </c>
      <c r="D2286" t="s">
        <v>21</v>
      </c>
      <c r="E2286">
        <v>26416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43416</v>
      </c>
      <c r="L2286" t="s">
        <v>26</v>
      </c>
      <c r="N2286" t="s">
        <v>24</v>
      </c>
    </row>
    <row r="2287" spans="1:14" x14ac:dyDescent="0.25">
      <c r="A2287" t="s">
        <v>2407</v>
      </c>
      <c r="B2287" t="s">
        <v>4166</v>
      </c>
      <c r="C2287" t="s">
        <v>320</v>
      </c>
      <c r="D2287" t="s">
        <v>21</v>
      </c>
      <c r="E2287">
        <v>26452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43416</v>
      </c>
      <c r="L2287" t="s">
        <v>26</v>
      </c>
      <c r="N2287" t="s">
        <v>24</v>
      </c>
    </row>
    <row r="2288" spans="1:14" x14ac:dyDescent="0.25">
      <c r="A2288" t="s">
        <v>4167</v>
      </c>
      <c r="B2288" t="s">
        <v>4168</v>
      </c>
      <c r="C2288" t="s">
        <v>4154</v>
      </c>
      <c r="D2288" t="s">
        <v>21</v>
      </c>
      <c r="E2288">
        <v>26175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43416</v>
      </c>
      <c r="L2288" t="s">
        <v>26</v>
      </c>
      <c r="N2288" t="s">
        <v>24</v>
      </c>
    </row>
    <row r="2289" spans="1:14" x14ac:dyDescent="0.25">
      <c r="A2289" t="s">
        <v>4169</v>
      </c>
      <c r="B2289" t="s">
        <v>4170</v>
      </c>
      <c r="C2289" t="s">
        <v>2099</v>
      </c>
      <c r="D2289" t="s">
        <v>21</v>
      </c>
      <c r="E2289">
        <v>26416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43416</v>
      </c>
      <c r="L2289" t="s">
        <v>26</v>
      </c>
      <c r="N2289" t="s">
        <v>24</v>
      </c>
    </row>
    <row r="2290" spans="1:14" x14ac:dyDescent="0.25">
      <c r="A2290" t="s">
        <v>4169</v>
      </c>
      <c r="B2290" t="s">
        <v>4171</v>
      </c>
      <c r="C2290" t="s">
        <v>320</v>
      </c>
      <c r="D2290" t="s">
        <v>21</v>
      </c>
      <c r="E2290">
        <v>26452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43416</v>
      </c>
      <c r="L2290" t="s">
        <v>26</v>
      </c>
      <c r="N2290" t="s">
        <v>24</v>
      </c>
    </row>
    <row r="2291" spans="1:14" x14ac:dyDescent="0.25">
      <c r="A2291" t="s">
        <v>4172</v>
      </c>
      <c r="B2291" t="s">
        <v>4173</v>
      </c>
      <c r="C2291" t="s">
        <v>1759</v>
      </c>
      <c r="D2291" t="s">
        <v>21</v>
      </c>
      <c r="E2291">
        <v>26149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43416</v>
      </c>
      <c r="L2291" t="s">
        <v>26</v>
      </c>
      <c r="N2291" t="s">
        <v>24</v>
      </c>
    </row>
    <row r="2292" spans="1:14" x14ac:dyDescent="0.25">
      <c r="A2292" t="s">
        <v>4174</v>
      </c>
      <c r="B2292" t="s">
        <v>4175</v>
      </c>
      <c r="C2292" t="s">
        <v>4176</v>
      </c>
      <c r="D2292" t="s">
        <v>21</v>
      </c>
      <c r="E2292">
        <v>26149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43416</v>
      </c>
      <c r="L2292" t="s">
        <v>26</v>
      </c>
      <c r="N2292" t="s">
        <v>24</v>
      </c>
    </row>
    <row r="2293" spans="1:14" x14ac:dyDescent="0.25">
      <c r="A2293" t="s">
        <v>1787</v>
      </c>
      <c r="B2293" t="s">
        <v>4177</v>
      </c>
      <c r="C2293" t="s">
        <v>1759</v>
      </c>
      <c r="D2293" t="s">
        <v>21</v>
      </c>
      <c r="E2293">
        <v>26149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43416</v>
      </c>
      <c r="L2293" t="s">
        <v>26</v>
      </c>
      <c r="N2293" t="s">
        <v>24</v>
      </c>
    </row>
    <row r="2294" spans="1:14" x14ac:dyDescent="0.25">
      <c r="A2294" t="s">
        <v>2407</v>
      </c>
      <c r="B2294" t="s">
        <v>4178</v>
      </c>
      <c r="C2294" t="s">
        <v>1380</v>
      </c>
      <c r="D2294" t="s">
        <v>21</v>
      </c>
      <c r="E2294">
        <v>26330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43414</v>
      </c>
      <c r="L2294" t="s">
        <v>26</v>
      </c>
      <c r="N2294" t="s">
        <v>24</v>
      </c>
    </row>
    <row r="2295" spans="1:14" x14ac:dyDescent="0.25">
      <c r="A2295" t="s">
        <v>4179</v>
      </c>
      <c r="B2295" t="s">
        <v>4180</v>
      </c>
      <c r="C2295" t="s">
        <v>3987</v>
      </c>
      <c r="D2295" t="s">
        <v>21</v>
      </c>
      <c r="E2295">
        <v>24951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43413</v>
      </c>
      <c r="L2295" t="s">
        <v>26</v>
      </c>
      <c r="N2295" t="s">
        <v>24</v>
      </c>
    </row>
    <row r="2296" spans="1:14" x14ac:dyDescent="0.25">
      <c r="A2296" t="s">
        <v>291</v>
      </c>
      <c r="B2296" t="s">
        <v>4181</v>
      </c>
      <c r="C2296" t="s">
        <v>293</v>
      </c>
      <c r="D2296" t="s">
        <v>21</v>
      </c>
      <c r="E2296">
        <v>26056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43413</v>
      </c>
      <c r="L2296" t="s">
        <v>26</v>
      </c>
      <c r="N2296" t="s">
        <v>24</v>
      </c>
    </row>
    <row r="2297" spans="1:14" x14ac:dyDescent="0.25">
      <c r="A2297" t="s">
        <v>4182</v>
      </c>
      <c r="B2297" t="s">
        <v>4183</v>
      </c>
      <c r="C2297" t="s">
        <v>1380</v>
      </c>
      <c r="D2297" t="s">
        <v>21</v>
      </c>
      <c r="E2297">
        <v>26330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43413</v>
      </c>
      <c r="L2297" t="s">
        <v>26</v>
      </c>
      <c r="N2297" t="s">
        <v>24</v>
      </c>
    </row>
    <row r="2298" spans="1:14" x14ac:dyDescent="0.25">
      <c r="A2298" t="s">
        <v>4184</v>
      </c>
      <c r="B2298" t="s">
        <v>4185</v>
      </c>
      <c r="C2298" t="s">
        <v>764</v>
      </c>
      <c r="D2298" t="s">
        <v>21</v>
      </c>
      <c r="E2298">
        <v>24918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43413</v>
      </c>
      <c r="L2298" t="s">
        <v>26</v>
      </c>
      <c r="N2298" t="s">
        <v>24</v>
      </c>
    </row>
    <row r="2299" spans="1:14" x14ac:dyDescent="0.25">
      <c r="A2299" t="s">
        <v>314</v>
      </c>
      <c r="B2299" t="s">
        <v>4186</v>
      </c>
      <c r="C2299" t="s">
        <v>301</v>
      </c>
      <c r="D2299" t="s">
        <v>21</v>
      </c>
      <c r="E2299">
        <v>26034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43413</v>
      </c>
      <c r="L2299" t="s">
        <v>26</v>
      </c>
      <c r="N2299" t="s">
        <v>24</v>
      </c>
    </row>
    <row r="2300" spans="1:14" x14ac:dyDescent="0.25">
      <c r="A2300" t="s">
        <v>4187</v>
      </c>
      <c r="B2300" t="s">
        <v>4188</v>
      </c>
      <c r="C2300" t="s">
        <v>301</v>
      </c>
      <c r="D2300" t="s">
        <v>21</v>
      </c>
      <c r="E2300">
        <v>26034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43413</v>
      </c>
      <c r="L2300" t="s">
        <v>26</v>
      </c>
      <c r="N2300" t="s">
        <v>24</v>
      </c>
    </row>
    <row r="2301" spans="1:14" x14ac:dyDescent="0.25">
      <c r="A2301" t="s">
        <v>1517</v>
      </c>
      <c r="B2301" t="s">
        <v>4189</v>
      </c>
      <c r="C2301" t="s">
        <v>1380</v>
      </c>
      <c r="D2301" t="s">
        <v>21</v>
      </c>
      <c r="E2301">
        <v>26330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43413</v>
      </c>
      <c r="L2301" t="s">
        <v>26</v>
      </c>
      <c r="N2301" t="s">
        <v>24</v>
      </c>
    </row>
    <row r="2302" spans="1:14" x14ac:dyDescent="0.25">
      <c r="A2302" t="s">
        <v>1517</v>
      </c>
      <c r="B2302" t="s">
        <v>4190</v>
      </c>
      <c r="C2302" t="s">
        <v>1380</v>
      </c>
      <c r="D2302" t="s">
        <v>21</v>
      </c>
      <c r="E2302">
        <v>26385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43413</v>
      </c>
      <c r="L2302" t="s">
        <v>26</v>
      </c>
      <c r="N2302" t="s">
        <v>24</v>
      </c>
    </row>
    <row r="2303" spans="1:14" x14ac:dyDescent="0.25">
      <c r="A2303" t="s">
        <v>1284</v>
      </c>
      <c r="B2303" t="s">
        <v>1285</v>
      </c>
      <c r="C2303" t="s">
        <v>683</v>
      </c>
      <c r="D2303" t="s">
        <v>21</v>
      </c>
      <c r="E2303">
        <v>26062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43413</v>
      </c>
      <c r="L2303" t="s">
        <v>26</v>
      </c>
      <c r="N2303" t="s">
        <v>24</v>
      </c>
    </row>
    <row r="2304" spans="1:14" x14ac:dyDescent="0.25">
      <c r="A2304" t="s">
        <v>4191</v>
      </c>
      <c r="B2304" t="s">
        <v>4192</v>
      </c>
      <c r="C2304" t="s">
        <v>301</v>
      </c>
      <c r="D2304" t="s">
        <v>21</v>
      </c>
      <c r="E2304">
        <v>26034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43413</v>
      </c>
      <c r="L2304" t="s">
        <v>26</v>
      </c>
      <c r="N2304" t="s">
        <v>24</v>
      </c>
    </row>
    <row r="2305" spans="1:14" x14ac:dyDescent="0.25">
      <c r="A2305" t="s">
        <v>4193</v>
      </c>
      <c r="B2305" t="s">
        <v>4194</v>
      </c>
      <c r="C2305" t="s">
        <v>301</v>
      </c>
      <c r="D2305" t="s">
        <v>21</v>
      </c>
      <c r="E2305">
        <v>26034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43413</v>
      </c>
      <c r="L2305" t="s">
        <v>26</v>
      </c>
      <c r="N2305" t="s">
        <v>24</v>
      </c>
    </row>
    <row r="2306" spans="1:14" x14ac:dyDescent="0.25">
      <c r="A2306" t="s">
        <v>4195</v>
      </c>
      <c r="B2306" t="s">
        <v>4196</v>
      </c>
      <c r="C2306" t="s">
        <v>3070</v>
      </c>
      <c r="D2306" t="s">
        <v>21</v>
      </c>
      <c r="E2306">
        <v>26050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43413</v>
      </c>
      <c r="L2306" t="s">
        <v>26</v>
      </c>
      <c r="N2306" t="s">
        <v>24</v>
      </c>
    </row>
    <row r="2307" spans="1:14" x14ac:dyDescent="0.25">
      <c r="A2307" t="s">
        <v>4197</v>
      </c>
      <c r="B2307" t="s">
        <v>4198</v>
      </c>
      <c r="C2307" t="s">
        <v>4199</v>
      </c>
      <c r="D2307" t="s">
        <v>21</v>
      </c>
      <c r="E2307">
        <v>24945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43413</v>
      </c>
      <c r="L2307" t="s">
        <v>26</v>
      </c>
      <c r="N2307" t="s">
        <v>24</v>
      </c>
    </row>
    <row r="2308" spans="1:14" x14ac:dyDescent="0.25">
      <c r="A2308" t="s">
        <v>2608</v>
      </c>
      <c r="B2308" t="s">
        <v>2609</v>
      </c>
      <c r="C2308" t="s">
        <v>683</v>
      </c>
      <c r="D2308" t="s">
        <v>21</v>
      </c>
      <c r="E2308">
        <v>26062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43413</v>
      </c>
      <c r="L2308" t="s">
        <v>26</v>
      </c>
      <c r="N2308" t="s">
        <v>24</v>
      </c>
    </row>
    <row r="2309" spans="1:14" x14ac:dyDescent="0.25">
      <c r="A2309" t="s">
        <v>4200</v>
      </c>
      <c r="B2309" t="s">
        <v>4201</v>
      </c>
      <c r="C2309" t="s">
        <v>1380</v>
      </c>
      <c r="D2309" t="s">
        <v>21</v>
      </c>
      <c r="E2309">
        <v>26330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43413</v>
      </c>
      <c r="L2309" t="s">
        <v>26</v>
      </c>
      <c r="N2309" t="s">
        <v>24</v>
      </c>
    </row>
    <row r="2310" spans="1:14" x14ac:dyDescent="0.25">
      <c r="A2310" t="s">
        <v>4202</v>
      </c>
      <c r="B2310" t="s">
        <v>4203</v>
      </c>
      <c r="C2310" t="s">
        <v>1380</v>
      </c>
      <c r="D2310" t="s">
        <v>21</v>
      </c>
      <c r="E2310">
        <v>26330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43413</v>
      </c>
      <c r="L2310" t="s">
        <v>26</v>
      </c>
      <c r="N2310" t="s">
        <v>24</v>
      </c>
    </row>
    <row r="2311" spans="1:14" x14ac:dyDescent="0.25">
      <c r="A2311" t="s">
        <v>4204</v>
      </c>
      <c r="B2311" t="s">
        <v>4205</v>
      </c>
      <c r="C2311" t="s">
        <v>4206</v>
      </c>
      <c r="D2311" t="s">
        <v>21</v>
      </c>
      <c r="E2311">
        <v>25573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43412</v>
      </c>
      <c r="L2311" t="s">
        <v>26</v>
      </c>
      <c r="N2311" t="s">
        <v>24</v>
      </c>
    </row>
    <row r="2312" spans="1:14" x14ac:dyDescent="0.25">
      <c r="A2312" t="s">
        <v>485</v>
      </c>
      <c r="B2312" t="s">
        <v>486</v>
      </c>
      <c r="C2312" t="s">
        <v>487</v>
      </c>
      <c r="D2312" t="s">
        <v>21</v>
      </c>
      <c r="E2312">
        <v>25840</v>
      </c>
      <c r="F2312" t="s">
        <v>22</v>
      </c>
      <c r="G2312" t="s">
        <v>22</v>
      </c>
      <c r="H2312" t="s">
        <v>329</v>
      </c>
      <c r="I2312" t="s">
        <v>1981</v>
      </c>
      <c r="J2312" s="1">
        <v>43358</v>
      </c>
      <c r="K2312" s="1">
        <v>43412</v>
      </c>
      <c r="L2312" t="s">
        <v>331</v>
      </c>
      <c r="N2312" t="s">
        <v>1365</v>
      </c>
    </row>
    <row r="2313" spans="1:14" x14ac:dyDescent="0.25">
      <c r="A2313" t="s">
        <v>4207</v>
      </c>
      <c r="B2313" t="s">
        <v>880</v>
      </c>
      <c r="C2313" t="s">
        <v>841</v>
      </c>
      <c r="D2313" t="s">
        <v>21</v>
      </c>
      <c r="E2313">
        <v>25601</v>
      </c>
      <c r="F2313" t="s">
        <v>22</v>
      </c>
      <c r="G2313" t="s">
        <v>22</v>
      </c>
      <c r="H2313" t="s">
        <v>312</v>
      </c>
      <c r="I2313" t="s">
        <v>313</v>
      </c>
      <c r="J2313" s="1">
        <v>43355</v>
      </c>
      <c r="K2313" s="1">
        <v>43412</v>
      </c>
      <c r="L2313" t="s">
        <v>331</v>
      </c>
      <c r="N2313" t="s">
        <v>1299</v>
      </c>
    </row>
    <row r="2314" spans="1:14" x14ac:dyDescent="0.25">
      <c r="A2314" t="s">
        <v>225</v>
      </c>
      <c r="B2314" t="s">
        <v>4208</v>
      </c>
      <c r="C2314" t="s">
        <v>217</v>
      </c>
      <c r="D2314" t="s">
        <v>21</v>
      </c>
      <c r="E2314">
        <v>25523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43412</v>
      </c>
      <c r="L2314" t="s">
        <v>26</v>
      </c>
      <c r="N2314" t="s">
        <v>24</v>
      </c>
    </row>
    <row r="2315" spans="1:14" x14ac:dyDescent="0.25">
      <c r="A2315" t="s">
        <v>4209</v>
      </c>
      <c r="B2315" t="s">
        <v>4210</v>
      </c>
      <c r="C2315" t="s">
        <v>3139</v>
      </c>
      <c r="D2315" t="s">
        <v>21</v>
      </c>
      <c r="E2315">
        <v>24892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43412</v>
      </c>
      <c r="L2315" t="s">
        <v>26</v>
      </c>
      <c r="N2315" t="s">
        <v>24</v>
      </c>
    </row>
    <row r="2316" spans="1:14" x14ac:dyDescent="0.25">
      <c r="A2316" t="s">
        <v>3649</v>
      </c>
      <c r="B2316" t="s">
        <v>3650</v>
      </c>
      <c r="C2316" t="s">
        <v>113</v>
      </c>
      <c r="D2316" t="s">
        <v>21</v>
      </c>
      <c r="E2316">
        <v>25801</v>
      </c>
      <c r="F2316" t="s">
        <v>22</v>
      </c>
      <c r="G2316" t="s">
        <v>22</v>
      </c>
      <c r="H2316" t="s">
        <v>312</v>
      </c>
      <c r="I2316" t="s">
        <v>313</v>
      </c>
      <c r="J2316" s="1">
        <v>43356</v>
      </c>
      <c r="K2316" s="1">
        <v>43412</v>
      </c>
      <c r="L2316" t="s">
        <v>331</v>
      </c>
      <c r="N2316" t="s">
        <v>1302</v>
      </c>
    </row>
    <row r="2317" spans="1:14" x14ac:dyDescent="0.25">
      <c r="A2317" t="s">
        <v>2432</v>
      </c>
      <c r="B2317" t="s">
        <v>4211</v>
      </c>
      <c r="C2317" t="s">
        <v>632</v>
      </c>
      <c r="D2317" t="s">
        <v>21</v>
      </c>
      <c r="E2317">
        <v>25962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43412</v>
      </c>
      <c r="L2317" t="s">
        <v>26</v>
      </c>
      <c r="N2317" t="s">
        <v>24</v>
      </c>
    </row>
    <row r="2318" spans="1:14" x14ac:dyDescent="0.25">
      <c r="A2318" t="s">
        <v>2432</v>
      </c>
      <c r="B2318" t="s">
        <v>4212</v>
      </c>
      <c r="C2318" t="s">
        <v>217</v>
      </c>
      <c r="D2318" t="s">
        <v>21</v>
      </c>
      <c r="E2318">
        <v>25523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43412</v>
      </c>
      <c r="L2318" t="s">
        <v>26</v>
      </c>
      <c r="N2318" t="s">
        <v>24</v>
      </c>
    </row>
    <row r="2319" spans="1:14" x14ac:dyDescent="0.25">
      <c r="A2319" t="s">
        <v>2432</v>
      </c>
      <c r="B2319" t="s">
        <v>4213</v>
      </c>
      <c r="C2319" t="s">
        <v>3139</v>
      </c>
      <c r="D2319" t="s">
        <v>21</v>
      </c>
      <c r="E2319">
        <v>24892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43412</v>
      </c>
      <c r="L2319" t="s">
        <v>26</v>
      </c>
      <c r="N2319" t="s">
        <v>24</v>
      </c>
    </row>
    <row r="2320" spans="1:14" x14ac:dyDescent="0.25">
      <c r="A2320" t="s">
        <v>4214</v>
      </c>
      <c r="B2320" t="s">
        <v>4215</v>
      </c>
      <c r="C2320" t="s">
        <v>4216</v>
      </c>
      <c r="D2320" t="s">
        <v>21</v>
      </c>
      <c r="E2320">
        <v>24836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43412</v>
      </c>
      <c r="L2320" t="s">
        <v>26</v>
      </c>
      <c r="N2320" t="s">
        <v>24</v>
      </c>
    </row>
    <row r="2321" spans="1:14" x14ac:dyDescent="0.25">
      <c r="A2321" t="s">
        <v>496</v>
      </c>
      <c r="B2321" t="s">
        <v>224</v>
      </c>
      <c r="C2321" t="s">
        <v>217</v>
      </c>
      <c r="D2321" t="s">
        <v>21</v>
      </c>
      <c r="E2321">
        <v>25523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43412</v>
      </c>
      <c r="L2321" t="s">
        <v>26</v>
      </c>
      <c r="N2321" t="s">
        <v>24</v>
      </c>
    </row>
    <row r="2322" spans="1:14" x14ac:dyDescent="0.25">
      <c r="A2322" t="s">
        <v>4217</v>
      </c>
      <c r="B2322" t="s">
        <v>4218</v>
      </c>
      <c r="C2322" t="s">
        <v>4219</v>
      </c>
      <c r="D2322" t="s">
        <v>21</v>
      </c>
      <c r="E2322">
        <v>24826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43412</v>
      </c>
      <c r="L2322" t="s">
        <v>26</v>
      </c>
      <c r="N2322" t="s">
        <v>24</v>
      </c>
    </row>
    <row r="2323" spans="1:14" x14ac:dyDescent="0.25">
      <c r="A2323" t="s">
        <v>341</v>
      </c>
      <c r="B2323" t="s">
        <v>2911</v>
      </c>
      <c r="C2323" t="s">
        <v>74</v>
      </c>
      <c r="D2323" t="s">
        <v>21</v>
      </c>
      <c r="E2323">
        <v>24901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43412</v>
      </c>
      <c r="L2323" t="s">
        <v>26</v>
      </c>
      <c r="N2323" t="s">
        <v>24</v>
      </c>
    </row>
    <row r="2324" spans="1:14" x14ac:dyDescent="0.25">
      <c r="A2324" t="s">
        <v>366</v>
      </c>
      <c r="B2324" t="s">
        <v>367</v>
      </c>
      <c r="C2324" t="s">
        <v>113</v>
      </c>
      <c r="D2324" t="s">
        <v>21</v>
      </c>
      <c r="E2324">
        <v>25801</v>
      </c>
      <c r="F2324" t="s">
        <v>22</v>
      </c>
      <c r="G2324" t="s">
        <v>22</v>
      </c>
      <c r="H2324" t="s">
        <v>329</v>
      </c>
      <c r="I2324" t="s">
        <v>1981</v>
      </c>
      <c r="J2324" s="1">
        <v>43356</v>
      </c>
      <c r="K2324" s="1">
        <v>43412</v>
      </c>
      <c r="L2324" t="s">
        <v>331</v>
      </c>
      <c r="N2324" t="s">
        <v>1365</v>
      </c>
    </row>
    <row r="2325" spans="1:14" x14ac:dyDescent="0.25">
      <c r="A2325" t="s">
        <v>4220</v>
      </c>
      <c r="B2325" t="s">
        <v>4221</v>
      </c>
      <c r="C2325" t="s">
        <v>4222</v>
      </c>
      <c r="D2325" t="s">
        <v>21</v>
      </c>
      <c r="E2325">
        <v>24866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43412</v>
      </c>
      <c r="L2325" t="s">
        <v>26</v>
      </c>
      <c r="N2325" t="s">
        <v>24</v>
      </c>
    </row>
    <row r="2326" spans="1:14" x14ac:dyDescent="0.25">
      <c r="A2326" t="s">
        <v>1866</v>
      </c>
      <c r="B2326" t="s">
        <v>1867</v>
      </c>
      <c r="C2326" t="s">
        <v>1868</v>
      </c>
      <c r="D2326" t="s">
        <v>21</v>
      </c>
      <c r="E2326">
        <v>25520</v>
      </c>
      <c r="F2326" t="s">
        <v>22</v>
      </c>
      <c r="G2326" t="s">
        <v>22</v>
      </c>
      <c r="H2326" t="s">
        <v>312</v>
      </c>
      <c r="I2326" t="s">
        <v>313</v>
      </c>
      <c r="J2326" t="s">
        <v>80</v>
      </c>
      <c r="K2326" s="1">
        <v>43412</v>
      </c>
      <c r="L2326" t="s">
        <v>81</v>
      </c>
      <c r="M2326" t="str">
        <f>HYPERLINK("https://www.regulations.gov/docket?D=FDA-2018-H-4258")</f>
        <v>https://www.regulations.gov/docket?D=FDA-2018-H-4258</v>
      </c>
      <c r="N2326" t="s">
        <v>80</v>
      </c>
    </row>
    <row r="2327" spans="1:14" x14ac:dyDescent="0.25">
      <c r="A2327" t="s">
        <v>2380</v>
      </c>
      <c r="B2327" t="s">
        <v>4223</v>
      </c>
      <c r="C2327" t="s">
        <v>217</v>
      </c>
      <c r="D2327" t="s">
        <v>21</v>
      </c>
      <c r="E2327">
        <v>25523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43412</v>
      </c>
      <c r="L2327" t="s">
        <v>26</v>
      </c>
      <c r="N2327" t="s">
        <v>24</v>
      </c>
    </row>
    <row r="2328" spans="1:14" x14ac:dyDescent="0.25">
      <c r="A2328" t="s">
        <v>4224</v>
      </c>
      <c r="B2328" t="s">
        <v>4225</v>
      </c>
      <c r="C2328" t="s">
        <v>4226</v>
      </c>
      <c r="D2328" t="s">
        <v>21</v>
      </c>
      <c r="E2328">
        <v>25572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43412</v>
      </c>
      <c r="L2328" t="s">
        <v>26</v>
      </c>
      <c r="N2328" t="s">
        <v>24</v>
      </c>
    </row>
    <row r="2329" spans="1:14" x14ac:dyDescent="0.25">
      <c r="A2329" t="s">
        <v>498</v>
      </c>
      <c r="B2329" t="s">
        <v>499</v>
      </c>
      <c r="C2329" t="s">
        <v>487</v>
      </c>
      <c r="D2329" t="s">
        <v>21</v>
      </c>
      <c r="E2329">
        <v>25840</v>
      </c>
      <c r="F2329" t="s">
        <v>22</v>
      </c>
      <c r="G2329" t="s">
        <v>22</v>
      </c>
      <c r="H2329" t="s">
        <v>312</v>
      </c>
      <c r="I2329" t="s">
        <v>313</v>
      </c>
      <c r="J2329" s="1">
        <v>43358</v>
      </c>
      <c r="K2329" s="1">
        <v>43412</v>
      </c>
      <c r="L2329" t="s">
        <v>331</v>
      </c>
      <c r="N2329" t="s">
        <v>1299</v>
      </c>
    </row>
    <row r="2330" spans="1:14" x14ac:dyDescent="0.25">
      <c r="A2330" t="s">
        <v>4227</v>
      </c>
      <c r="B2330" t="s">
        <v>4228</v>
      </c>
      <c r="C2330" t="s">
        <v>4206</v>
      </c>
      <c r="D2330" t="s">
        <v>21</v>
      </c>
      <c r="E2330">
        <v>25573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43412</v>
      </c>
      <c r="L2330" t="s">
        <v>26</v>
      </c>
      <c r="N2330" t="s">
        <v>24</v>
      </c>
    </row>
    <row r="2331" spans="1:14" x14ac:dyDescent="0.25">
      <c r="A2331" t="s">
        <v>3778</v>
      </c>
      <c r="B2331" t="s">
        <v>3771</v>
      </c>
      <c r="C2331" t="s">
        <v>4229</v>
      </c>
      <c r="D2331" t="s">
        <v>21</v>
      </c>
      <c r="E2331">
        <v>24881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43412</v>
      </c>
      <c r="L2331" t="s">
        <v>26</v>
      </c>
      <c r="N2331" t="s">
        <v>24</v>
      </c>
    </row>
    <row r="2332" spans="1:14" x14ac:dyDescent="0.25">
      <c r="A2332" t="s">
        <v>2538</v>
      </c>
      <c r="B2332" t="s">
        <v>4230</v>
      </c>
      <c r="C2332" t="s">
        <v>74</v>
      </c>
      <c r="D2332" t="s">
        <v>21</v>
      </c>
      <c r="E2332">
        <v>24901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43412</v>
      </c>
      <c r="L2332" t="s">
        <v>26</v>
      </c>
      <c r="N2332" t="s">
        <v>24</v>
      </c>
    </row>
    <row r="2333" spans="1:14" x14ac:dyDescent="0.25">
      <c r="A2333" t="s">
        <v>2954</v>
      </c>
      <c r="B2333" t="s">
        <v>4231</v>
      </c>
      <c r="C2333" t="s">
        <v>632</v>
      </c>
      <c r="D2333" t="s">
        <v>21</v>
      </c>
      <c r="E2333">
        <v>25962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43412</v>
      </c>
      <c r="L2333" t="s">
        <v>26</v>
      </c>
      <c r="N2333" t="s">
        <v>24</v>
      </c>
    </row>
    <row r="2334" spans="1:14" x14ac:dyDescent="0.25">
      <c r="A2334" t="s">
        <v>1461</v>
      </c>
      <c r="B2334" t="s">
        <v>4232</v>
      </c>
      <c r="C2334" t="s">
        <v>3139</v>
      </c>
      <c r="D2334" t="s">
        <v>21</v>
      </c>
      <c r="E2334">
        <v>24892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43412</v>
      </c>
      <c r="L2334" t="s">
        <v>26</v>
      </c>
      <c r="N2334" t="s">
        <v>24</v>
      </c>
    </row>
    <row r="2335" spans="1:14" x14ac:dyDescent="0.25">
      <c r="A2335" t="s">
        <v>4233</v>
      </c>
      <c r="B2335" t="s">
        <v>4234</v>
      </c>
      <c r="C2335" t="s">
        <v>3139</v>
      </c>
      <c r="D2335" t="s">
        <v>21</v>
      </c>
      <c r="E2335">
        <v>24892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43412</v>
      </c>
      <c r="L2335" t="s">
        <v>26</v>
      </c>
      <c r="N2335" t="s">
        <v>24</v>
      </c>
    </row>
    <row r="2336" spans="1:14" x14ac:dyDescent="0.25">
      <c r="A2336" t="s">
        <v>4235</v>
      </c>
      <c r="B2336" t="s">
        <v>4236</v>
      </c>
      <c r="C2336" t="s">
        <v>4206</v>
      </c>
      <c r="D2336" t="s">
        <v>21</v>
      </c>
      <c r="E2336">
        <v>25573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43412</v>
      </c>
      <c r="L2336" t="s">
        <v>26</v>
      </c>
      <c r="N2336" t="s">
        <v>24</v>
      </c>
    </row>
    <row r="2337" spans="1:14" x14ac:dyDescent="0.25">
      <c r="A2337" t="s">
        <v>212</v>
      </c>
      <c r="B2337" t="s">
        <v>213</v>
      </c>
      <c r="C2337" t="s">
        <v>214</v>
      </c>
      <c r="D2337" t="s">
        <v>21</v>
      </c>
      <c r="E2337">
        <v>26151</v>
      </c>
      <c r="F2337" t="s">
        <v>22</v>
      </c>
      <c r="G2337" t="s">
        <v>22</v>
      </c>
      <c r="H2337" t="s">
        <v>312</v>
      </c>
      <c r="I2337" t="s">
        <v>313</v>
      </c>
      <c r="J2337" s="1">
        <v>43358</v>
      </c>
      <c r="K2337" s="1">
        <v>43412</v>
      </c>
      <c r="L2337" t="s">
        <v>331</v>
      </c>
      <c r="N2337" t="s">
        <v>1299</v>
      </c>
    </row>
    <row r="2338" spans="1:14" x14ac:dyDescent="0.25">
      <c r="A2338" t="s">
        <v>4237</v>
      </c>
      <c r="B2338" t="s">
        <v>4238</v>
      </c>
      <c r="C2338" t="s">
        <v>632</v>
      </c>
      <c r="D2338" t="s">
        <v>21</v>
      </c>
      <c r="E2338">
        <v>25962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43412</v>
      </c>
      <c r="L2338" t="s">
        <v>26</v>
      </c>
      <c r="N2338" t="s">
        <v>24</v>
      </c>
    </row>
    <row r="2339" spans="1:14" x14ac:dyDescent="0.25">
      <c r="A2339" t="s">
        <v>4239</v>
      </c>
      <c r="B2339" t="s">
        <v>4240</v>
      </c>
      <c r="C2339" t="s">
        <v>276</v>
      </c>
      <c r="D2339" t="s">
        <v>21</v>
      </c>
      <c r="E2339">
        <v>26845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43411</v>
      </c>
      <c r="L2339" t="s">
        <v>26</v>
      </c>
      <c r="N2339" t="s">
        <v>24</v>
      </c>
    </row>
    <row r="2340" spans="1:14" x14ac:dyDescent="0.25">
      <c r="A2340" t="s">
        <v>4241</v>
      </c>
      <c r="B2340" t="s">
        <v>4242</v>
      </c>
      <c r="C2340" t="s">
        <v>1089</v>
      </c>
      <c r="D2340" t="s">
        <v>21</v>
      </c>
      <c r="E2340">
        <v>25504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43409</v>
      </c>
      <c r="L2340" t="s">
        <v>26</v>
      </c>
      <c r="N2340" t="s">
        <v>24</v>
      </c>
    </row>
    <row r="2341" spans="1:14" x14ac:dyDescent="0.25">
      <c r="A2341" t="s">
        <v>359</v>
      </c>
      <c r="B2341" t="s">
        <v>2639</v>
      </c>
      <c r="C2341" t="s">
        <v>326</v>
      </c>
      <c r="D2341" t="s">
        <v>21</v>
      </c>
      <c r="E2341">
        <v>25701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43409</v>
      </c>
      <c r="L2341" t="s">
        <v>26</v>
      </c>
      <c r="N2341" t="s">
        <v>24</v>
      </c>
    </row>
    <row r="2342" spans="1:14" x14ac:dyDescent="0.25">
      <c r="A2342" t="s">
        <v>4243</v>
      </c>
      <c r="B2342" t="s">
        <v>4244</v>
      </c>
      <c r="C2342" t="s">
        <v>1024</v>
      </c>
      <c r="D2342" t="s">
        <v>21</v>
      </c>
      <c r="E2342">
        <v>26354</v>
      </c>
      <c r="F2342" t="s">
        <v>22</v>
      </c>
      <c r="G2342" t="s">
        <v>22</v>
      </c>
      <c r="H2342" t="s">
        <v>312</v>
      </c>
      <c r="I2342" t="s">
        <v>313</v>
      </c>
      <c r="J2342" t="s">
        <v>80</v>
      </c>
      <c r="K2342" s="1">
        <v>43409</v>
      </c>
      <c r="L2342" t="s">
        <v>81</v>
      </c>
      <c r="M2342" t="str">
        <f>HYPERLINK("https://www.regulations.gov/docket?D=FDA-2018-H-4192")</f>
        <v>https://www.regulations.gov/docket?D=FDA-2018-H-4192</v>
      </c>
      <c r="N2342" t="s">
        <v>80</v>
      </c>
    </row>
    <row r="2343" spans="1:14" x14ac:dyDescent="0.25">
      <c r="A2343" t="s">
        <v>3282</v>
      </c>
      <c r="B2343" t="s">
        <v>3283</v>
      </c>
      <c r="C2343" t="s">
        <v>326</v>
      </c>
      <c r="D2343" t="s">
        <v>21</v>
      </c>
      <c r="E2343">
        <v>25705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43409</v>
      </c>
      <c r="L2343" t="s">
        <v>26</v>
      </c>
      <c r="N2343" t="s">
        <v>24</v>
      </c>
    </row>
    <row r="2344" spans="1:14" x14ac:dyDescent="0.25">
      <c r="A2344" t="s">
        <v>4245</v>
      </c>
      <c r="B2344" t="s">
        <v>4246</v>
      </c>
      <c r="C2344" t="s">
        <v>326</v>
      </c>
      <c r="D2344" t="s">
        <v>21</v>
      </c>
      <c r="E2344">
        <v>25702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43409</v>
      </c>
      <c r="L2344" t="s">
        <v>26</v>
      </c>
      <c r="N2344" t="s">
        <v>24</v>
      </c>
    </row>
    <row r="2345" spans="1:14" x14ac:dyDescent="0.25">
      <c r="A2345" t="s">
        <v>4247</v>
      </c>
      <c r="B2345" t="s">
        <v>4248</v>
      </c>
      <c r="C2345" t="s">
        <v>3508</v>
      </c>
      <c r="D2345" t="s">
        <v>21</v>
      </c>
      <c r="E2345">
        <v>25545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43406</v>
      </c>
      <c r="L2345" t="s">
        <v>26</v>
      </c>
      <c r="N2345" t="s">
        <v>24</v>
      </c>
    </row>
    <row r="2346" spans="1:14" x14ac:dyDescent="0.25">
      <c r="A2346" t="s">
        <v>2415</v>
      </c>
      <c r="B2346" t="s">
        <v>2416</v>
      </c>
      <c r="C2346" t="s">
        <v>2417</v>
      </c>
      <c r="D2346" t="s">
        <v>21</v>
      </c>
      <c r="E2346">
        <v>25085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43406</v>
      </c>
      <c r="L2346" t="s">
        <v>26</v>
      </c>
      <c r="N2346" t="s">
        <v>24</v>
      </c>
    </row>
    <row r="2347" spans="1:14" x14ac:dyDescent="0.25">
      <c r="A2347" t="s">
        <v>4249</v>
      </c>
      <c r="B2347" t="s">
        <v>4250</v>
      </c>
      <c r="C2347" t="s">
        <v>201</v>
      </c>
      <c r="D2347" t="s">
        <v>21</v>
      </c>
      <c r="E2347">
        <v>26836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43406</v>
      </c>
      <c r="L2347" t="s">
        <v>26</v>
      </c>
      <c r="N2347" t="s">
        <v>24</v>
      </c>
    </row>
    <row r="2348" spans="1:14" x14ac:dyDescent="0.25">
      <c r="A2348" t="s">
        <v>4251</v>
      </c>
      <c r="B2348" t="s">
        <v>4252</v>
      </c>
      <c r="C2348" t="s">
        <v>4120</v>
      </c>
      <c r="D2348" t="s">
        <v>21</v>
      </c>
      <c r="E2348">
        <v>26704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43406</v>
      </c>
      <c r="L2348" t="s">
        <v>26</v>
      </c>
      <c r="N2348" t="s">
        <v>24</v>
      </c>
    </row>
    <row r="2349" spans="1:14" x14ac:dyDescent="0.25">
      <c r="A2349" t="s">
        <v>496</v>
      </c>
      <c r="B2349" t="s">
        <v>4253</v>
      </c>
      <c r="C2349" t="s">
        <v>1089</v>
      </c>
      <c r="D2349" t="s">
        <v>21</v>
      </c>
      <c r="E2349">
        <v>25504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43406</v>
      </c>
      <c r="L2349" t="s">
        <v>26</v>
      </c>
      <c r="N2349" t="s">
        <v>24</v>
      </c>
    </row>
    <row r="2350" spans="1:14" x14ac:dyDescent="0.25">
      <c r="A2350" t="s">
        <v>343</v>
      </c>
      <c r="B2350" t="s">
        <v>3219</v>
      </c>
      <c r="C2350" t="s">
        <v>326</v>
      </c>
      <c r="D2350" t="s">
        <v>21</v>
      </c>
      <c r="E2350">
        <v>25702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43406</v>
      </c>
      <c r="L2350" t="s">
        <v>26</v>
      </c>
      <c r="N2350" t="s">
        <v>24</v>
      </c>
    </row>
    <row r="2351" spans="1:14" x14ac:dyDescent="0.25">
      <c r="A2351" t="s">
        <v>4254</v>
      </c>
      <c r="B2351" t="s">
        <v>4255</v>
      </c>
      <c r="C2351" t="s">
        <v>201</v>
      </c>
      <c r="D2351" t="s">
        <v>21</v>
      </c>
      <c r="E2351">
        <v>26836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43406</v>
      </c>
      <c r="L2351" t="s">
        <v>26</v>
      </c>
      <c r="N2351" t="s">
        <v>24</v>
      </c>
    </row>
    <row r="2352" spans="1:14" x14ac:dyDescent="0.25">
      <c r="A2352" t="s">
        <v>3216</v>
      </c>
      <c r="B2352" t="s">
        <v>4256</v>
      </c>
      <c r="C2352" t="s">
        <v>326</v>
      </c>
      <c r="D2352" t="s">
        <v>21</v>
      </c>
      <c r="E2352">
        <v>25705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43406</v>
      </c>
      <c r="L2352" t="s">
        <v>26</v>
      </c>
      <c r="N2352" t="s">
        <v>24</v>
      </c>
    </row>
    <row r="2353" spans="1:14" x14ac:dyDescent="0.25">
      <c r="A2353" t="s">
        <v>2407</v>
      </c>
      <c r="B2353" t="s">
        <v>4257</v>
      </c>
      <c r="C2353" t="s">
        <v>1534</v>
      </c>
      <c r="D2353" t="s">
        <v>21</v>
      </c>
      <c r="E2353">
        <v>26651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43406</v>
      </c>
      <c r="L2353" t="s">
        <v>26</v>
      </c>
      <c r="N2353" t="s">
        <v>24</v>
      </c>
    </row>
    <row r="2354" spans="1:14" x14ac:dyDescent="0.25">
      <c r="A2354" t="s">
        <v>4258</v>
      </c>
      <c r="B2354" t="s">
        <v>4259</v>
      </c>
      <c r="C2354" t="s">
        <v>2454</v>
      </c>
      <c r="D2354" t="s">
        <v>21</v>
      </c>
      <c r="E2354">
        <v>25059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43406</v>
      </c>
      <c r="L2354" t="s">
        <v>26</v>
      </c>
      <c r="N2354" t="s">
        <v>24</v>
      </c>
    </row>
    <row r="2355" spans="1:14" x14ac:dyDescent="0.25">
      <c r="A2355" t="s">
        <v>4260</v>
      </c>
      <c r="B2355" t="s">
        <v>4261</v>
      </c>
      <c r="C2355" t="s">
        <v>201</v>
      </c>
      <c r="D2355" t="s">
        <v>21</v>
      </c>
      <c r="E2355">
        <v>26836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43406</v>
      </c>
      <c r="L2355" t="s">
        <v>26</v>
      </c>
      <c r="N2355" t="s">
        <v>24</v>
      </c>
    </row>
    <row r="2356" spans="1:14" x14ac:dyDescent="0.25">
      <c r="A2356" t="s">
        <v>4262</v>
      </c>
      <c r="B2356" t="s">
        <v>4263</v>
      </c>
      <c r="C2356" t="s">
        <v>326</v>
      </c>
      <c r="D2356" t="s">
        <v>21</v>
      </c>
      <c r="E2356">
        <v>25705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43406</v>
      </c>
      <c r="L2356" t="s">
        <v>26</v>
      </c>
      <c r="N2356" t="s">
        <v>24</v>
      </c>
    </row>
    <row r="2357" spans="1:14" x14ac:dyDescent="0.25">
      <c r="A2357" t="s">
        <v>4264</v>
      </c>
      <c r="B2357" t="s">
        <v>4265</v>
      </c>
      <c r="C2357" t="s">
        <v>149</v>
      </c>
      <c r="D2357" t="s">
        <v>21</v>
      </c>
      <c r="E2357">
        <v>25276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43405</v>
      </c>
      <c r="L2357" t="s">
        <v>26</v>
      </c>
      <c r="N2357" t="s">
        <v>24</v>
      </c>
    </row>
    <row r="2358" spans="1:14" x14ac:dyDescent="0.25">
      <c r="A2358" t="s">
        <v>4266</v>
      </c>
      <c r="B2358" t="s">
        <v>4267</v>
      </c>
      <c r="C2358" t="s">
        <v>37</v>
      </c>
      <c r="D2358" t="s">
        <v>21</v>
      </c>
      <c r="E2358">
        <v>26501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43405</v>
      </c>
      <c r="L2358" t="s">
        <v>26</v>
      </c>
      <c r="N2358" t="s">
        <v>24</v>
      </c>
    </row>
    <row r="2359" spans="1:14" x14ac:dyDescent="0.25">
      <c r="A2359" t="s">
        <v>4268</v>
      </c>
      <c r="B2359" t="s">
        <v>4269</v>
      </c>
      <c r="C2359" t="s">
        <v>1288</v>
      </c>
      <c r="D2359" t="s">
        <v>21</v>
      </c>
      <c r="E2359">
        <v>26505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43405</v>
      </c>
      <c r="L2359" t="s">
        <v>26</v>
      </c>
      <c r="N2359" t="s">
        <v>24</v>
      </c>
    </row>
    <row r="2360" spans="1:14" x14ac:dyDescent="0.25">
      <c r="A2360" t="s">
        <v>4270</v>
      </c>
      <c r="B2360" t="s">
        <v>4271</v>
      </c>
      <c r="C2360" t="s">
        <v>4272</v>
      </c>
      <c r="D2360" t="s">
        <v>21</v>
      </c>
      <c r="E2360">
        <v>26147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43405</v>
      </c>
      <c r="L2360" t="s">
        <v>26</v>
      </c>
      <c r="N2360" t="s">
        <v>24</v>
      </c>
    </row>
    <row r="2361" spans="1:14" x14ac:dyDescent="0.25">
      <c r="A2361" t="s">
        <v>2432</v>
      </c>
      <c r="B2361" t="s">
        <v>4273</v>
      </c>
      <c r="C2361" t="s">
        <v>2301</v>
      </c>
      <c r="D2361" t="s">
        <v>21</v>
      </c>
      <c r="E2361">
        <v>26501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43405</v>
      </c>
      <c r="L2361" t="s">
        <v>26</v>
      </c>
      <c r="N2361" t="s">
        <v>24</v>
      </c>
    </row>
    <row r="2362" spans="1:14" x14ac:dyDescent="0.25">
      <c r="A2362" t="s">
        <v>4274</v>
      </c>
      <c r="B2362" t="s">
        <v>4275</v>
      </c>
      <c r="C2362" t="s">
        <v>4272</v>
      </c>
      <c r="D2362" t="s">
        <v>21</v>
      </c>
      <c r="E2362">
        <v>26147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43405</v>
      </c>
      <c r="L2362" t="s">
        <v>26</v>
      </c>
      <c r="N2362" t="s">
        <v>24</v>
      </c>
    </row>
    <row r="2363" spans="1:14" x14ac:dyDescent="0.25">
      <c r="A2363" t="s">
        <v>4276</v>
      </c>
      <c r="B2363" t="s">
        <v>4277</v>
      </c>
      <c r="C2363" t="s">
        <v>37</v>
      </c>
      <c r="D2363" t="s">
        <v>21</v>
      </c>
      <c r="E2363">
        <v>26501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43405</v>
      </c>
      <c r="L2363" t="s">
        <v>26</v>
      </c>
      <c r="N2363" t="s">
        <v>24</v>
      </c>
    </row>
    <row r="2364" spans="1:14" x14ac:dyDescent="0.25">
      <c r="A2364" t="s">
        <v>2380</v>
      </c>
      <c r="B2364" t="s">
        <v>4278</v>
      </c>
      <c r="C2364" t="s">
        <v>4272</v>
      </c>
      <c r="D2364" t="s">
        <v>21</v>
      </c>
      <c r="E2364">
        <v>26147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43405</v>
      </c>
      <c r="L2364" t="s">
        <v>26</v>
      </c>
      <c r="N2364" t="s">
        <v>24</v>
      </c>
    </row>
    <row r="2365" spans="1:14" x14ac:dyDescent="0.25">
      <c r="A2365" t="s">
        <v>2402</v>
      </c>
      <c r="B2365" t="s">
        <v>4279</v>
      </c>
      <c r="C2365" t="s">
        <v>37</v>
      </c>
      <c r="D2365" t="s">
        <v>21</v>
      </c>
      <c r="E2365">
        <v>26501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43405</v>
      </c>
      <c r="L2365" t="s">
        <v>26</v>
      </c>
      <c r="N2365" t="s">
        <v>24</v>
      </c>
    </row>
    <row r="2366" spans="1:14" x14ac:dyDescent="0.25">
      <c r="A2366" t="s">
        <v>4280</v>
      </c>
      <c r="B2366" t="s">
        <v>4281</v>
      </c>
      <c r="C2366" t="s">
        <v>37</v>
      </c>
      <c r="D2366" t="s">
        <v>21</v>
      </c>
      <c r="E2366">
        <v>26501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43405</v>
      </c>
      <c r="L2366" t="s">
        <v>26</v>
      </c>
      <c r="N2366" t="s">
        <v>24</v>
      </c>
    </row>
    <row r="2367" spans="1:14" x14ac:dyDescent="0.25">
      <c r="A2367" t="s">
        <v>179</v>
      </c>
      <c r="B2367" t="s">
        <v>4282</v>
      </c>
      <c r="C2367" t="s">
        <v>149</v>
      </c>
      <c r="D2367" t="s">
        <v>21</v>
      </c>
      <c r="E2367">
        <v>25276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43405</v>
      </c>
      <c r="L2367" t="s">
        <v>26</v>
      </c>
      <c r="N2367" t="s">
        <v>24</v>
      </c>
    </row>
    <row r="2368" spans="1:14" x14ac:dyDescent="0.25">
      <c r="A2368" t="s">
        <v>2404</v>
      </c>
      <c r="B2368" t="s">
        <v>4283</v>
      </c>
      <c r="C2368" t="s">
        <v>37</v>
      </c>
      <c r="D2368" t="s">
        <v>21</v>
      </c>
      <c r="E2368">
        <v>26501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43405</v>
      </c>
      <c r="L2368" t="s">
        <v>26</v>
      </c>
      <c r="N2368" t="s">
        <v>24</v>
      </c>
    </row>
    <row r="2369" spans="1:14" x14ac:dyDescent="0.25">
      <c r="A2369" t="s">
        <v>114</v>
      </c>
      <c r="B2369" t="s">
        <v>4284</v>
      </c>
      <c r="C2369" t="s">
        <v>149</v>
      </c>
      <c r="D2369" t="s">
        <v>21</v>
      </c>
      <c r="E2369">
        <v>25276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43405</v>
      </c>
      <c r="L2369" t="s">
        <v>26</v>
      </c>
      <c r="N2369" t="s">
        <v>24</v>
      </c>
    </row>
    <row r="2370" spans="1:14" x14ac:dyDescent="0.25">
      <c r="A2370" t="s">
        <v>1091</v>
      </c>
      <c r="B2370" t="s">
        <v>148</v>
      </c>
      <c r="C2370" t="s">
        <v>149</v>
      </c>
      <c r="D2370" t="s">
        <v>21</v>
      </c>
      <c r="E2370">
        <v>25276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43405</v>
      </c>
      <c r="L2370" t="s">
        <v>26</v>
      </c>
      <c r="N2370" t="s">
        <v>24</v>
      </c>
    </row>
    <row r="2371" spans="1:14" x14ac:dyDescent="0.25">
      <c r="A2371" t="s">
        <v>2588</v>
      </c>
      <c r="B2371" t="s">
        <v>44</v>
      </c>
      <c r="C2371" t="s">
        <v>2589</v>
      </c>
      <c r="D2371" t="s">
        <v>21</v>
      </c>
      <c r="E2371">
        <v>26291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43404</v>
      </c>
      <c r="L2371" t="s">
        <v>26</v>
      </c>
      <c r="N2371" t="s">
        <v>24</v>
      </c>
    </row>
    <row r="2372" spans="1:14" x14ac:dyDescent="0.25">
      <c r="A2372" t="s">
        <v>2591</v>
      </c>
      <c r="B2372" t="s">
        <v>2592</v>
      </c>
      <c r="C2372" t="s">
        <v>58</v>
      </c>
      <c r="D2372" t="s">
        <v>21</v>
      </c>
      <c r="E2372">
        <v>26280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43404</v>
      </c>
      <c r="L2372" t="s">
        <v>26</v>
      </c>
      <c r="N2372" t="s">
        <v>24</v>
      </c>
    </row>
    <row r="2373" spans="1:14" x14ac:dyDescent="0.25">
      <c r="A2373" t="s">
        <v>4285</v>
      </c>
      <c r="B2373" t="s">
        <v>4286</v>
      </c>
      <c r="C2373" t="s">
        <v>3823</v>
      </c>
      <c r="D2373" t="s">
        <v>21</v>
      </c>
      <c r="E2373">
        <v>26187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43403</v>
      </c>
      <c r="L2373" t="s">
        <v>26</v>
      </c>
      <c r="N2373" t="s">
        <v>24</v>
      </c>
    </row>
    <row r="2374" spans="1:14" x14ac:dyDescent="0.25">
      <c r="A2374" t="s">
        <v>294</v>
      </c>
      <c r="B2374" t="s">
        <v>4287</v>
      </c>
      <c r="C2374" t="s">
        <v>290</v>
      </c>
      <c r="D2374" t="s">
        <v>21</v>
      </c>
      <c r="E2374">
        <v>26180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43403</v>
      </c>
      <c r="L2374" t="s">
        <v>26</v>
      </c>
      <c r="N2374" t="s">
        <v>24</v>
      </c>
    </row>
    <row r="2375" spans="1:14" x14ac:dyDescent="0.25">
      <c r="A2375" t="s">
        <v>4288</v>
      </c>
      <c r="B2375" t="s">
        <v>4289</v>
      </c>
      <c r="C2375" t="s">
        <v>4290</v>
      </c>
      <c r="D2375" t="s">
        <v>21</v>
      </c>
      <c r="E2375">
        <v>26170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43403</v>
      </c>
      <c r="L2375" t="s">
        <v>26</v>
      </c>
      <c r="N2375" t="s">
        <v>24</v>
      </c>
    </row>
    <row r="2376" spans="1:14" x14ac:dyDescent="0.25">
      <c r="A2376" t="s">
        <v>2432</v>
      </c>
      <c r="B2376" t="s">
        <v>4291</v>
      </c>
      <c r="C2376" t="s">
        <v>4292</v>
      </c>
      <c r="D2376" t="s">
        <v>21</v>
      </c>
      <c r="E2376">
        <v>26170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43403</v>
      </c>
      <c r="L2376" t="s">
        <v>26</v>
      </c>
      <c r="N2376" t="s">
        <v>24</v>
      </c>
    </row>
    <row r="2377" spans="1:14" x14ac:dyDescent="0.25">
      <c r="A2377" t="s">
        <v>4293</v>
      </c>
      <c r="B2377" t="s">
        <v>4294</v>
      </c>
      <c r="C2377" t="s">
        <v>409</v>
      </c>
      <c r="D2377" t="s">
        <v>21</v>
      </c>
      <c r="E2377">
        <v>26807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43403</v>
      </c>
      <c r="L2377" t="s">
        <v>26</v>
      </c>
      <c r="N2377" t="s">
        <v>24</v>
      </c>
    </row>
    <row r="2378" spans="1:14" x14ac:dyDescent="0.25">
      <c r="A2378" t="s">
        <v>4295</v>
      </c>
      <c r="B2378" t="s">
        <v>4296</v>
      </c>
      <c r="C2378" t="s">
        <v>4292</v>
      </c>
      <c r="D2378" t="s">
        <v>21</v>
      </c>
      <c r="E2378">
        <v>26170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43403</v>
      </c>
      <c r="L2378" t="s">
        <v>26</v>
      </c>
      <c r="N2378" t="s">
        <v>24</v>
      </c>
    </row>
    <row r="2379" spans="1:14" x14ac:dyDescent="0.25">
      <c r="A2379" t="s">
        <v>3841</v>
      </c>
      <c r="B2379" t="s">
        <v>4297</v>
      </c>
      <c r="C2379" t="s">
        <v>4298</v>
      </c>
      <c r="D2379" t="s">
        <v>21</v>
      </c>
      <c r="E2379">
        <v>26134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43403</v>
      </c>
      <c r="L2379" t="s">
        <v>26</v>
      </c>
      <c r="N2379" t="s">
        <v>24</v>
      </c>
    </row>
    <row r="2380" spans="1:14" x14ac:dyDescent="0.25">
      <c r="A2380" t="s">
        <v>167</v>
      </c>
      <c r="B2380" t="s">
        <v>4299</v>
      </c>
      <c r="C2380" t="s">
        <v>154</v>
      </c>
      <c r="D2380" t="s">
        <v>21</v>
      </c>
      <c r="E2380">
        <v>25508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43403</v>
      </c>
      <c r="L2380" t="s">
        <v>26</v>
      </c>
      <c r="N2380" t="s">
        <v>24</v>
      </c>
    </row>
    <row r="2381" spans="1:14" x14ac:dyDescent="0.25">
      <c r="A2381" t="s">
        <v>4300</v>
      </c>
      <c r="B2381" t="s">
        <v>4301</v>
      </c>
      <c r="C2381" t="s">
        <v>409</v>
      </c>
      <c r="D2381" t="s">
        <v>21</v>
      </c>
      <c r="E2381">
        <v>26807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43403</v>
      </c>
      <c r="L2381" t="s">
        <v>26</v>
      </c>
      <c r="N2381" t="s">
        <v>24</v>
      </c>
    </row>
    <row r="2382" spans="1:14" x14ac:dyDescent="0.25">
      <c r="A2382" t="s">
        <v>2407</v>
      </c>
      <c r="B2382" t="s">
        <v>4302</v>
      </c>
      <c r="C2382" t="s">
        <v>4292</v>
      </c>
      <c r="D2382" t="s">
        <v>21</v>
      </c>
      <c r="E2382">
        <v>26170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43403</v>
      </c>
      <c r="L2382" t="s">
        <v>26</v>
      </c>
      <c r="N2382" t="s">
        <v>24</v>
      </c>
    </row>
    <row r="2383" spans="1:14" x14ac:dyDescent="0.25">
      <c r="A2383" t="s">
        <v>2676</v>
      </c>
      <c r="B2383" t="s">
        <v>2677</v>
      </c>
      <c r="C2383" t="s">
        <v>326</v>
      </c>
      <c r="D2383" t="s">
        <v>21</v>
      </c>
      <c r="E2383">
        <v>25705</v>
      </c>
      <c r="F2383" t="s">
        <v>22</v>
      </c>
      <c r="G2383" t="s">
        <v>22</v>
      </c>
      <c r="H2383" t="s">
        <v>78</v>
      </c>
      <c r="I2383" t="s">
        <v>79</v>
      </c>
      <c r="J2383" t="s">
        <v>80</v>
      </c>
      <c r="K2383" s="1">
        <v>43402</v>
      </c>
      <c r="L2383" t="s">
        <v>81</v>
      </c>
      <c r="M2383" t="str">
        <f>HYPERLINK("https://www.regulations.gov/docket?D=FDA-2018-H-4082")</f>
        <v>https://www.regulations.gov/docket?D=FDA-2018-H-4082</v>
      </c>
      <c r="N2383" t="s">
        <v>80</v>
      </c>
    </row>
    <row r="2384" spans="1:14" x14ac:dyDescent="0.25">
      <c r="A2384" t="s">
        <v>359</v>
      </c>
      <c r="B2384" t="s">
        <v>4303</v>
      </c>
      <c r="C2384" t="s">
        <v>53</v>
      </c>
      <c r="D2384" t="s">
        <v>21</v>
      </c>
      <c r="E2384">
        <v>25309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43402</v>
      </c>
      <c r="L2384" t="s">
        <v>26</v>
      </c>
      <c r="N2384" t="s">
        <v>24</v>
      </c>
    </row>
    <row r="2385" spans="1:14" x14ac:dyDescent="0.25">
      <c r="A2385" t="s">
        <v>2724</v>
      </c>
      <c r="B2385" t="s">
        <v>2725</v>
      </c>
      <c r="C2385" t="s">
        <v>2358</v>
      </c>
      <c r="D2385" t="s">
        <v>21</v>
      </c>
      <c r="E2385">
        <v>25177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43402</v>
      </c>
      <c r="L2385" t="s">
        <v>26</v>
      </c>
      <c r="N2385" t="s">
        <v>24</v>
      </c>
    </row>
    <row r="2386" spans="1:14" x14ac:dyDescent="0.25">
      <c r="A2386" t="s">
        <v>533</v>
      </c>
      <c r="B2386" t="s">
        <v>4304</v>
      </c>
      <c r="C2386" t="s">
        <v>71</v>
      </c>
      <c r="D2386" t="s">
        <v>21</v>
      </c>
      <c r="E2386">
        <v>26003</v>
      </c>
      <c r="F2386" t="s">
        <v>22</v>
      </c>
      <c r="G2386" t="s">
        <v>22</v>
      </c>
      <c r="H2386" t="s">
        <v>312</v>
      </c>
      <c r="I2386" t="s">
        <v>313</v>
      </c>
      <c r="J2386" t="s">
        <v>80</v>
      </c>
      <c r="K2386" s="1">
        <v>43402</v>
      </c>
      <c r="L2386" t="s">
        <v>81</v>
      </c>
      <c r="M2386" t="str">
        <f>HYPERLINK("https://www.regulations.gov/docket?D=FDA-2018-H-4080")</f>
        <v>https://www.regulations.gov/docket?D=FDA-2018-H-4080</v>
      </c>
      <c r="N2386" t="s">
        <v>80</v>
      </c>
    </row>
    <row r="2387" spans="1:14" x14ac:dyDescent="0.25">
      <c r="A2387" t="s">
        <v>2380</v>
      </c>
      <c r="B2387" t="s">
        <v>4305</v>
      </c>
      <c r="C2387" t="s">
        <v>4292</v>
      </c>
      <c r="D2387" t="s">
        <v>21</v>
      </c>
      <c r="E2387">
        <v>26170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43402</v>
      </c>
      <c r="L2387" t="s">
        <v>26</v>
      </c>
      <c r="N2387" t="s">
        <v>24</v>
      </c>
    </row>
    <row r="2388" spans="1:14" x14ac:dyDescent="0.25">
      <c r="A2388" t="s">
        <v>1428</v>
      </c>
      <c r="B2388" t="s">
        <v>2723</v>
      </c>
      <c r="C2388" t="s">
        <v>551</v>
      </c>
      <c r="D2388" t="s">
        <v>21</v>
      </c>
      <c r="E2388">
        <v>25315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43402</v>
      </c>
      <c r="L2388" t="s">
        <v>26</v>
      </c>
      <c r="N2388" t="s">
        <v>24</v>
      </c>
    </row>
    <row r="2389" spans="1:14" x14ac:dyDescent="0.25">
      <c r="A2389" t="s">
        <v>4306</v>
      </c>
      <c r="B2389" t="s">
        <v>4307</v>
      </c>
      <c r="C2389" t="s">
        <v>4308</v>
      </c>
      <c r="D2389" t="s">
        <v>21</v>
      </c>
      <c r="E2389">
        <v>24823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43401</v>
      </c>
      <c r="L2389" t="s">
        <v>26</v>
      </c>
      <c r="N2389" t="s">
        <v>24</v>
      </c>
    </row>
    <row r="2390" spans="1:14" x14ac:dyDescent="0.25">
      <c r="A2390" t="s">
        <v>4309</v>
      </c>
      <c r="B2390" t="s">
        <v>4310</v>
      </c>
      <c r="C2390" t="s">
        <v>4311</v>
      </c>
      <c r="D2390" t="s">
        <v>21</v>
      </c>
      <c r="E2390">
        <v>24845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43401</v>
      </c>
      <c r="L2390" t="s">
        <v>26</v>
      </c>
      <c r="N2390" t="s">
        <v>24</v>
      </c>
    </row>
    <row r="2391" spans="1:14" x14ac:dyDescent="0.25">
      <c r="A2391" t="s">
        <v>4312</v>
      </c>
      <c r="B2391" t="s">
        <v>4313</v>
      </c>
      <c r="C2391" t="s">
        <v>4308</v>
      </c>
      <c r="D2391" t="s">
        <v>21</v>
      </c>
      <c r="E2391">
        <v>24823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43401</v>
      </c>
      <c r="L2391" t="s">
        <v>26</v>
      </c>
      <c r="N2391" t="s">
        <v>24</v>
      </c>
    </row>
    <row r="2392" spans="1:14" x14ac:dyDescent="0.25">
      <c r="A2392" t="s">
        <v>4314</v>
      </c>
      <c r="B2392" t="s">
        <v>4315</v>
      </c>
      <c r="C2392" t="s">
        <v>4316</v>
      </c>
      <c r="D2392" t="s">
        <v>21</v>
      </c>
      <c r="E2392">
        <v>25831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43400</v>
      </c>
      <c r="L2392" t="s">
        <v>26</v>
      </c>
      <c r="N2392" t="s">
        <v>24</v>
      </c>
    </row>
    <row r="2393" spans="1:14" x14ac:dyDescent="0.25">
      <c r="A2393" t="s">
        <v>4317</v>
      </c>
      <c r="B2393" t="s">
        <v>4318</v>
      </c>
      <c r="C2393" t="s">
        <v>570</v>
      </c>
      <c r="D2393" t="s">
        <v>21</v>
      </c>
      <c r="E2393">
        <v>24844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43400</v>
      </c>
      <c r="L2393" t="s">
        <v>26</v>
      </c>
      <c r="N2393" t="s">
        <v>24</v>
      </c>
    </row>
    <row r="2394" spans="1:14" x14ac:dyDescent="0.25">
      <c r="A2394" t="s">
        <v>4319</v>
      </c>
      <c r="B2394" t="s">
        <v>4320</v>
      </c>
      <c r="C2394" t="s">
        <v>4321</v>
      </c>
      <c r="D2394" t="s">
        <v>21</v>
      </c>
      <c r="E2394">
        <v>24872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43400</v>
      </c>
      <c r="L2394" t="s">
        <v>26</v>
      </c>
      <c r="N2394" t="s">
        <v>24</v>
      </c>
    </row>
    <row r="2395" spans="1:14" x14ac:dyDescent="0.25">
      <c r="A2395" t="s">
        <v>4322</v>
      </c>
      <c r="B2395" t="s">
        <v>4323</v>
      </c>
      <c r="C2395" t="s">
        <v>4324</v>
      </c>
      <c r="D2395" t="s">
        <v>21</v>
      </c>
      <c r="E2395">
        <v>26815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43400</v>
      </c>
      <c r="L2395" t="s">
        <v>26</v>
      </c>
      <c r="N2395" t="s">
        <v>24</v>
      </c>
    </row>
    <row r="2396" spans="1:14" x14ac:dyDescent="0.25">
      <c r="A2396" t="s">
        <v>398</v>
      </c>
      <c r="B2396" t="s">
        <v>4325</v>
      </c>
      <c r="C2396" t="s">
        <v>400</v>
      </c>
      <c r="D2396" t="s">
        <v>21</v>
      </c>
      <c r="E2396">
        <v>26866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43400</v>
      </c>
      <c r="L2396" t="s">
        <v>26</v>
      </c>
      <c r="N2396" t="s">
        <v>24</v>
      </c>
    </row>
    <row r="2397" spans="1:14" x14ac:dyDescent="0.25">
      <c r="A2397" t="s">
        <v>4326</v>
      </c>
      <c r="B2397" t="s">
        <v>4327</v>
      </c>
      <c r="C2397" t="s">
        <v>4324</v>
      </c>
      <c r="D2397" t="s">
        <v>21</v>
      </c>
      <c r="E2397">
        <v>26815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43400</v>
      </c>
      <c r="L2397" t="s">
        <v>26</v>
      </c>
      <c r="N2397" t="s">
        <v>24</v>
      </c>
    </row>
    <row r="2398" spans="1:14" x14ac:dyDescent="0.25">
      <c r="A2398" t="s">
        <v>4328</v>
      </c>
      <c r="B2398" t="s">
        <v>4329</v>
      </c>
      <c r="C2398" t="s">
        <v>387</v>
      </c>
      <c r="D2398" t="s">
        <v>21</v>
      </c>
      <c r="E2398">
        <v>26802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43400</v>
      </c>
      <c r="L2398" t="s">
        <v>26</v>
      </c>
      <c r="N2398" t="s">
        <v>24</v>
      </c>
    </row>
    <row r="2399" spans="1:14" x14ac:dyDescent="0.25">
      <c r="A2399" t="s">
        <v>2380</v>
      </c>
      <c r="B2399" t="s">
        <v>4330</v>
      </c>
      <c r="C2399" t="s">
        <v>387</v>
      </c>
      <c r="D2399" t="s">
        <v>21</v>
      </c>
      <c r="E2399">
        <v>26802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43400</v>
      </c>
      <c r="L2399" t="s">
        <v>26</v>
      </c>
      <c r="N2399" t="s">
        <v>24</v>
      </c>
    </row>
    <row r="2400" spans="1:14" x14ac:dyDescent="0.25">
      <c r="A2400" t="s">
        <v>4331</v>
      </c>
      <c r="B2400" t="s">
        <v>4332</v>
      </c>
      <c r="C2400" t="s">
        <v>570</v>
      </c>
      <c r="D2400" t="s">
        <v>21</v>
      </c>
      <c r="E2400">
        <v>24844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43400</v>
      </c>
      <c r="L2400" t="s">
        <v>26</v>
      </c>
      <c r="N2400" t="s">
        <v>24</v>
      </c>
    </row>
    <row r="2401" spans="1:14" x14ac:dyDescent="0.25">
      <c r="A2401" t="s">
        <v>2571</v>
      </c>
      <c r="B2401" t="s">
        <v>104</v>
      </c>
      <c r="C2401" t="s">
        <v>90</v>
      </c>
      <c r="D2401" t="s">
        <v>21</v>
      </c>
      <c r="E2401">
        <v>24817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43400</v>
      </c>
      <c r="L2401" t="s">
        <v>26</v>
      </c>
      <c r="N2401" t="s">
        <v>24</v>
      </c>
    </row>
    <row r="2402" spans="1:14" x14ac:dyDescent="0.25">
      <c r="A2402" t="s">
        <v>2394</v>
      </c>
      <c r="B2402" t="s">
        <v>4333</v>
      </c>
      <c r="C2402" t="s">
        <v>501</v>
      </c>
      <c r="D2402" t="s">
        <v>21</v>
      </c>
      <c r="E2402">
        <v>25854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43400</v>
      </c>
      <c r="L2402" t="s">
        <v>26</v>
      </c>
      <c r="N2402" t="s">
        <v>24</v>
      </c>
    </row>
    <row r="2403" spans="1:14" x14ac:dyDescent="0.25">
      <c r="A2403" t="s">
        <v>4334</v>
      </c>
      <c r="B2403" t="s">
        <v>4335</v>
      </c>
      <c r="C2403" t="s">
        <v>409</v>
      </c>
      <c r="D2403" t="s">
        <v>21</v>
      </c>
      <c r="E2403">
        <v>26807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43400</v>
      </c>
      <c r="L2403" t="s">
        <v>26</v>
      </c>
      <c r="N2403" t="s">
        <v>24</v>
      </c>
    </row>
    <row r="2404" spans="1:14" x14ac:dyDescent="0.25">
      <c r="A2404" t="s">
        <v>4336</v>
      </c>
      <c r="B2404" t="s">
        <v>4337</v>
      </c>
      <c r="C2404" t="s">
        <v>4229</v>
      </c>
      <c r="D2404" t="s">
        <v>21</v>
      </c>
      <c r="E2404">
        <v>24881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43400</v>
      </c>
      <c r="L2404" t="s">
        <v>26</v>
      </c>
      <c r="N2404" t="s">
        <v>24</v>
      </c>
    </row>
    <row r="2405" spans="1:14" x14ac:dyDescent="0.25">
      <c r="A2405" t="s">
        <v>4338</v>
      </c>
      <c r="B2405" t="s">
        <v>4339</v>
      </c>
      <c r="C2405" t="s">
        <v>4316</v>
      </c>
      <c r="D2405" t="s">
        <v>21</v>
      </c>
      <c r="E2405">
        <v>25831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43400</v>
      </c>
      <c r="L2405" t="s">
        <v>26</v>
      </c>
      <c r="N2405" t="s">
        <v>24</v>
      </c>
    </row>
    <row r="2406" spans="1:14" x14ac:dyDescent="0.25">
      <c r="A2406" t="s">
        <v>4340</v>
      </c>
      <c r="B2406" t="s">
        <v>4341</v>
      </c>
      <c r="C2406" t="s">
        <v>570</v>
      </c>
      <c r="D2406" t="s">
        <v>21</v>
      </c>
      <c r="E2406">
        <v>24844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43400</v>
      </c>
      <c r="L2406" t="s">
        <v>26</v>
      </c>
      <c r="N2406" t="s">
        <v>24</v>
      </c>
    </row>
    <row r="2407" spans="1:14" x14ac:dyDescent="0.25">
      <c r="A2407" t="s">
        <v>2672</v>
      </c>
      <c r="B2407" t="s">
        <v>4342</v>
      </c>
      <c r="C2407" t="s">
        <v>501</v>
      </c>
      <c r="D2407" t="s">
        <v>21</v>
      </c>
      <c r="E2407">
        <v>25854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43400</v>
      </c>
      <c r="L2407" t="s">
        <v>26</v>
      </c>
      <c r="N2407" t="s">
        <v>24</v>
      </c>
    </row>
    <row r="2408" spans="1:14" x14ac:dyDescent="0.25">
      <c r="A2408" t="s">
        <v>4343</v>
      </c>
      <c r="B2408" t="s">
        <v>4344</v>
      </c>
      <c r="C2408" t="s">
        <v>90</v>
      </c>
      <c r="D2408" t="s">
        <v>21</v>
      </c>
      <c r="E2408">
        <v>24817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43400</v>
      </c>
      <c r="L2408" t="s">
        <v>26</v>
      </c>
      <c r="N2408" t="s">
        <v>24</v>
      </c>
    </row>
    <row r="2409" spans="1:14" x14ac:dyDescent="0.25">
      <c r="A2409" t="s">
        <v>4345</v>
      </c>
      <c r="B2409" t="s">
        <v>4346</v>
      </c>
      <c r="C2409" t="s">
        <v>501</v>
      </c>
      <c r="D2409" t="s">
        <v>21</v>
      </c>
      <c r="E2409">
        <v>25854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43400</v>
      </c>
      <c r="L2409" t="s">
        <v>26</v>
      </c>
      <c r="N2409" t="s">
        <v>24</v>
      </c>
    </row>
    <row r="2410" spans="1:14" x14ac:dyDescent="0.25">
      <c r="A2410" t="s">
        <v>416</v>
      </c>
      <c r="B2410" t="s">
        <v>4347</v>
      </c>
      <c r="C2410" t="s">
        <v>400</v>
      </c>
      <c r="D2410" t="s">
        <v>21</v>
      </c>
      <c r="E2410">
        <v>26866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43400</v>
      </c>
      <c r="L2410" t="s">
        <v>26</v>
      </c>
      <c r="N2410" t="s">
        <v>24</v>
      </c>
    </row>
    <row r="2411" spans="1:14" x14ac:dyDescent="0.25">
      <c r="A2411" t="s">
        <v>4348</v>
      </c>
      <c r="B2411" t="s">
        <v>4349</v>
      </c>
      <c r="C2411" t="s">
        <v>98</v>
      </c>
      <c r="D2411" t="s">
        <v>21</v>
      </c>
      <c r="E2411">
        <v>25271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43399</v>
      </c>
      <c r="L2411" t="s">
        <v>26</v>
      </c>
      <c r="N2411" t="s">
        <v>24</v>
      </c>
    </row>
    <row r="2412" spans="1:14" x14ac:dyDescent="0.25">
      <c r="A2412" t="s">
        <v>4350</v>
      </c>
      <c r="B2412" t="s">
        <v>4351</v>
      </c>
      <c r="C2412" t="s">
        <v>154</v>
      </c>
      <c r="D2412" t="s">
        <v>21</v>
      </c>
      <c r="E2412">
        <v>25508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43399</v>
      </c>
      <c r="L2412" t="s">
        <v>26</v>
      </c>
      <c r="N2412" t="s">
        <v>24</v>
      </c>
    </row>
    <row r="2413" spans="1:14" x14ac:dyDescent="0.25">
      <c r="A2413" t="s">
        <v>4352</v>
      </c>
      <c r="B2413" t="s">
        <v>4353</v>
      </c>
      <c r="C2413" t="s">
        <v>98</v>
      </c>
      <c r="D2413" t="s">
        <v>21</v>
      </c>
      <c r="E2413">
        <v>25271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43399</v>
      </c>
      <c r="L2413" t="s">
        <v>26</v>
      </c>
      <c r="N2413" t="s">
        <v>24</v>
      </c>
    </row>
    <row r="2414" spans="1:14" x14ac:dyDescent="0.25">
      <c r="A2414" t="s">
        <v>2432</v>
      </c>
      <c r="B2414" t="s">
        <v>4354</v>
      </c>
      <c r="C2414" t="s">
        <v>98</v>
      </c>
      <c r="D2414" t="s">
        <v>21</v>
      </c>
      <c r="E2414">
        <v>25271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43399</v>
      </c>
      <c r="L2414" t="s">
        <v>26</v>
      </c>
      <c r="N2414" t="s">
        <v>24</v>
      </c>
    </row>
    <row r="2415" spans="1:14" x14ac:dyDescent="0.25">
      <c r="A2415" t="s">
        <v>4355</v>
      </c>
      <c r="B2415" t="s">
        <v>4356</v>
      </c>
      <c r="C2415" t="s">
        <v>527</v>
      </c>
      <c r="D2415" t="s">
        <v>21</v>
      </c>
      <c r="E2415">
        <v>24818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43399</v>
      </c>
      <c r="L2415" t="s">
        <v>26</v>
      </c>
      <c r="N2415" t="s">
        <v>24</v>
      </c>
    </row>
    <row r="2416" spans="1:14" x14ac:dyDescent="0.25">
      <c r="A2416" t="s">
        <v>4357</v>
      </c>
      <c r="B2416" t="s">
        <v>4358</v>
      </c>
      <c r="C2416" t="s">
        <v>527</v>
      </c>
      <c r="D2416" t="s">
        <v>21</v>
      </c>
      <c r="E2416">
        <v>24818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43399</v>
      </c>
      <c r="L2416" t="s">
        <v>26</v>
      </c>
      <c r="N2416" t="s">
        <v>24</v>
      </c>
    </row>
    <row r="2417" spans="1:14" x14ac:dyDescent="0.25">
      <c r="A2417" t="s">
        <v>4295</v>
      </c>
      <c r="B2417" t="s">
        <v>4359</v>
      </c>
      <c r="C2417" t="s">
        <v>98</v>
      </c>
      <c r="D2417" t="s">
        <v>21</v>
      </c>
      <c r="E2417">
        <v>25271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43399</v>
      </c>
      <c r="L2417" t="s">
        <v>26</v>
      </c>
      <c r="N2417" t="s">
        <v>24</v>
      </c>
    </row>
    <row r="2418" spans="1:14" x14ac:dyDescent="0.25">
      <c r="A2418" t="s">
        <v>4360</v>
      </c>
      <c r="B2418" t="s">
        <v>4361</v>
      </c>
      <c r="C2418" t="s">
        <v>841</v>
      </c>
      <c r="D2418" t="s">
        <v>21</v>
      </c>
      <c r="E2418">
        <v>25601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43399</v>
      </c>
      <c r="L2418" t="s">
        <v>26</v>
      </c>
      <c r="N2418" t="s">
        <v>24</v>
      </c>
    </row>
    <row r="2419" spans="1:14" x14ac:dyDescent="0.25">
      <c r="A2419" t="s">
        <v>2025</v>
      </c>
      <c r="B2419" t="s">
        <v>4362</v>
      </c>
      <c r="C2419" t="s">
        <v>841</v>
      </c>
      <c r="D2419" t="s">
        <v>21</v>
      </c>
      <c r="E2419">
        <v>25601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43399</v>
      </c>
      <c r="L2419" t="s">
        <v>26</v>
      </c>
      <c r="N2419" t="s">
        <v>24</v>
      </c>
    </row>
    <row r="2420" spans="1:14" x14ac:dyDescent="0.25">
      <c r="A2420" t="s">
        <v>2405</v>
      </c>
      <c r="B2420" t="s">
        <v>4363</v>
      </c>
      <c r="C2420" t="s">
        <v>841</v>
      </c>
      <c r="D2420" t="s">
        <v>21</v>
      </c>
      <c r="E2420">
        <v>25601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43399</v>
      </c>
      <c r="L2420" t="s">
        <v>26</v>
      </c>
      <c r="N2420" t="s">
        <v>24</v>
      </c>
    </row>
    <row r="2421" spans="1:14" x14ac:dyDescent="0.25">
      <c r="A2421" t="s">
        <v>1428</v>
      </c>
      <c r="B2421" t="s">
        <v>4364</v>
      </c>
      <c r="C2421" t="s">
        <v>98</v>
      </c>
      <c r="D2421" t="s">
        <v>21</v>
      </c>
      <c r="E2421">
        <v>25271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43399</v>
      </c>
      <c r="L2421" t="s">
        <v>26</v>
      </c>
      <c r="N2421" t="s">
        <v>24</v>
      </c>
    </row>
    <row r="2422" spans="1:14" x14ac:dyDescent="0.25">
      <c r="A2422" t="s">
        <v>4365</v>
      </c>
      <c r="B2422" t="s">
        <v>4366</v>
      </c>
      <c r="C2422" t="s">
        <v>98</v>
      </c>
      <c r="D2422" t="s">
        <v>21</v>
      </c>
      <c r="E2422">
        <v>25271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43399</v>
      </c>
      <c r="L2422" t="s">
        <v>26</v>
      </c>
      <c r="N2422" t="s">
        <v>24</v>
      </c>
    </row>
    <row r="2423" spans="1:14" x14ac:dyDescent="0.25">
      <c r="A2423" t="s">
        <v>1091</v>
      </c>
      <c r="B2423" t="s">
        <v>4367</v>
      </c>
      <c r="C2423" t="s">
        <v>841</v>
      </c>
      <c r="D2423" t="s">
        <v>21</v>
      </c>
      <c r="E2423">
        <v>25601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43399</v>
      </c>
      <c r="L2423" t="s">
        <v>26</v>
      </c>
      <c r="N2423" t="s">
        <v>24</v>
      </c>
    </row>
    <row r="2424" spans="1:14" x14ac:dyDescent="0.25">
      <c r="A2424" t="s">
        <v>2097</v>
      </c>
      <c r="B2424" t="s">
        <v>4368</v>
      </c>
      <c r="C2424" t="s">
        <v>154</v>
      </c>
      <c r="D2424" t="s">
        <v>21</v>
      </c>
      <c r="E2424">
        <v>25508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43399</v>
      </c>
      <c r="L2424" t="s">
        <v>26</v>
      </c>
      <c r="N2424" t="s">
        <v>24</v>
      </c>
    </row>
    <row r="2425" spans="1:14" x14ac:dyDescent="0.25">
      <c r="A2425" t="s">
        <v>2575</v>
      </c>
      <c r="B2425" t="s">
        <v>4369</v>
      </c>
      <c r="C2425" t="s">
        <v>98</v>
      </c>
      <c r="D2425" t="s">
        <v>21</v>
      </c>
      <c r="E2425">
        <v>25271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43399</v>
      </c>
      <c r="L2425" t="s">
        <v>26</v>
      </c>
      <c r="N2425" t="s">
        <v>24</v>
      </c>
    </row>
    <row r="2426" spans="1:14" x14ac:dyDescent="0.25">
      <c r="A2426" t="s">
        <v>4370</v>
      </c>
      <c r="B2426" t="s">
        <v>945</v>
      </c>
      <c r="C2426" t="s">
        <v>326</v>
      </c>
      <c r="D2426" t="s">
        <v>21</v>
      </c>
      <c r="E2426">
        <v>25704</v>
      </c>
      <c r="F2426" t="s">
        <v>22</v>
      </c>
      <c r="G2426" t="s">
        <v>22</v>
      </c>
      <c r="H2426" t="s">
        <v>588</v>
      </c>
      <c r="I2426" t="s">
        <v>4371</v>
      </c>
      <c r="J2426" s="1">
        <v>43348</v>
      </c>
      <c r="K2426" s="1">
        <v>43398</v>
      </c>
      <c r="L2426" t="s">
        <v>331</v>
      </c>
      <c r="N2426" t="s">
        <v>1330</v>
      </c>
    </row>
    <row r="2427" spans="1:14" x14ac:dyDescent="0.25">
      <c r="A2427" t="s">
        <v>4372</v>
      </c>
      <c r="B2427" t="s">
        <v>567</v>
      </c>
      <c r="C2427" t="s">
        <v>61</v>
      </c>
      <c r="D2427" t="s">
        <v>21</v>
      </c>
      <c r="E2427">
        <v>24801</v>
      </c>
      <c r="F2427" t="s">
        <v>22</v>
      </c>
      <c r="G2427" t="s">
        <v>22</v>
      </c>
      <c r="H2427" t="s">
        <v>312</v>
      </c>
      <c r="I2427" t="s">
        <v>313</v>
      </c>
      <c r="J2427" s="1">
        <v>43347</v>
      </c>
      <c r="K2427" s="1">
        <v>43398</v>
      </c>
      <c r="L2427" t="s">
        <v>331</v>
      </c>
      <c r="N2427" t="s">
        <v>1302</v>
      </c>
    </row>
    <row r="2428" spans="1:14" x14ac:dyDescent="0.25">
      <c r="A2428" t="s">
        <v>1527</v>
      </c>
      <c r="B2428" t="s">
        <v>1528</v>
      </c>
      <c r="C2428" t="s">
        <v>1529</v>
      </c>
      <c r="D2428" t="s">
        <v>21</v>
      </c>
      <c r="E2428">
        <v>25507</v>
      </c>
      <c r="F2428" t="s">
        <v>22</v>
      </c>
      <c r="G2428" t="s">
        <v>22</v>
      </c>
      <c r="H2428" t="s">
        <v>588</v>
      </c>
      <c r="I2428" t="s">
        <v>4371</v>
      </c>
      <c r="J2428" s="1">
        <v>43348</v>
      </c>
      <c r="K2428" s="1">
        <v>43398</v>
      </c>
      <c r="L2428" t="s">
        <v>331</v>
      </c>
      <c r="N2428" t="s">
        <v>1330</v>
      </c>
    </row>
    <row r="2429" spans="1:14" x14ac:dyDescent="0.25">
      <c r="A2429" t="s">
        <v>59</v>
      </c>
      <c r="B2429" t="s">
        <v>60</v>
      </c>
      <c r="C2429" t="s">
        <v>61</v>
      </c>
      <c r="D2429" t="s">
        <v>21</v>
      </c>
      <c r="E2429">
        <v>24801</v>
      </c>
      <c r="F2429" t="s">
        <v>22</v>
      </c>
      <c r="G2429" t="s">
        <v>22</v>
      </c>
      <c r="H2429" t="s">
        <v>312</v>
      </c>
      <c r="I2429" t="s">
        <v>313</v>
      </c>
      <c r="J2429" s="1">
        <v>43347</v>
      </c>
      <c r="K2429" s="1">
        <v>43398</v>
      </c>
      <c r="L2429" t="s">
        <v>331</v>
      </c>
      <c r="N2429" t="s">
        <v>1302</v>
      </c>
    </row>
    <row r="2430" spans="1:14" x14ac:dyDescent="0.25">
      <c r="A2430" t="s">
        <v>359</v>
      </c>
      <c r="B2430" t="s">
        <v>2490</v>
      </c>
      <c r="C2430" t="s">
        <v>2491</v>
      </c>
      <c r="D2430" t="s">
        <v>21</v>
      </c>
      <c r="E2430">
        <v>26719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43396</v>
      </c>
      <c r="L2430" t="s">
        <v>26</v>
      </c>
      <c r="N2430" t="s">
        <v>24</v>
      </c>
    </row>
    <row r="2431" spans="1:14" x14ac:dyDescent="0.25">
      <c r="A2431" t="s">
        <v>1420</v>
      </c>
      <c r="B2431" t="s">
        <v>1421</v>
      </c>
      <c r="C2431" t="s">
        <v>266</v>
      </c>
      <c r="D2431" t="s">
        <v>21</v>
      </c>
      <c r="E2431">
        <v>24970</v>
      </c>
      <c r="F2431" t="s">
        <v>22</v>
      </c>
      <c r="G2431" t="s">
        <v>22</v>
      </c>
      <c r="H2431" t="s">
        <v>312</v>
      </c>
      <c r="I2431" t="s">
        <v>598</v>
      </c>
      <c r="J2431" t="s">
        <v>80</v>
      </c>
      <c r="K2431" s="1">
        <v>43396</v>
      </c>
      <c r="L2431" t="s">
        <v>81</v>
      </c>
      <c r="M2431" t="str">
        <f>HYPERLINK("https://www.regulations.gov/docket?D=FDA-2018-H-3992")</f>
        <v>https://www.regulations.gov/docket?D=FDA-2018-H-3992</v>
      </c>
      <c r="N2431" t="s">
        <v>80</v>
      </c>
    </row>
    <row r="2432" spans="1:14" x14ac:dyDescent="0.25">
      <c r="A2432" t="s">
        <v>4373</v>
      </c>
      <c r="B2432" t="s">
        <v>4374</v>
      </c>
      <c r="C2432" t="s">
        <v>637</v>
      </c>
      <c r="D2432" t="s">
        <v>21</v>
      </c>
      <c r="E2432">
        <v>26101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43394</v>
      </c>
      <c r="L2432" t="s">
        <v>26</v>
      </c>
      <c r="N2432" t="s">
        <v>24</v>
      </c>
    </row>
    <row r="2433" spans="1:14" x14ac:dyDescent="0.25">
      <c r="A2433" t="s">
        <v>4375</v>
      </c>
      <c r="B2433" t="s">
        <v>4376</v>
      </c>
      <c r="C2433" t="s">
        <v>637</v>
      </c>
      <c r="D2433" t="s">
        <v>21</v>
      </c>
      <c r="E2433">
        <v>26101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43394</v>
      </c>
      <c r="L2433" t="s">
        <v>26</v>
      </c>
      <c r="N2433" t="s">
        <v>24</v>
      </c>
    </row>
    <row r="2434" spans="1:14" x14ac:dyDescent="0.25">
      <c r="A2434" t="s">
        <v>27</v>
      </c>
      <c r="B2434" t="s">
        <v>4377</v>
      </c>
      <c r="C2434" t="s">
        <v>29</v>
      </c>
      <c r="D2434" t="s">
        <v>21</v>
      </c>
      <c r="E2434">
        <v>26253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43394</v>
      </c>
      <c r="L2434" t="s">
        <v>26</v>
      </c>
      <c r="N2434" t="s">
        <v>24</v>
      </c>
    </row>
    <row r="2435" spans="1:14" x14ac:dyDescent="0.25">
      <c r="A2435" t="s">
        <v>4378</v>
      </c>
      <c r="B2435" t="s">
        <v>4379</v>
      </c>
      <c r="C2435" t="s">
        <v>4380</v>
      </c>
      <c r="D2435" t="s">
        <v>21</v>
      </c>
      <c r="E2435">
        <v>26408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43394</v>
      </c>
      <c r="L2435" t="s">
        <v>26</v>
      </c>
      <c r="N2435" t="s">
        <v>24</v>
      </c>
    </row>
    <row r="2436" spans="1:14" x14ac:dyDescent="0.25">
      <c r="A2436" t="s">
        <v>4381</v>
      </c>
      <c r="B2436" t="s">
        <v>4382</v>
      </c>
      <c r="C2436" t="s">
        <v>4383</v>
      </c>
      <c r="D2436" t="s">
        <v>21</v>
      </c>
      <c r="E2436">
        <v>24954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43394</v>
      </c>
      <c r="L2436" t="s">
        <v>26</v>
      </c>
      <c r="N2436" t="s">
        <v>24</v>
      </c>
    </row>
    <row r="2437" spans="1:14" x14ac:dyDescent="0.25">
      <c r="A2437" t="s">
        <v>4384</v>
      </c>
      <c r="B2437" t="s">
        <v>4385</v>
      </c>
      <c r="C2437" t="s">
        <v>637</v>
      </c>
      <c r="D2437" t="s">
        <v>21</v>
      </c>
      <c r="E2437">
        <v>26101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43394</v>
      </c>
      <c r="L2437" t="s">
        <v>26</v>
      </c>
      <c r="N2437" t="s">
        <v>24</v>
      </c>
    </row>
    <row r="2438" spans="1:14" x14ac:dyDescent="0.25">
      <c r="A2438" t="s">
        <v>4386</v>
      </c>
      <c r="B2438" t="s">
        <v>4387</v>
      </c>
      <c r="C2438" t="s">
        <v>4388</v>
      </c>
      <c r="D2438" t="s">
        <v>21</v>
      </c>
      <c r="E2438">
        <v>26451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43394</v>
      </c>
      <c r="L2438" t="s">
        <v>26</v>
      </c>
      <c r="N2438" t="s">
        <v>24</v>
      </c>
    </row>
    <row r="2439" spans="1:14" x14ac:dyDescent="0.25">
      <c r="A2439" t="s">
        <v>1984</v>
      </c>
      <c r="B2439" t="s">
        <v>4389</v>
      </c>
      <c r="C2439" t="s">
        <v>1072</v>
      </c>
      <c r="D2439" t="s">
        <v>21</v>
      </c>
      <c r="E2439">
        <v>26456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43394</v>
      </c>
      <c r="L2439" t="s">
        <v>26</v>
      </c>
      <c r="N2439" t="s">
        <v>24</v>
      </c>
    </row>
    <row r="2440" spans="1:14" x14ac:dyDescent="0.25">
      <c r="A2440" t="s">
        <v>3952</v>
      </c>
      <c r="B2440" t="s">
        <v>4390</v>
      </c>
      <c r="C2440" t="s">
        <v>637</v>
      </c>
      <c r="D2440" t="s">
        <v>21</v>
      </c>
      <c r="E2440">
        <v>26101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43394</v>
      </c>
      <c r="L2440" t="s">
        <v>26</v>
      </c>
      <c r="N2440" t="s">
        <v>24</v>
      </c>
    </row>
    <row r="2441" spans="1:14" x14ac:dyDescent="0.25">
      <c r="A2441" t="s">
        <v>1984</v>
      </c>
      <c r="B2441" t="s">
        <v>4391</v>
      </c>
      <c r="C2441" t="s">
        <v>4380</v>
      </c>
      <c r="D2441" t="s">
        <v>21</v>
      </c>
      <c r="E2441">
        <v>26408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43394</v>
      </c>
      <c r="L2441" t="s">
        <v>26</v>
      </c>
      <c r="N2441" t="s">
        <v>24</v>
      </c>
    </row>
    <row r="2442" spans="1:14" x14ac:dyDescent="0.25">
      <c r="A2442" t="s">
        <v>4392</v>
      </c>
      <c r="B2442" t="s">
        <v>4393</v>
      </c>
      <c r="C2442" t="s">
        <v>1072</v>
      </c>
      <c r="D2442" t="s">
        <v>21</v>
      </c>
      <c r="E2442">
        <v>26456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43394</v>
      </c>
      <c r="L2442" t="s">
        <v>26</v>
      </c>
      <c r="N2442" t="s">
        <v>24</v>
      </c>
    </row>
    <row r="2443" spans="1:14" x14ac:dyDescent="0.25">
      <c r="A2443" t="s">
        <v>2432</v>
      </c>
      <c r="B2443" t="s">
        <v>4394</v>
      </c>
      <c r="C2443" t="s">
        <v>32</v>
      </c>
      <c r="D2443" t="s">
        <v>21</v>
      </c>
      <c r="E2443">
        <v>24954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43394</v>
      </c>
      <c r="L2443" t="s">
        <v>26</v>
      </c>
      <c r="N2443" t="s">
        <v>24</v>
      </c>
    </row>
    <row r="2444" spans="1:14" x14ac:dyDescent="0.25">
      <c r="A2444" t="s">
        <v>4395</v>
      </c>
      <c r="B2444" t="s">
        <v>4396</v>
      </c>
      <c r="C2444" t="s">
        <v>4388</v>
      </c>
      <c r="D2444" t="s">
        <v>21</v>
      </c>
      <c r="E2444">
        <v>26451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43394</v>
      </c>
      <c r="L2444" t="s">
        <v>26</v>
      </c>
      <c r="N2444" t="s">
        <v>24</v>
      </c>
    </row>
    <row r="2445" spans="1:14" x14ac:dyDescent="0.25">
      <c r="A2445" t="s">
        <v>1039</v>
      </c>
      <c r="B2445" t="s">
        <v>1714</v>
      </c>
      <c r="C2445" t="s">
        <v>1380</v>
      </c>
      <c r="D2445" t="s">
        <v>21</v>
      </c>
      <c r="E2445">
        <v>26330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43394</v>
      </c>
      <c r="L2445" t="s">
        <v>26</v>
      </c>
      <c r="N2445" t="s">
        <v>24</v>
      </c>
    </row>
    <row r="2446" spans="1:14" x14ac:dyDescent="0.25">
      <c r="A2446" t="s">
        <v>1517</v>
      </c>
      <c r="B2446" t="s">
        <v>4397</v>
      </c>
      <c r="C2446" t="s">
        <v>686</v>
      </c>
      <c r="D2446" t="s">
        <v>21</v>
      </c>
      <c r="E2446">
        <v>26301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43394</v>
      </c>
      <c r="L2446" t="s">
        <v>26</v>
      </c>
      <c r="N2446" t="s">
        <v>24</v>
      </c>
    </row>
    <row r="2447" spans="1:14" x14ac:dyDescent="0.25">
      <c r="A2447" t="s">
        <v>4398</v>
      </c>
      <c r="B2447" t="s">
        <v>4399</v>
      </c>
      <c r="C2447" t="s">
        <v>58</v>
      </c>
      <c r="D2447" t="s">
        <v>21</v>
      </c>
      <c r="E2447">
        <v>26280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43394</v>
      </c>
      <c r="L2447" t="s">
        <v>26</v>
      </c>
      <c r="N2447" t="s">
        <v>24</v>
      </c>
    </row>
    <row r="2448" spans="1:14" x14ac:dyDescent="0.25">
      <c r="A2448" t="s">
        <v>56</v>
      </c>
      <c r="B2448" t="s">
        <v>4400</v>
      </c>
      <c r="C2448" t="s">
        <v>58</v>
      </c>
      <c r="D2448" t="s">
        <v>21</v>
      </c>
      <c r="E2448">
        <v>26280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43394</v>
      </c>
      <c r="L2448" t="s">
        <v>26</v>
      </c>
      <c r="N2448" t="s">
        <v>24</v>
      </c>
    </row>
    <row r="2449" spans="1:14" x14ac:dyDescent="0.25">
      <c r="A2449" t="s">
        <v>4401</v>
      </c>
      <c r="B2449" t="s">
        <v>4402</v>
      </c>
      <c r="C2449" t="s">
        <v>637</v>
      </c>
      <c r="D2449" t="s">
        <v>21</v>
      </c>
      <c r="E2449">
        <v>26101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43394</v>
      </c>
      <c r="L2449" t="s">
        <v>26</v>
      </c>
      <c r="N2449" t="s">
        <v>24</v>
      </c>
    </row>
    <row r="2450" spans="1:14" x14ac:dyDescent="0.25">
      <c r="A2450" t="s">
        <v>343</v>
      </c>
      <c r="B2450" t="s">
        <v>2860</v>
      </c>
      <c r="C2450" t="s">
        <v>637</v>
      </c>
      <c r="D2450" t="s">
        <v>21</v>
      </c>
      <c r="E2450">
        <v>26101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43394</v>
      </c>
      <c r="L2450" t="s">
        <v>26</v>
      </c>
      <c r="N2450" t="s">
        <v>24</v>
      </c>
    </row>
    <row r="2451" spans="1:14" x14ac:dyDescent="0.25">
      <c r="A2451" t="s">
        <v>1483</v>
      </c>
      <c r="B2451" t="s">
        <v>2914</v>
      </c>
      <c r="C2451" t="s">
        <v>441</v>
      </c>
      <c r="D2451" t="s">
        <v>21</v>
      </c>
      <c r="E2451">
        <v>26554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43394</v>
      </c>
      <c r="L2451" t="s">
        <v>26</v>
      </c>
      <c r="N2451" t="s">
        <v>24</v>
      </c>
    </row>
    <row r="2452" spans="1:14" x14ac:dyDescent="0.25">
      <c r="A2452" t="s">
        <v>4403</v>
      </c>
      <c r="B2452" t="s">
        <v>4404</v>
      </c>
      <c r="C2452" t="s">
        <v>4405</v>
      </c>
      <c r="D2452" t="s">
        <v>21</v>
      </c>
      <c r="E2452">
        <v>26385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43394</v>
      </c>
      <c r="L2452" t="s">
        <v>26</v>
      </c>
      <c r="N2452" t="s">
        <v>24</v>
      </c>
    </row>
    <row r="2453" spans="1:14" x14ac:dyDescent="0.25">
      <c r="A2453" t="s">
        <v>4406</v>
      </c>
      <c r="B2453" t="s">
        <v>4407</v>
      </c>
      <c r="C2453" t="s">
        <v>4380</v>
      </c>
      <c r="D2453" t="s">
        <v>21</v>
      </c>
      <c r="E2453">
        <v>26408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43394</v>
      </c>
      <c r="L2453" t="s">
        <v>26</v>
      </c>
      <c r="N2453" t="s">
        <v>24</v>
      </c>
    </row>
    <row r="2454" spans="1:14" x14ac:dyDescent="0.25">
      <c r="A2454" t="s">
        <v>2380</v>
      </c>
      <c r="B2454" t="s">
        <v>4408</v>
      </c>
      <c r="C2454" t="s">
        <v>32</v>
      </c>
      <c r="D2454" t="s">
        <v>21</v>
      </c>
      <c r="E2454">
        <v>24954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43394</v>
      </c>
      <c r="L2454" t="s">
        <v>26</v>
      </c>
      <c r="N2454" t="s">
        <v>24</v>
      </c>
    </row>
    <row r="2455" spans="1:14" x14ac:dyDescent="0.25">
      <c r="A2455" t="s">
        <v>4409</v>
      </c>
      <c r="B2455" t="s">
        <v>4410</v>
      </c>
      <c r="C2455" t="s">
        <v>32</v>
      </c>
      <c r="D2455" t="s">
        <v>21</v>
      </c>
      <c r="E2455">
        <v>24954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43394</v>
      </c>
      <c r="L2455" t="s">
        <v>26</v>
      </c>
      <c r="N2455" t="s">
        <v>24</v>
      </c>
    </row>
    <row r="2456" spans="1:14" x14ac:dyDescent="0.25">
      <c r="A2456" t="s">
        <v>3891</v>
      </c>
      <c r="B2456" t="s">
        <v>4411</v>
      </c>
      <c r="C2456" t="s">
        <v>42</v>
      </c>
      <c r="D2456" t="s">
        <v>21</v>
      </c>
      <c r="E2456">
        <v>26273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43394</v>
      </c>
      <c r="L2456" t="s">
        <v>26</v>
      </c>
      <c r="N2456" t="s">
        <v>24</v>
      </c>
    </row>
    <row r="2457" spans="1:14" x14ac:dyDescent="0.25">
      <c r="A2457" t="s">
        <v>2538</v>
      </c>
      <c r="B2457" t="s">
        <v>4412</v>
      </c>
      <c r="C2457" t="s">
        <v>32</v>
      </c>
      <c r="D2457" t="s">
        <v>21</v>
      </c>
      <c r="E2457">
        <v>24954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43394</v>
      </c>
      <c r="L2457" t="s">
        <v>26</v>
      </c>
      <c r="N2457" t="s">
        <v>24</v>
      </c>
    </row>
    <row r="2458" spans="1:14" x14ac:dyDescent="0.25">
      <c r="A2458" t="s">
        <v>2407</v>
      </c>
      <c r="B2458" t="s">
        <v>4413</v>
      </c>
      <c r="C2458" t="s">
        <v>637</v>
      </c>
      <c r="D2458" t="s">
        <v>21</v>
      </c>
      <c r="E2458">
        <v>26101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43394</v>
      </c>
      <c r="L2458" t="s">
        <v>26</v>
      </c>
      <c r="N2458" t="s">
        <v>24</v>
      </c>
    </row>
    <row r="2459" spans="1:14" x14ac:dyDescent="0.25">
      <c r="A2459" t="s">
        <v>2407</v>
      </c>
      <c r="B2459" t="s">
        <v>4414</v>
      </c>
      <c r="C2459" t="s">
        <v>637</v>
      </c>
      <c r="D2459" t="s">
        <v>21</v>
      </c>
      <c r="E2459">
        <v>26101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43394</v>
      </c>
      <c r="L2459" t="s">
        <v>26</v>
      </c>
      <c r="N2459" t="s">
        <v>24</v>
      </c>
    </row>
    <row r="2460" spans="1:14" x14ac:dyDescent="0.25">
      <c r="A2460" t="s">
        <v>4415</v>
      </c>
      <c r="B2460" t="s">
        <v>4416</v>
      </c>
      <c r="C2460" t="s">
        <v>4405</v>
      </c>
      <c r="D2460" t="s">
        <v>21</v>
      </c>
      <c r="E2460">
        <v>26385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43394</v>
      </c>
      <c r="L2460" t="s">
        <v>26</v>
      </c>
      <c r="N2460" t="s">
        <v>24</v>
      </c>
    </row>
    <row r="2461" spans="1:14" x14ac:dyDescent="0.25">
      <c r="A2461" t="s">
        <v>62</v>
      </c>
      <c r="B2461" t="s">
        <v>4417</v>
      </c>
      <c r="C2461" t="s">
        <v>32</v>
      </c>
      <c r="D2461" t="s">
        <v>21</v>
      </c>
      <c r="E2461">
        <v>24954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43394</v>
      </c>
      <c r="L2461" t="s">
        <v>26</v>
      </c>
      <c r="N2461" t="s">
        <v>24</v>
      </c>
    </row>
    <row r="2462" spans="1:14" x14ac:dyDescent="0.25">
      <c r="A2462" t="s">
        <v>4418</v>
      </c>
      <c r="B2462" t="s">
        <v>4419</v>
      </c>
      <c r="C2462" t="s">
        <v>1413</v>
      </c>
      <c r="D2462" t="s">
        <v>21</v>
      </c>
      <c r="E2462">
        <v>24946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43394</v>
      </c>
      <c r="L2462" t="s">
        <v>26</v>
      </c>
      <c r="N2462" t="s">
        <v>24</v>
      </c>
    </row>
    <row r="2463" spans="1:14" x14ac:dyDescent="0.25">
      <c r="A2463" t="s">
        <v>3812</v>
      </c>
      <c r="B2463" t="s">
        <v>4420</v>
      </c>
      <c r="C2463" t="s">
        <v>686</v>
      </c>
      <c r="D2463" t="s">
        <v>21</v>
      </c>
      <c r="E2463">
        <v>26301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43394</v>
      </c>
      <c r="L2463" t="s">
        <v>26</v>
      </c>
      <c r="N2463" t="s">
        <v>24</v>
      </c>
    </row>
    <row r="2464" spans="1:14" x14ac:dyDescent="0.25">
      <c r="A2464" t="s">
        <v>2575</v>
      </c>
      <c r="B2464" t="s">
        <v>4421</v>
      </c>
      <c r="C2464" t="s">
        <v>637</v>
      </c>
      <c r="D2464" t="s">
        <v>21</v>
      </c>
      <c r="E2464">
        <v>26101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43394</v>
      </c>
      <c r="L2464" t="s">
        <v>26</v>
      </c>
      <c r="N2464" t="s">
        <v>24</v>
      </c>
    </row>
    <row r="2465" spans="1:14" x14ac:dyDescent="0.25">
      <c r="A2465" t="s">
        <v>2380</v>
      </c>
      <c r="B2465" t="s">
        <v>2835</v>
      </c>
      <c r="C2465" t="s">
        <v>637</v>
      </c>
      <c r="D2465" t="s">
        <v>21</v>
      </c>
      <c r="E2465">
        <v>26101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43392</v>
      </c>
      <c r="L2465" t="s">
        <v>26</v>
      </c>
      <c r="N2465" t="s">
        <v>24</v>
      </c>
    </row>
    <row r="2466" spans="1:14" x14ac:dyDescent="0.25">
      <c r="A2466" t="s">
        <v>2836</v>
      </c>
      <c r="B2466" t="s">
        <v>2837</v>
      </c>
      <c r="C2466" t="s">
        <v>637</v>
      </c>
      <c r="D2466" t="s">
        <v>21</v>
      </c>
      <c r="E2466">
        <v>26104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43392</v>
      </c>
      <c r="L2466" t="s">
        <v>26</v>
      </c>
      <c r="N2466" t="s">
        <v>24</v>
      </c>
    </row>
    <row r="2467" spans="1:14" x14ac:dyDescent="0.25">
      <c r="A2467" t="s">
        <v>2603</v>
      </c>
      <c r="B2467" t="s">
        <v>2604</v>
      </c>
      <c r="C2467" t="s">
        <v>2605</v>
      </c>
      <c r="D2467" t="s">
        <v>21</v>
      </c>
      <c r="E2467">
        <v>25820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43391</v>
      </c>
      <c r="L2467" t="s">
        <v>26</v>
      </c>
      <c r="N2467" t="s">
        <v>24</v>
      </c>
    </row>
    <row r="2468" spans="1:14" x14ac:dyDescent="0.25">
      <c r="A2468" t="s">
        <v>2577</v>
      </c>
      <c r="B2468" t="s">
        <v>2578</v>
      </c>
      <c r="C2468" t="s">
        <v>235</v>
      </c>
      <c r="D2468" t="s">
        <v>21</v>
      </c>
      <c r="E2468">
        <v>25174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43391</v>
      </c>
      <c r="L2468" t="s">
        <v>26</v>
      </c>
      <c r="N2468" t="s">
        <v>24</v>
      </c>
    </row>
    <row r="2469" spans="1:14" x14ac:dyDescent="0.25">
      <c r="A2469" t="s">
        <v>790</v>
      </c>
      <c r="B2469" t="s">
        <v>2918</v>
      </c>
      <c r="C2469" t="s">
        <v>2919</v>
      </c>
      <c r="D2469" t="s">
        <v>21</v>
      </c>
      <c r="E2469">
        <v>25570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43391</v>
      </c>
      <c r="L2469" t="s">
        <v>26</v>
      </c>
      <c r="N2469" t="s">
        <v>24</v>
      </c>
    </row>
    <row r="2470" spans="1:14" x14ac:dyDescent="0.25">
      <c r="A2470" t="s">
        <v>4422</v>
      </c>
      <c r="B2470" t="s">
        <v>4423</v>
      </c>
      <c r="C2470" t="s">
        <v>537</v>
      </c>
      <c r="D2470" t="s">
        <v>21</v>
      </c>
      <c r="E2470">
        <v>25053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43390</v>
      </c>
      <c r="L2470" t="s">
        <v>26</v>
      </c>
      <c r="N2470" t="s">
        <v>24</v>
      </c>
    </row>
    <row r="2471" spans="1:14" x14ac:dyDescent="0.25">
      <c r="A2471" t="s">
        <v>4424</v>
      </c>
      <c r="B2471" t="s">
        <v>4425</v>
      </c>
      <c r="C2471" t="s">
        <v>113</v>
      </c>
      <c r="D2471" t="s">
        <v>21</v>
      </c>
      <c r="E2471">
        <v>25801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43390</v>
      </c>
      <c r="L2471" t="s">
        <v>26</v>
      </c>
      <c r="N2471" t="s">
        <v>24</v>
      </c>
    </row>
    <row r="2472" spans="1:14" x14ac:dyDescent="0.25">
      <c r="A2472" t="s">
        <v>2432</v>
      </c>
      <c r="B2472" t="s">
        <v>4426</v>
      </c>
      <c r="C2472" t="s">
        <v>537</v>
      </c>
      <c r="D2472" t="s">
        <v>21</v>
      </c>
      <c r="E2472">
        <v>25053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43390</v>
      </c>
      <c r="L2472" t="s">
        <v>26</v>
      </c>
      <c r="N2472" t="s">
        <v>24</v>
      </c>
    </row>
    <row r="2473" spans="1:14" x14ac:dyDescent="0.25">
      <c r="A2473" t="s">
        <v>2432</v>
      </c>
      <c r="B2473" t="s">
        <v>4427</v>
      </c>
      <c r="C2473" t="s">
        <v>4042</v>
      </c>
      <c r="D2473" t="s">
        <v>21</v>
      </c>
      <c r="E2473">
        <v>25302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43390</v>
      </c>
      <c r="L2473" t="s">
        <v>26</v>
      </c>
      <c r="N2473" t="s">
        <v>24</v>
      </c>
    </row>
    <row r="2474" spans="1:14" x14ac:dyDescent="0.25">
      <c r="A2474" t="s">
        <v>496</v>
      </c>
      <c r="B2474" t="s">
        <v>4428</v>
      </c>
      <c r="C2474" t="s">
        <v>2457</v>
      </c>
      <c r="D2474" t="s">
        <v>21</v>
      </c>
      <c r="E2474">
        <v>25071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43390</v>
      </c>
      <c r="L2474" t="s">
        <v>26</v>
      </c>
      <c r="N2474" t="s">
        <v>24</v>
      </c>
    </row>
    <row r="2475" spans="1:14" x14ac:dyDescent="0.25">
      <c r="A2475" t="s">
        <v>2380</v>
      </c>
      <c r="B2475" t="s">
        <v>4429</v>
      </c>
      <c r="C2475" t="s">
        <v>113</v>
      </c>
      <c r="D2475" t="s">
        <v>21</v>
      </c>
      <c r="E2475">
        <v>25801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43390</v>
      </c>
      <c r="L2475" t="s">
        <v>26</v>
      </c>
      <c r="N2475" t="s">
        <v>24</v>
      </c>
    </row>
    <row r="2476" spans="1:14" x14ac:dyDescent="0.25">
      <c r="A2476" t="s">
        <v>2571</v>
      </c>
      <c r="B2476" t="s">
        <v>4430</v>
      </c>
      <c r="C2476" t="s">
        <v>4431</v>
      </c>
      <c r="D2476" t="s">
        <v>21</v>
      </c>
      <c r="E2476">
        <v>25047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43390</v>
      </c>
      <c r="L2476" t="s">
        <v>26</v>
      </c>
      <c r="N2476" t="s">
        <v>24</v>
      </c>
    </row>
    <row r="2477" spans="1:14" x14ac:dyDescent="0.25">
      <c r="A2477" t="s">
        <v>3216</v>
      </c>
      <c r="B2477" t="s">
        <v>4432</v>
      </c>
      <c r="C2477" t="s">
        <v>4042</v>
      </c>
      <c r="D2477" t="s">
        <v>21</v>
      </c>
      <c r="E2477">
        <v>25302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43390</v>
      </c>
      <c r="L2477" t="s">
        <v>26</v>
      </c>
      <c r="N2477" t="s">
        <v>24</v>
      </c>
    </row>
    <row r="2478" spans="1:14" x14ac:dyDescent="0.25">
      <c r="A2478" t="s">
        <v>2571</v>
      </c>
      <c r="B2478" t="s">
        <v>4433</v>
      </c>
      <c r="C2478" t="s">
        <v>2457</v>
      </c>
      <c r="D2478" t="s">
        <v>21</v>
      </c>
      <c r="E2478">
        <v>25071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43390</v>
      </c>
      <c r="L2478" t="s">
        <v>26</v>
      </c>
      <c r="N2478" t="s">
        <v>24</v>
      </c>
    </row>
    <row r="2479" spans="1:14" x14ac:dyDescent="0.25">
      <c r="A2479" t="s">
        <v>4434</v>
      </c>
      <c r="B2479" t="s">
        <v>4435</v>
      </c>
      <c r="C2479" t="s">
        <v>4436</v>
      </c>
      <c r="D2479" t="s">
        <v>21</v>
      </c>
      <c r="E2479">
        <v>25005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43390</v>
      </c>
      <c r="L2479" t="s">
        <v>26</v>
      </c>
      <c r="N2479" t="s">
        <v>24</v>
      </c>
    </row>
    <row r="2480" spans="1:14" x14ac:dyDescent="0.25">
      <c r="A2480" t="s">
        <v>4048</v>
      </c>
      <c r="B2480" t="s">
        <v>4437</v>
      </c>
      <c r="C2480" t="s">
        <v>2457</v>
      </c>
      <c r="D2480" t="s">
        <v>21</v>
      </c>
      <c r="E2480">
        <v>25071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43390</v>
      </c>
      <c r="L2480" t="s">
        <v>26</v>
      </c>
      <c r="N2480" t="s">
        <v>24</v>
      </c>
    </row>
    <row r="2481" spans="1:14" x14ac:dyDescent="0.25">
      <c r="A2481" t="s">
        <v>2407</v>
      </c>
      <c r="B2481" t="s">
        <v>4438</v>
      </c>
      <c r="C2481" t="s">
        <v>537</v>
      </c>
      <c r="D2481" t="s">
        <v>21</v>
      </c>
      <c r="E2481">
        <v>25053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43390</v>
      </c>
      <c r="L2481" t="s">
        <v>26</v>
      </c>
      <c r="N2481" t="s">
        <v>24</v>
      </c>
    </row>
    <row r="2482" spans="1:14" x14ac:dyDescent="0.25">
      <c r="A2482" t="s">
        <v>2407</v>
      </c>
      <c r="B2482" t="s">
        <v>4439</v>
      </c>
      <c r="C2482" t="s">
        <v>2457</v>
      </c>
      <c r="D2482" t="s">
        <v>21</v>
      </c>
      <c r="E2482">
        <v>25071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43390</v>
      </c>
      <c r="L2482" t="s">
        <v>26</v>
      </c>
      <c r="N2482" t="s">
        <v>24</v>
      </c>
    </row>
    <row r="2483" spans="1:14" x14ac:dyDescent="0.25">
      <c r="A2483" t="s">
        <v>2407</v>
      </c>
      <c r="B2483" t="s">
        <v>4440</v>
      </c>
      <c r="C2483" t="s">
        <v>113</v>
      </c>
      <c r="D2483" t="s">
        <v>21</v>
      </c>
      <c r="E2483">
        <v>25801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43390</v>
      </c>
      <c r="L2483" t="s">
        <v>26</v>
      </c>
      <c r="N2483" t="s">
        <v>24</v>
      </c>
    </row>
    <row r="2484" spans="1:14" x14ac:dyDescent="0.25">
      <c r="A2484" t="s">
        <v>4441</v>
      </c>
      <c r="B2484" t="s">
        <v>4442</v>
      </c>
      <c r="C2484" t="s">
        <v>537</v>
      </c>
      <c r="D2484" t="s">
        <v>21</v>
      </c>
      <c r="E2484">
        <v>25053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43390</v>
      </c>
      <c r="L2484" t="s">
        <v>26</v>
      </c>
      <c r="N2484" t="s">
        <v>24</v>
      </c>
    </row>
    <row r="2485" spans="1:14" x14ac:dyDescent="0.25">
      <c r="A2485" t="s">
        <v>3316</v>
      </c>
      <c r="B2485" t="s">
        <v>3317</v>
      </c>
      <c r="C2485" t="s">
        <v>1358</v>
      </c>
      <c r="D2485" t="s">
        <v>21</v>
      </c>
      <c r="E2485">
        <v>26378</v>
      </c>
      <c r="F2485" t="s">
        <v>22</v>
      </c>
      <c r="G2485" t="s">
        <v>22</v>
      </c>
      <c r="H2485" t="s">
        <v>312</v>
      </c>
      <c r="I2485" t="s">
        <v>313</v>
      </c>
      <c r="J2485" t="s">
        <v>80</v>
      </c>
      <c r="K2485" s="1">
        <v>43390</v>
      </c>
      <c r="L2485" t="s">
        <v>81</v>
      </c>
      <c r="M2485" t="str">
        <f>HYPERLINK("https://www.regulations.gov/docket?D=FDA-2018-H-3914")</f>
        <v>https://www.regulations.gov/docket?D=FDA-2018-H-3914</v>
      </c>
      <c r="N2485" t="s">
        <v>80</v>
      </c>
    </row>
    <row r="2486" spans="1:14" x14ac:dyDescent="0.25">
      <c r="A2486" t="s">
        <v>1594</v>
      </c>
      <c r="B2486" t="s">
        <v>4443</v>
      </c>
      <c r="C2486" t="s">
        <v>113</v>
      </c>
      <c r="D2486" t="s">
        <v>21</v>
      </c>
      <c r="E2486">
        <v>25801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43390</v>
      </c>
      <c r="L2486" t="s">
        <v>26</v>
      </c>
      <c r="N2486" t="s">
        <v>24</v>
      </c>
    </row>
    <row r="2487" spans="1:14" x14ac:dyDescent="0.25">
      <c r="A2487" t="s">
        <v>4444</v>
      </c>
      <c r="B2487" t="s">
        <v>4445</v>
      </c>
      <c r="C2487" t="s">
        <v>4446</v>
      </c>
      <c r="D2487" t="s">
        <v>21</v>
      </c>
      <c r="E2487">
        <v>25114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43390</v>
      </c>
      <c r="L2487" t="s">
        <v>26</v>
      </c>
      <c r="N2487" t="s">
        <v>24</v>
      </c>
    </row>
    <row r="2488" spans="1:14" x14ac:dyDescent="0.25">
      <c r="A2488" t="s">
        <v>4237</v>
      </c>
      <c r="B2488" t="s">
        <v>4447</v>
      </c>
      <c r="C2488" t="s">
        <v>4448</v>
      </c>
      <c r="D2488" t="s">
        <v>21</v>
      </c>
      <c r="E2488">
        <v>25009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43390</v>
      </c>
      <c r="L2488" t="s">
        <v>26</v>
      </c>
      <c r="N2488" t="s">
        <v>24</v>
      </c>
    </row>
    <row r="2489" spans="1:14" x14ac:dyDescent="0.25">
      <c r="A2489" t="s">
        <v>4449</v>
      </c>
      <c r="B2489" t="s">
        <v>4450</v>
      </c>
      <c r="C2489" t="s">
        <v>4451</v>
      </c>
      <c r="D2489" t="s">
        <v>21</v>
      </c>
      <c r="E2489">
        <v>26415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43388</v>
      </c>
      <c r="L2489" t="s">
        <v>26</v>
      </c>
      <c r="N2489" t="s">
        <v>24</v>
      </c>
    </row>
    <row r="2490" spans="1:14" x14ac:dyDescent="0.25">
      <c r="A2490" t="s">
        <v>261</v>
      </c>
      <c r="B2490" t="s">
        <v>262</v>
      </c>
      <c r="C2490" t="s">
        <v>263</v>
      </c>
      <c r="D2490" t="s">
        <v>21</v>
      </c>
      <c r="E2490">
        <v>26801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43388</v>
      </c>
      <c r="L2490" t="s">
        <v>26</v>
      </c>
      <c r="N2490" t="s">
        <v>24</v>
      </c>
    </row>
    <row r="2491" spans="1:14" x14ac:dyDescent="0.25">
      <c r="A2491" t="s">
        <v>162</v>
      </c>
      <c r="B2491" t="s">
        <v>4452</v>
      </c>
      <c r="C2491" t="s">
        <v>146</v>
      </c>
      <c r="D2491" t="s">
        <v>21</v>
      </c>
      <c r="E2491">
        <v>26362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43388</v>
      </c>
      <c r="L2491" t="s">
        <v>26</v>
      </c>
      <c r="N2491" t="s">
        <v>24</v>
      </c>
    </row>
    <row r="2492" spans="1:14" x14ac:dyDescent="0.25">
      <c r="A2492" t="s">
        <v>4453</v>
      </c>
      <c r="B2492" t="s">
        <v>3776</v>
      </c>
      <c r="C2492" t="s">
        <v>4454</v>
      </c>
      <c r="D2492" t="s">
        <v>21</v>
      </c>
      <c r="E2492">
        <v>26716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43388</v>
      </c>
      <c r="L2492" t="s">
        <v>26</v>
      </c>
      <c r="N2492" t="s">
        <v>24</v>
      </c>
    </row>
    <row r="2493" spans="1:14" x14ac:dyDescent="0.25">
      <c r="A2493" t="s">
        <v>4455</v>
      </c>
      <c r="B2493" t="s">
        <v>4456</v>
      </c>
      <c r="C2493" t="s">
        <v>4457</v>
      </c>
      <c r="D2493" t="s">
        <v>21</v>
      </c>
      <c r="E2493">
        <v>26178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43388</v>
      </c>
      <c r="L2493" t="s">
        <v>26</v>
      </c>
      <c r="N2493" t="s">
        <v>24</v>
      </c>
    </row>
    <row r="2494" spans="1:14" x14ac:dyDescent="0.25">
      <c r="A2494" t="s">
        <v>4458</v>
      </c>
      <c r="B2494" t="s">
        <v>4459</v>
      </c>
      <c r="C2494" t="s">
        <v>4457</v>
      </c>
      <c r="D2494" t="s">
        <v>21</v>
      </c>
      <c r="E2494">
        <v>26178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43388</v>
      </c>
      <c r="L2494" t="s">
        <v>26</v>
      </c>
      <c r="N2494" t="s">
        <v>24</v>
      </c>
    </row>
    <row r="2495" spans="1:14" x14ac:dyDescent="0.25">
      <c r="A2495" t="s">
        <v>4460</v>
      </c>
      <c r="B2495" t="s">
        <v>4461</v>
      </c>
      <c r="C2495" t="s">
        <v>263</v>
      </c>
      <c r="D2495" t="s">
        <v>21</v>
      </c>
      <c r="E2495">
        <v>26801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43388</v>
      </c>
      <c r="L2495" t="s">
        <v>26</v>
      </c>
      <c r="N2495" t="s">
        <v>24</v>
      </c>
    </row>
    <row r="2496" spans="1:14" x14ac:dyDescent="0.25">
      <c r="A2496" t="s">
        <v>4462</v>
      </c>
      <c r="B2496" t="s">
        <v>4463</v>
      </c>
      <c r="C2496" t="s">
        <v>4464</v>
      </c>
      <c r="D2496" t="s">
        <v>21</v>
      </c>
      <c r="E2496">
        <v>26362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43388</v>
      </c>
      <c r="L2496" t="s">
        <v>26</v>
      </c>
      <c r="N2496" t="s">
        <v>24</v>
      </c>
    </row>
    <row r="2497" spans="1:14" x14ac:dyDescent="0.25">
      <c r="A2497" t="s">
        <v>2380</v>
      </c>
      <c r="B2497" t="s">
        <v>4465</v>
      </c>
      <c r="C2497" t="s">
        <v>146</v>
      </c>
      <c r="D2497" t="s">
        <v>21</v>
      </c>
      <c r="E2497">
        <v>26362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43388</v>
      </c>
      <c r="L2497" t="s">
        <v>26</v>
      </c>
      <c r="N2497" t="s">
        <v>24</v>
      </c>
    </row>
    <row r="2498" spans="1:14" x14ac:dyDescent="0.25">
      <c r="A2498" t="s">
        <v>4466</v>
      </c>
      <c r="B2498" t="s">
        <v>4467</v>
      </c>
      <c r="C2498" t="s">
        <v>4468</v>
      </c>
      <c r="D2498" t="s">
        <v>21</v>
      </c>
      <c r="E2498">
        <v>26148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43388</v>
      </c>
      <c r="L2498" t="s">
        <v>26</v>
      </c>
      <c r="N2498" t="s">
        <v>24</v>
      </c>
    </row>
    <row r="2499" spans="1:14" x14ac:dyDescent="0.25">
      <c r="A2499" t="s">
        <v>4469</v>
      </c>
      <c r="B2499" t="s">
        <v>4470</v>
      </c>
      <c r="C2499" t="s">
        <v>146</v>
      </c>
      <c r="D2499" t="s">
        <v>21</v>
      </c>
      <c r="E2499">
        <v>26362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43388</v>
      </c>
      <c r="L2499" t="s">
        <v>26</v>
      </c>
      <c r="N2499" t="s">
        <v>24</v>
      </c>
    </row>
    <row r="2500" spans="1:14" x14ac:dyDescent="0.25">
      <c r="A2500" t="s">
        <v>4471</v>
      </c>
      <c r="B2500" t="s">
        <v>4472</v>
      </c>
      <c r="C2500" t="s">
        <v>4473</v>
      </c>
      <c r="D2500" t="s">
        <v>21</v>
      </c>
      <c r="E2500">
        <v>26720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43388</v>
      </c>
      <c r="L2500" t="s">
        <v>26</v>
      </c>
      <c r="N2500" t="s">
        <v>24</v>
      </c>
    </row>
    <row r="2501" spans="1:14" x14ac:dyDescent="0.25">
      <c r="A2501" t="s">
        <v>181</v>
      </c>
      <c r="B2501" t="s">
        <v>4474</v>
      </c>
      <c r="C2501" t="s">
        <v>146</v>
      </c>
      <c r="D2501" t="s">
        <v>21</v>
      </c>
      <c r="E2501">
        <v>26362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43388</v>
      </c>
      <c r="L2501" t="s">
        <v>26</v>
      </c>
      <c r="N2501" t="s">
        <v>24</v>
      </c>
    </row>
    <row r="2502" spans="1:14" x14ac:dyDescent="0.25">
      <c r="A2502" t="s">
        <v>4475</v>
      </c>
      <c r="B2502" t="s">
        <v>4476</v>
      </c>
      <c r="C2502" t="s">
        <v>4477</v>
      </c>
      <c r="D2502" t="s">
        <v>21</v>
      </c>
      <c r="E2502">
        <v>26739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43388</v>
      </c>
      <c r="L2502" t="s">
        <v>26</v>
      </c>
      <c r="N2502" t="s">
        <v>24</v>
      </c>
    </row>
    <row r="2503" spans="1:14" x14ac:dyDescent="0.25">
      <c r="A2503" t="s">
        <v>4478</v>
      </c>
      <c r="B2503" t="s">
        <v>4479</v>
      </c>
      <c r="C2503" t="s">
        <v>283</v>
      </c>
      <c r="D2503" t="s">
        <v>21</v>
      </c>
      <c r="E2503">
        <v>26851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43388</v>
      </c>
      <c r="L2503" t="s">
        <v>26</v>
      </c>
      <c r="N2503" t="s">
        <v>24</v>
      </c>
    </row>
    <row r="2504" spans="1:14" x14ac:dyDescent="0.25">
      <c r="A2504" t="s">
        <v>4480</v>
      </c>
      <c r="B2504" t="s">
        <v>4481</v>
      </c>
      <c r="C2504" t="s">
        <v>4454</v>
      </c>
      <c r="D2504" t="s">
        <v>21</v>
      </c>
      <c r="E2504">
        <v>26716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43388</v>
      </c>
      <c r="L2504" t="s">
        <v>26</v>
      </c>
      <c r="N2504" t="s">
        <v>24</v>
      </c>
    </row>
    <row r="2505" spans="1:14" x14ac:dyDescent="0.25">
      <c r="A2505" t="s">
        <v>4482</v>
      </c>
      <c r="B2505" t="s">
        <v>4483</v>
      </c>
      <c r="C2505" t="s">
        <v>4477</v>
      </c>
      <c r="D2505" t="s">
        <v>21</v>
      </c>
      <c r="E2505">
        <v>26739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43388</v>
      </c>
      <c r="L2505" t="s">
        <v>26</v>
      </c>
      <c r="N2505" t="s">
        <v>24</v>
      </c>
    </row>
    <row r="2506" spans="1:14" x14ac:dyDescent="0.25">
      <c r="A2506" t="s">
        <v>4484</v>
      </c>
      <c r="B2506" t="s">
        <v>4485</v>
      </c>
      <c r="C2506" t="s">
        <v>2491</v>
      </c>
      <c r="D2506" t="s">
        <v>21</v>
      </c>
      <c r="E2506">
        <v>26719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43385</v>
      </c>
      <c r="L2506" t="s">
        <v>26</v>
      </c>
      <c r="N2506" t="s">
        <v>24</v>
      </c>
    </row>
    <row r="2507" spans="1:14" x14ac:dyDescent="0.25">
      <c r="A2507" t="s">
        <v>4486</v>
      </c>
      <c r="B2507" t="s">
        <v>4487</v>
      </c>
      <c r="C2507" t="s">
        <v>2491</v>
      </c>
      <c r="D2507" t="s">
        <v>21</v>
      </c>
      <c r="E2507">
        <v>26719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43385</v>
      </c>
      <c r="L2507" t="s">
        <v>26</v>
      </c>
      <c r="N2507" t="s">
        <v>24</v>
      </c>
    </row>
    <row r="2508" spans="1:14" x14ac:dyDescent="0.25">
      <c r="A2508" t="s">
        <v>4488</v>
      </c>
      <c r="B2508" t="s">
        <v>4489</v>
      </c>
      <c r="C2508" t="s">
        <v>1014</v>
      </c>
      <c r="D2508" t="s">
        <v>21</v>
      </c>
      <c r="E2508">
        <v>25530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43385</v>
      </c>
      <c r="L2508" t="s">
        <v>26</v>
      </c>
      <c r="N2508" t="s">
        <v>24</v>
      </c>
    </row>
    <row r="2509" spans="1:14" x14ac:dyDescent="0.25">
      <c r="A2509" t="s">
        <v>4490</v>
      </c>
      <c r="B2509" t="s">
        <v>4491</v>
      </c>
      <c r="C2509" t="s">
        <v>125</v>
      </c>
      <c r="D2509" t="s">
        <v>21</v>
      </c>
      <c r="E2509">
        <v>26753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43385</v>
      </c>
      <c r="L2509" t="s">
        <v>26</v>
      </c>
      <c r="N2509" t="s">
        <v>24</v>
      </c>
    </row>
    <row r="2510" spans="1:14" x14ac:dyDescent="0.25">
      <c r="A2510" t="s">
        <v>4492</v>
      </c>
      <c r="B2510" t="s">
        <v>4493</v>
      </c>
      <c r="C2510" t="s">
        <v>48</v>
      </c>
      <c r="D2510" t="s">
        <v>21</v>
      </c>
      <c r="E2510">
        <v>25306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43385</v>
      </c>
      <c r="L2510" t="s">
        <v>26</v>
      </c>
      <c r="N2510" t="s">
        <v>24</v>
      </c>
    </row>
    <row r="2511" spans="1:14" x14ac:dyDescent="0.25">
      <c r="A2511" t="s">
        <v>4494</v>
      </c>
      <c r="B2511" t="s">
        <v>4495</v>
      </c>
      <c r="C2511" t="s">
        <v>2274</v>
      </c>
      <c r="D2511" t="s">
        <v>21</v>
      </c>
      <c r="E2511">
        <v>25035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43385</v>
      </c>
      <c r="L2511" t="s">
        <v>26</v>
      </c>
      <c r="N2511" t="s">
        <v>24</v>
      </c>
    </row>
    <row r="2512" spans="1:14" x14ac:dyDescent="0.25">
      <c r="A2512" t="s">
        <v>4496</v>
      </c>
      <c r="B2512" t="s">
        <v>4497</v>
      </c>
      <c r="C2512" t="s">
        <v>113</v>
      </c>
      <c r="D2512" t="s">
        <v>21</v>
      </c>
      <c r="E2512">
        <v>25801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43385</v>
      </c>
      <c r="L2512" t="s">
        <v>26</v>
      </c>
      <c r="N2512" t="s">
        <v>24</v>
      </c>
    </row>
    <row r="2513" spans="1:14" x14ac:dyDescent="0.25">
      <c r="A2513" t="s">
        <v>4498</v>
      </c>
      <c r="B2513" t="s">
        <v>4499</v>
      </c>
      <c r="C2513" t="s">
        <v>113</v>
      </c>
      <c r="D2513" t="s">
        <v>21</v>
      </c>
      <c r="E2513">
        <v>25801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43385</v>
      </c>
      <c r="L2513" t="s">
        <v>26</v>
      </c>
      <c r="N2513" t="s">
        <v>24</v>
      </c>
    </row>
    <row r="2514" spans="1:14" x14ac:dyDescent="0.25">
      <c r="A2514" t="s">
        <v>4500</v>
      </c>
      <c r="B2514" t="s">
        <v>4501</v>
      </c>
      <c r="C2514" t="s">
        <v>113</v>
      </c>
      <c r="D2514" t="s">
        <v>21</v>
      </c>
      <c r="E2514">
        <v>25801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43385</v>
      </c>
      <c r="L2514" t="s">
        <v>26</v>
      </c>
      <c r="N2514" t="s">
        <v>24</v>
      </c>
    </row>
    <row r="2515" spans="1:14" x14ac:dyDescent="0.25">
      <c r="A2515" t="s">
        <v>2432</v>
      </c>
      <c r="B2515" t="s">
        <v>4502</v>
      </c>
      <c r="C2515" t="s">
        <v>1833</v>
      </c>
      <c r="D2515" t="s">
        <v>21</v>
      </c>
      <c r="E2515">
        <v>25015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43385</v>
      </c>
      <c r="L2515" t="s">
        <v>26</v>
      </c>
      <c r="N2515" t="s">
        <v>24</v>
      </c>
    </row>
    <row r="2516" spans="1:14" x14ac:dyDescent="0.25">
      <c r="A2516" t="s">
        <v>3240</v>
      </c>
      <c r="B2516" t="s">
        <v>3241</v>
      </c>
      <c r="C2516" t="s">
        <v>71</v>
      </c>
      <c r="D2516" t="s">
        <v>21</v>
      </c>
      <c r="E2516">
        <v>26003</v>
      </c>
      <c r="F2516" t="s">
        <v>23</v>
      </c>
      <c r="G2516" t="s">
        <v>23</v>
      </c>
      <c r="H2516" t="s">
        <v>24</v>
      </c>
      <c r="I2516" t="s">
        <v>24</v>
      </c>
      <c r="J2516" t="s">
        <v>25</v>
      </c>
      <c r="K2516" s="1">
        <v>43385</v>
      </c>
      <c r="L2516" t="s">
        <v>26</v>
      </c>
      <c r="N2516" t="s">
        <v>24</v>
      </c>
    </row>
    <row r="2517" spans="1:14" x14ac:dyDescent="0.25">
      <c r="A2517" t="s">
        <v>496</v>
      </c>
      <c r="B2517" t="s">
        <v>4503</v>
      </c>
      <c r="C2517" t="s">
        <v>113</v>
      </c>
      <c r="D2517" t="s">
        <v>21</v>
      </c>
      <c r="E2517">
        <v>25801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43385</v>
      </c>
      <c r="L2517" t="s">
        <v>26</v>
      </c>
      <c r="N2517" t="s">
        <v>24</v>
      </c>
    </row>
    <row r="2518" spans="1:14" x14ac:dyDescent="0.25">
      <c r="A2518" t="s">
        <v>3460</v>
      </c>
      <c r="B2518" t="s">
        <v>4504</v>
      </c>
      <c r="C2518" t="s">
        <v>1833</v>
      </c>
      <c r="D2518" t="s">
        <v>21</v>
      </c>
      <c r="E2518">
        <v>25015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43385</v>
      </c>
      <c r="L2518" t="s">
        <v>26</v>
      </c>
      <c r="N2518" t="s">
        <v>24</v>
      </c>
    </row>
    <row r="2519" spans="1:14" x14ac:dyDescent="0.25">
      <c r="A2519" t="s">
        <v>4505</v>
      </c>
      <c r="B2519" t="s">
        <v>4506</v>
      </c>
      <c r="C2519" t="s">
        <v>565</v>
      </c>
      <c r="D2519" t="s">
        <v>21</v>
      </c>
      <c r="E2519">
        <v>26726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43385</v>
      </c>
      <c r="L2519" t="s">
        <v>26</v>
      </c>
      <c r="N2519" t="s">
        <v>24</v>
      </c>
    </row>
    <row r="2520" spans="1:14" x14ac:dyDescent="0.25">
      <c r="A2520" t="s">
        <v>2380</v>
      </c>
      <c r="B2520" t="s">
        <v>4507</v>
      </c>
      <c r="C2520" t="s">
        <v>2491</v>
      </c>
      <c r="D2520" t="s">
        <v>21</v>
      </c>
      <c r="E2520">
        <v>26719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43385</v>
      </c>
      <c r="L2520" t="s">
        <v>26</v>
      </c>
      <c r="N2520" t="s">
        <v>24</v>
      </c>
    </row>
    <row r="2521" spans="1:14" x14ac:dyDescent="0.25">
      <c r="A2521" t="s">
        <v>4508</v>
      </c>
      <c r="B2521" t="s">
        <v>4509</v>
      </c>
      <c r="C2521" t="s">
        <v>4510</v>
      </c>
      <c r="D2521" t="s">
        <v>21</v>
      </c>
      <c r="E2521">
        <v>25801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43385</v>
      </c>
      <c r="L2521" t="s">
        <v>26</v>
      </c>
      <c r="N2521" t="s">
        <v>24</v>
      </c>
    </row>
    <row r="2522" spans="1:14" x14ac:dyDescent="0.25">
      <c r="A2522" t="s">
        <v>4511</v>
      </c>
      <c r="B2522" t="s">
        <v>4512</v>
      </c>
      <c r="C2522" t="s">
        <v>48</v>
      </c>
      <c r="D2522" t="s">
        <v>21</v>
      </c>
      <c r="E2522">
        <v>25306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43385</v>
      </c>
      <c r="L2522" t="s">
        <v>26</v>
      </c>
      <c r="N2522" t="s">
        <v>24</v>
      </c>
    </row>
    <row r="2523" spans="1:14" x14ac:dyDescent="0.25">
      <c r="A2523" t="s">
        <v>4513</v>
      </c>
      <c r="B2523" t="s">
        <v>4514</v>
      </c>
      <c r="C2523" t="s">
        <v>1833</v>
      </c>
      <c r="D2523" t="s">
        <v>21</v>
      </c>
      <c r="E2523">
        <v>25015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43385</v>
      </c>
      <c r="L2523" t="s">
        <v>26</v>
      </c>
      <c r="N2523" t="s">
        <v>24</v>
      </c>
    </row>
    <row r="2524" spans="1:14" x14ac:dyDescent="0.25">
      <c r="A2524" t="s">
        <v>2407</v>
      </c>
      <c r="B2524" t="s">
        <v>4515</v>
      </c>
      <c r="C2524" t="s">
        <v>2274</v>
      </c>
      <c r="D2524" t="s">
        <v>21</v>
      </c>
      <c r="E2524">
        <v>25035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43385</v>
      </c>
      <c r="L2524" t="s">
        <v>26</v>
      </c>
      <c r="N2524" t="s">
        <v>24</v>
      </c>
    </row>
    <row r="2525" spans="1:14" x14ac:dyDescent="0.25">
      <c r="A2525" t="s">
        <v>2407</v>
      </c>
      <c r="B2525" t="s">
        <v>4516</v>
      </c>
      <c r="C2525" t="s">
        <v>113</v>
      </c>
      <c r="D2525" t="s">
        <v>21</v>
      </c>
      <c r="E2525">
        <v>25801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43385</v>
      </c>
      <c r="L2525" t="s">
        <v>26</v>
      </c>
      <c r="N2525" t="s">
        <v>24</v>
      </c>
    </row>
    <row r="2526" spans="1:14" x14ac:dyDescent="0.25">
      <c r="A2526" t="s">
        <v>4169</v>
      </c>
      <c r="B2526" t="s">
        <v>4517</v>
      </c>
      <c r="C2526" t="s">
        <v>125</v>
      </c>
      <c r="D2526" t="s">
        <v>21</v>
      </c>
      <c r="E2526">
        <v>26753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43385</v>
      </c>
      <c r="L2526" t="s">
        <v>26</v>
      </c>
      <c r="N2526" t="s">
        <v>24</v>
      </c>
    </row>
    <row r="2527" spans="1:14" x14ac:dyDescent="0.25">
      <c r="A2527" t="s">
        <v>2575</v>
      </c>
      <c r="B2527" t="s">
        <v>4518</v>
      </c>
      <c r="C2527" t="s">
        <v>48</v>
      </c>
      <c r="D2527" t="s">
        <v>21</v>
      </c>
      <c r="E2527">
        <v>25306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43385</v>
      </c>
      <c r="L2527" t="s">
        <v>26</v>
      </c>
      <c r="N2527" t="s">
        <v>24</v>
      </c>
    </row>
    <row r="2528" spans="1:14" x14ac:dyDescent="0.25">
      <c r="A2528" t="s">
        <v>4519</v>
      </c>
      <c r="B2528" t="s">
        <v>4520</v>
      </c>
      <c r="C2528" t="s">
        <v>4521</v>
      </c>
      <c r="D2528" t="s">
        <v>21</v>
      </c>
      <c r="E2528">
        <v>25075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43385</v>
      </c>
      <c r="L2528" t="s">
        <v>26</v>
      </c>
      <c r="N2528" t="s">
        <v>24</v>
      </c>
    </row>
    <row r="2529" spans="1:14" x14ac:dyDescent="0.25">
      <c r="A2529" t="s">
        <v>4522</v>
      </c>
      <c r="B2529" t="s">
        <v>4523</v>
      </c>
      <c r="C2529" t="s">
        <v>326</v>
      </c>
      <c r="D2529" t="s">
        <v>21</v>
      </c>
      <c r="E2529">
        <v>25704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43384</v>
      </c>
      <c r="L2529" t="s">
        <v>26</v>
      </c>
      <c r="N2529" t="s">
        <v>24</v>
      </c>
    </row>
    <row r="2530" spans="1:14" x14ac:dyDescent="0.25">
      <c r="A2530" t="s">
        <v>4524</v>
      </c>
      <c r="B2530" t="s">
        <v>4525</v>
      </c>
      <c r="C2530" t="s">
        <v>326</v>
      </c>
      <c r="D2530" t="s">
        <v>21</v>
      </c>
      <c r="E2530">
        <v>25704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43384</v>
      </c>
      <c r="L2530" t="s">
        <v>26</v>
      </c>
      <c r="N2530" t="s">
        <v>24</v>
      </c>
    </row>
    <row r="2531" spans="1:14" x14ac:dyDescent="0.25">
      <c r="A2531" t="s">
        <v>2952</v>
      </c>
      <c r="B2531" t="s">
        <v>2953</v>
      </c>
      <c r="C2531" t="s">
        <v>326</v>
      </c>
      <c r="D2531" t="s">
        <v>21</v>
      </c>
      <c r="E2531">
        <v>25702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43384</v>
      </c>
      <c r="L2531" t="s">
        <v>26</v>
      </c>
      <c r="N2531" t="s">
        <v>24</v>
      </c>
    </row>
    <row r="2532" spans="1:14" x14ac:dyDescent="0.25">
      <c r="A2532" t="s">
        <v>2380</v>
      </c>
      <c r="B2532" t="s">
        <v>4526</v>
      </c>
      <c r="C2532" t="s">
        <v>326</v>
      </c>
      <c r="D2532" t="s">
        <v>21</v>
      </c>
      <c r="E2532">
        <v>25701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43384</v>
      </c>
      <c r="L2532" t="s">
        <v>26</v>
      </c>
      <c r="N2532" t="s">
        <v>24</v>
      </c>
    </row>
    <row r="2533" spans="1:14" x14ac:dyDescent="0.25">
      <c r="A2533" t="s">
        <v>2954</v>
      </c>
      <c r="B2533" t="s">
        <v>2955</v>
      </c>
      <c r="C2533" t="s">
        <v>326</v>
      </c>
      <c r="D2533" t="s">
        <v>21</v>
      </c>
      <c r="E2533">
        <v>25705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43384</v>
      </c>
      <c r="L2533" t="s">
        <v>26</v>
      </c>
      <c r="N2533" t="s">
        <v>24</v>
      </c>
    </row>
    <row r="2534" spans="1:14" x14ac:dyDescent="0.25">
      <c r="A2534" t="s">
        <v>3812</v>
      </c>
      <c r="B2534" t="s">
        <v>4527</v>
      </c>
      <c r="C2534" t="s">
        <v>326</v>
      </c>
      <c r="D2534" t="s">
        <v>21</v>
      </c>
      <c r="E2534">
        <v>25701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43384</v>
      </c>
      <c r="L2534" t="s">
        <v>26</v>
      </c>
      <c r="N2534" t="s">
        <v>24</v>
      </c>
    </row>
    <row r="2535" spans="1:14" x14ac:dyDescent="0.25">
      <c r="A2535" t="s">
        <v>4528</v>
      </c>
      <c r="B2535" t="s">
        <v>4529</v>
      </c>
      <c r="C2535" t="s">
        <v>2065</v>
      </c>
      <c r="D2535" t="s">
        <v>21</v>
      </c>
      <c r="E2535">
        <v>26261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43382</v>
      </c>
      <c r="L2535" t="s">
        <v>26</v>
      </c>
      <c r="N2535" t="s">
        <v>24</v>
      </c>
    </row>
    <row r="2536" spans="1:14" x14ac:dyDescent="0.25">
      <c r="A2536" t="s">
        <v>4530</v>
      </c>
      <c r="B2536" t="s">
        <v>4531</v>
      </c>
      <c r="C2536" t="s">
        <v>393</v>
      </c>
      <c r="D2536" t="s">
        <v>21</v>
      </c>
      <c r="E2536">
        <v>26764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43382</v>
      </c>
      <c r="L2536" t="s">
        <v>26</v>
      </c>
      <c r="N2536" t="s">
        <v>24</v>
      </c>
    </row>
    <row r="2537" spans="1:14" x14ac:dyDescent="0.25">
      <c r="A2537" t="s">
        <v>4532</v>
      </c>
      <c r="B2537" t="s">
        <v>4533</v>
      </c>
      <c r="C2537" t="s">
        <v>4534</v>
      </c>
      <c r="D2537" t="s">
        <v>21</v>
      </c>
      <c r="E2537">
        <v>26547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43382</v>
      </c>
      <c r="L2537" t="s">
        <v>26</v>
      </c>
      <c r="N2537" t="s">
        <v>24</v>
      </c>
    </row>
    <row r="2538" spans="1:14" x14ac:dyDescent="0.25">
      <c r="A2538" t="s">
        <v>2432</v>
      </c>
      <c r="B2538" t="s">
        <v>4535</v>
      </c>
      <c r="C2538" t="s">
        <v>2055</v>
      </c>
      <c r="D2538" t="s">
        <v>21</v>
      </c>
      <c r="E2538">
        <v>26205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43382</v>
      </c>
      <c r="L2538" t="s">
        <v>26</v>
      </c>
      <c r="N2538" t="s">
        <v>24</v>
      </c>
    </row>
    <row r="2539" spans="1:14" x14ac:dyDescent="0.25">
      <c r="A2539" t="s">
        <v>4536</v>
      </c>
      <c r="B2539" t="s">
        <v>4537</v>
      </c>
      <c r="C2539" t="s">
        <v>393</v>
      </c>
      <c r="D2539" t="s">
        <v>21</v>
      </c>
      <c r="E2539">
        <v>26764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43382</v>
      </c>
      <c r="L2539" t="s">
        <v>26</v>
      </c>
      <c r="N2539" t="s">
        <v>24</v>
      </c>
    </row>
    <row r="2540" spans="1:14" x14ac:dyDescent="0.25">
      <c r="A2540" t="s">
        <v>2644</v>
      </c>
      <c r="B2540" t="s">
        <v>392</v>
      </c>
      <c r="C2540" t="s">
        <v>393</v>
      </c>
      <c r="D2540" t="s">
        <v>21</v>
      </c>
      <c r="E2540">
        <v>26764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43382</v>
      </c>
      <c r="L2540" t="s">
        <v>26</v>
      </c>
      <c r="N2540" t="s">
        <v>24</v>
      </c>
    </row>
    <row r="2541" spans="1:14" x14ac:dyDescent="0.25">
      <c r="A2541" t="s">
        <v>4538</v>
      </c>
      <c r="B2541" t="s">
        <v>4539</v>
      </c>
      <c r="C2541" t="s">
        <v>4540</v>
      </c>
      <c r="D2541" t="s">
        <v>21</v>
      </c>
      <c r="E2541">
        <v>26520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43382</v>
      </c>
      <c r="L2541" t="s">
        <v>26</v>
      </c>
      <c r="N2541" t="s">
        <v>24</v>
      </c>
    </row>
    <row r="2542" spans="1:14" x14ac:dyDescent="0.25">
      <c r="A2542" t="s">
        <v>403</v>
      </c>
      <c r="B2542" t="s">
        <v>404</v>
      </c>
      <c r="C2542" t="s">
        <v>393</v>
      </c>
      <c r="D2542" t="s">
        <v>21</v>
      </c>
      <c r="E2542">
        <v>26764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43382</v>
      </c>
      <c r="L2542" t="s">
        <v>26</v>
      </c>
      <c r="N2542" t="s">
        <v>24</v>
      </c>
    </row>
    <row r="2543" spans="1:14" x14ac:dyDescent="0.25">
      <c r="A2543" t="s">
        <v>343</v>
      </c>
      <c r="B2543" t="s">
        <v>4541</v>
      </c>
      <c r="C2543" t="s">
        <v>587</v>
      </c>
      <c r="D2543" t="s">
        <v>21</v>
      </c>
      <c r="E2543">
        <v>25951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43382</v>
      </c>
      <c r="L2543" t="s">
        <v>26</v>
      </c>
      <c r="N2543" t="s">
        <v>24</v>
      </c>
    </row>
    <row r="2544" spans="1:14" x14ac:dyDescent="0.25">
      <c r="A2544" t="s">
        <v>4542</v>
      </c>
      <c r="B2544" t="s">
        <v>4543</v>
      </c>
      <c r="C2544" t="s">
        <v>3820</v>
      </c>
      <c r="D2544" t="s">
        <v>21</v>
      </c>
      <c r="E2544">
        <v>26410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43382</v>
      </c>
      <c r="L2544" t="s">
        <v>26</v>
      </c>
      <c r="N2544" t="s">
        <v>24</v>
      </c>
    </row>
    <row r="2545" spans="1:14" x14ac:dyDescent="0.25">
      <c r="A2545" t="s">
        <v>4544</v>
      </c>
      <c r="B2545" t="s">
        <v>4545</v>
      </c>
      <c r="C2545" t="s">
        <v>4534</v>
      </c>
      <c r="D2545" t="s">
        <v>21</v>
      </c>
      <c r="E2545">
        <v>26547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43382</v>
      </c>
      <c r="L2545" t="s">
        <v>26</v>
      </c>
      <c r="N2545" t="s">
        <v>24</v>
      </c>
    </row>
    <row r="2546" spans="1:14" x14ac:dyDescent="0.25">
      <c r="A2546" t="s">
        <v>4546</v>
      </c>
      <c r="B2546" t="s">
        <v>4547</v>
      </c>
      <c r="C2546" t="s">
        <v>390</v>
      </c>
      <c r="D2546" t="s">
        <v>21</v>
      </c>
      <c r="E2546">
        <v>26537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43382</v>
      </c>
      <c r="L2546" t="s">
        <v>26</v>
      </c>
      <c r="N2546" t="s">
        <v>24</v>
      </c>
    </row>
    <row r="2547" spans="1:14" x14ac:dyDescent="0.25">
      <c r="A2547" t="s">
        <v>2571</v>
      </c>
      <c r="B2547" t="s">
        <v>4548</v>
      </c>
      <c r="C2547" t="s">
        <v>4549</v>
      </c>
      <c r="D2547" t="s">
        <v>21</v>
      </c>
      <c r="E2547">
        <v>26660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43382</v>
      </c>
      <c r="L2547" t="s">
        <v>26</v>
      </c>
      <c r="N2547" t="s">
        <v>24</v>
      </c>
    </row>
    <row r="2548" spans="1:14" x14ac:dyDescent="0.25">
      <c r="A2548" t="s">
        <v>4550</v>
      </c>
      <c r="B2548" t="s">
        <v>4551</v>
      </c>
      <c r="C2548" t="s">
        <v>2065</v>
      </c>
      <c r="D2548" t="s">
        <v>21</v>
      </c>
      <c r="E2548">
        <v>26261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43382</v>
      </c>
      <c r="L2548" t="s">
        <v>26</v>
      </c>
      <c r="N2548" t="s">
        <v>24</v>
      </c>
    </row>
    <row r="2549" spans="1:14" x14ac:dyDescent="0.25">
      <c r="A2549" t="s">
        <v>4552</v>
      </c>
      <c r="B2549" t="s">
        <v>4553</v>
      </c>
      <c r="C2549" t="s">
        <v>2055</v>
      </c>
      <c r="D2549" t="s">
        <v>21</v>
      </c>
      <c r="E2549">
        <v>26205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43382</v>
      </c>
      <c r="L2549" t="s">
        <v>26</v>
      </c>
      <c r="N2549" t="s">
        <v>24</v>
      </c>
    </row>
    <row r="2550" spans="1:14" x14ac:dyDescent="0.25">
      <c r="A2550" t="s">
        <v>2407</v>
      </c>
      <c r="B2550" t="s">
        <v>4554</v>
      </c>
      <c r="C2550" t="s">
        <v>2055</v>
      </c>
      <c r="D2550" t="s">
        <v>21</v>
      </c>
      <c r="E2550">
        <v>26205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43382</v>
      </c>
      <c r="L2550" t="s">
        <v>26</v>
      </c>
      <c r="N2550" t="s">
        <v>24</v>
      </c>
    </row>
    <row r="2551" spans="1:14" x14ac:dyDescent="0.25">
      <c r="A2551" t="s">
        <v>2407</v>
      </c>
      <c r="B2551" t="s">
        <v>4555</v>
      </c>
      <c r="C2551" t="s">
        <v>2058</v>
      </c>
      <c r="D2551" t="s">
        <v>21</v>
      </c>
      <c r="E2551">
        <v>26610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43382</v>
      </c>
      <c r="L2551" t="s">
        <v>26</v>
      </c>
      <c r="N2551" t="s">
        <v>24</v>
      </c>
    </row>
    <row r="2552" spans="1:14" x14ac:dyDescent="0.25">
      <c r="A2552" t="s">
        <v>4556</v>
      </c>
      <c r="B2552" t="s">
        <v>4557</v>
      </c>
      <c r="C2552" t="s">
        <v>2065</v>
      </c>
      <c r="D2552" t="s">
        <v>21</v>
      </c>
      <c r="E2552">
        <v>26261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43382</v>
      </c>
      <c r="L2552" t="s">
        <v>26</v>
      </c>
      <c r="N2552" t="s">
        <v>24</v>
      </c>
    </row>
    <row r="2553" spans="1:14" x14ac:dyDescent="0.25">
      <c r="A2553" t="s">
        <v>192</v>
      </c>
      <c r="B2553" t="s">
        <v>4558</v>
      </c>
      <c r="C2553" t="s">
        <v>393</v>
      </c>
      <c r="D2553" t="s">
        <v>21</v>
      </c>
      <c r="E2553">
        <v>26764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43382</v>
      </c>
      <c r="L2553" t="s">
        <v>26</v>
      </c>
      <c r="N2553" t="s">
        <v>24</v>
      </c>
    </row>
    <row r="2554" spans="1:14" x14ac:dyDescent="0.25">
      <c r="A2554" t="s">
        <v>4057</v>
      </c>
      <c r="B2554" t="s">
        <v>4559</v>
      </c>
      <c r="C2554" t="s">
        <v>4534</v>
      </c>
      <c r="D2554" t="s">
        <v>21</v>
      </c>
      <c r="E2554">
        <v>26547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43382</v>
      </c>
      <c r="L2554" t="s">
        <v>26</v>
      </c>
      <c r="N2554" t="s">
        <v>24</v>
      </c>
    </row>
    <row r="2555" spans="1:14" x14ac:dyDescent="0.25">
      <c r="A2555" t="s">
        <v>681</v>
      </c>
      <c r="B2555" t="s">
        <v>682</v>
      </c>
      <c r="C2555" t="s">
        <v>683</v>
      </c>
      <c r="D2555" t="s">
        <v>21</v>
      </c>
      <c r="E2555">
        <v>26062</v>
      </c>
      <c r="F2555" t="s">
        <v>22</v>
      </c>
      <c r="G2555" t="s">
        <v>22</v>
      </c>
      <c r="H2555" t="s">
        <v>312</v>
      </c>
      <c r="I2555" t="s">
        <v>313</v>
      </c>
      <c r="J2555" s="1">
        <v>43320</v>
      </c>
      <c r="K2555" s="1">
        <v>43377</v>
      </c>
      <c r="L2555" t="s">
        <v>331</v>
      </c>
      <c r="N2555" t="s">
        <v>1302</v>
      </c>
    </row>
    <row r="2556" spans="1:14" x14ac:dyDescent="0.25">
      <c r="A2556" t="s">
        <v>4560</v>
      </c>
      <c r="B2556" t="s">
        <v>4561</v>
      </c>
      <c r="C2556" t="s">
        <v>326</v>
      </c>
      <c r="D2556" t="s">
        <v>21</v>
      </c>
      <c r="E2556">
        <v>25704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43377</v>
      </c>
      <c r="L2556" t="s">
        <v>26</v>
      </c>
      <c r="N2556" t="s">
        <v>24</v>
      </c>
    </row>
    <row r="2557" spans="1:14" x14ac:dyDescent="0.25">
      <c r="A2557" t="s">
        <v>2332</v>
      </c>
      <c r="B2557" t="s">
        <v>2333</v>
      </c>
      <c r="C2557" t="s">
        <v>1298</v>
      </c>
      <c r="D2557" t="s">
        <v>21</v>
      </c>
      <c r="E2557">
        <v>26241</v>
      </c>
      <c r="F2557" t="s">
        <v>22</v>
      </c>
      <c r="G2557" t="s">
        <v>22</v>
      </c>
      <c r="H2557" t="s">
        <v>312</v>
      </c>
      <c r="I2557" t="s">
        <v>313</v>
      </c>
      <c r="J2557" s="1">
        <v>43323</v>
      </c>
      <c r="K2557" s="1">
        <v>43377</v>
      </c>
      <c r="L2557" t="s">
        <v>331</v>
      </c>
      <c r="N2557" t="s">
        <v>1302</v>
      </c>
    </row>
    <row r="2558" spans="1:14" x14ac:dyDescent="0.25">
      <c r="A2558" t="s">
        <v>4562</v>
      </c>
      <c r="B2558" t="s">
        <v>4563</v>
      </c>
      <c r="C2558" t="s">
        <v>320</v>
      </c>
      <c r="D2558" t="s">
        <v>21</v>
      </c>
      <c r="E2558">
        <v>26452</v>
      </c>
      <c r="F2558" t="s">
        <v>22</v>
      </c>
      <c r="G2558" t="s">
        <v>22</v>
      </c>
      <c r="H2558" t="s">
        <v>312</v>
      </c>
      <c r="I2558" t="s">
        <v>449</v>
      </c>
      <c r="J2558" s="1">
        <v>43323</v>
      </c>
      <c r="K2558" s="1">
        <v>43377</v>
      </c>
      <c r="L2558" t="s">
        <v>331</v>
      </c>
      <c r="N2558" t="s">
        <v>1302</v>
      </c>
    </row>
    <row r="2559" spans="1:14" x14ac:dyDescent="0.25">
      <c r="A2559" t="s">
        <v>4564</v>
      </c>
      <c r="B2559" t="s">
        <v>4565</v>
      </c>
      <c r="C2559" t="s">
        <v>326</v>
      </c>
      <c r="D2559" t="s">
        <v>21</v>
      </c>
      <c r="E2559">
        <v>25701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43377</v>
      </c>
      <c r="L2559" t="s">
        <v>26</v>
      </c>
      <c r="N2559" t="s">
        <v>24</v>
      </c>
    </row>
    <row r="2560" spans="1:14" x14ac:dyDescent="0.25">
      <c r="A2560" t="s">
        <v>4566</v>
      </c>
      <c r="B2560" t="s">
        <v>4567</v>
      </c>
      <c r="C2560" t="s">
        <v>326</v>
      </c>
      <c r="D2560" t="s">
        <v>21</v>
      </c>
      <c r="E2560">
        <v>25701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43377</v>
      </c>
      <c r="L2560" t="s">
        <v>26</v>
      </c>
      <c r="N2560" t="s">
        <v>24</v>
      </c>
    </row>
    <row r="2561" spans="1:14" x14ac:dyDescent="0.25">
      <c r="A2561" t="s">
        <v>4568</v>
      </c>
      <c r="B2561" t="s">
        <v>4569</v>
      </c>
      <c r="C2561" t="s">
        <v>2937</v>
      </c>
      <c r="D2561" t="s">
        <v>21</v>
      </c>
      <c r="E2561">
        <v>25535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43377</v>
      </c>
      <c r="L2561" t="s">
        <v>26</v>
      </c>
      <c r="N2561" t="s">
        <v>24</v>
      </c>
    </row>
    <row r="2562" spans="1:14" x14ac:dyDescent="0.25">
      <c r="A2562" t="s">
        <v>2432</v>
      </c>
      <c r="B2562" t="s">
        <v>4570</v>
      </c>
      <c r="C2562" t="s">
        <v>2937</v>
      </c>
      <c r="D2562" t="s">
        <v>21</v>
      </c>
      <c r="E2562">
        <v>25535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43377</v>
      </c>
      <c r="L2562" t="s">
        <v>26</v>
      </c>
      <c r="N2562" t="s">
        <v>24</v>
      </c>
    </row>
    <row r="2563" spans="1:14" x14ac:dyDescent="0.25">
      <c r="A2563" t="s">
        <v>2380</v>
      </c>
      <c r="B2563" t="s">
        <v>4571</v>
      </c>
      <c r="C2563" t="s">
        <v>2937</v>
      </c>
      <c r="D2563" t="s">
        <v>21</v>
      </c>
      <c r="E2563">
        <v>25535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43377</v>
      </c>
      <c r="L2563" t="s">
        <v>26</v>
      </c>
      <c r="N2563" t="s">
        <v>24</v>
      </c>
    </row>
    <row r="2564" spans="1:14" x14ac:dyDescent="0.25">
      <c r="A2564" t="s">
        <v>806</v>
      </c>
      <c r="B2564" t="s">
        <v>2632</v>
      </c>
      <c r="C2564" t="s">
        <v>808</v>
      </c>
      <c r="D2564" t="s">
        <v>21</v>
      </c>
      <c r="E2564">
        <v>26624</v>
      </c>
      <c r="F2564" t="s">
        <v>22</v>
      </c>
      <c r="G2564" t="s">
        <v>22</v>
      </c>
      <c r="H2564" t="s">
        <v>312</v>
      </c>
      <c r="I2564" t="s">
        <v>313</v>
      </c>
      <c r="J2564" s="1">
        <v>43323</v>
      </c>
      <c r="K2564" s="1">
        <v>43377</v>
      </c>
      <c r="L2564" t="s">
        <v>331</v>
      </c>
      <c r="N2564" t="s">
        <v>1302</v>
      </c>
    </row>
    <row r="2565" spans="1:14" x14ac:dyDescent="0.25">
      <c r="A2565" t="s">
        <v>114</v>
      </c>
      <c r="B2565" t="s">
        <v>4572</v>
      </c>
      <c r="C2565" t="s">
        <v>326</v>
      </c>
      <c r="D2565" t="s">
        <v>21</v>
      </c>
      <c r="E2565">
        <v>25701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43377</v>
      </c>
      <c r="L2565" t="s">
        <v>26</v>
      </c>
      <c r="N2565" t="s">
        <v>24</v>
      </c>
    </row>
    <row r="2566" spans="1:14" x14ac:dyDescent="0.25">
      <c r="A2566" t="s">
        <v>2407</v>
      </c>
      <c r="B2566" t="s">
        <v>4573</v>
      </c>
      <c r="C2566" t="s">
        <v>326</v>
      </c>
      <c r="D2566" t="s">
        <v>21</v>
      </c>
      <c r="E2566">
        <v>25701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43377</v>
      </c>
      <c r="L2566" t="s">
        <v>26</v>
      </c>
      <c r="N2566" t="s">
        <v>24</v>
      </c>
    </row>
    <row r="2567" spans="1:14" x14ac:dyDescent="0.25">
      <c r="A2567" t="s">
        <v>1428</v>
      </c>
      <c r="B2567" t="s">
        <v>4574</v>
      </c>
      <c r="C2567" t="s">
        <v>326</v>
      </c>
      <c r="D2567" t="s">
        <v>21</v>
      </c>
      <c r="E2567">
        <v>25701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43377</v>
      </c>
      <c r="L2567" t="s">
        <v>26</v>
      </c>
      <c r="N2567" t="s">
        <v>24</v>
      </c>
    </row>
    <row r="2568" spans="1:14" x14ac:dyDescent="0.25">
      <c r="A2568" t="s">
        <v>2575</v>
      </c>
      <c r="B2568" t="s">
        <v>4575</v>
      </c>
      <c r="C2568" t="s">
        <v>326</v>
      </c>
      <c r="D2568" t="s">
        <v>21</v>
      </c>
      <c r="E2568">
        <v>25701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43377</v>
      </c>
      <c r="L2568" t="s">
        <v>26</v>
      </c>
      <c r="N2568" t="s">
        <v>24</v>
      </c>
    </row>
    <row r="2569" spans="1:14" x14ac:dyDescent="0.25">
      <c r="A2569" t="s">
        <v>4576</v>
      </c>
      <c r="B2569" t="s">
        <v>4577</v>
      </c>
      <c r="C2569" t="s">
        <v>587</v>
      </c>
      <c r="D2569" t="s">
        <v>21</v>
      </c>
      <c r="E2569">
        <v>25951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43376</v>
      </c>
      <c r="L2569" t="s">
        <v>26</v>
      </c>
      <c r="N2569" t="s">
        <v>24</v>
      </c>
    </row>
    <row r="2570" spans="1:14" x14ac:dyDescent="0.25">
      <c r="A2570" t="s">
        <v>2380</v>
      </c>
      <c r="B2570" t="s">
        <v>4578</v>
      </c>
      <c r="C2570" t="s">
        <v>587</v>
      </c>
      <c r="D2570" t="s">
        <v>21</v>
      </c>
      <c r="E2570">
        <v>25951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43376</v>
      </c>
      <c r="L2570" t="s">
        <v>26</v>
      </c>
      <c r="N2570" t="s">
        <v>24</v>
      </c>
    </row>
    <row r="2571" spans="1:14" x14ac:dyDescent="0.25">
      <c r="A2571" t="s">
        <v>2407</v>
      </c>
      <c r="B2571" t="s">
        <v>4579</v>
      </c>
      <c r="C2571" t="s">
        <v>587</v>
      </c>
      <c r="D2571" t="s">
        <v>21</v>
      </c>
      <c r="E2571">
        <v>25951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43376</v>
      </c>
      <c r="L2571" t="s">
        <v>26</v>
      </c>
      <c r="N2571" t="s">
        <v>24</v>
      </c>
    </row>
    <row r="2572" spans="1:14" x14ac:dyDescent="0.25">
      <c r="A2572" t="s">
        <v>4580</v>
      </c>
      <c r="B2572" t="s">
        <v>4581</v>
      </c>
      <c r="C2572" t="s">
        <v>587</v>
      </c>
      <c r="D2572" t="s">
        <v>21</v>
      </c>
      <c r="E2572">
        <v>25951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43376</v>
      </c>
      <c r="L2572" t="s">
        <v>26</v>
      </c>
      <c r="N2572" t="s">
        <v>24</v>
      </c>
    </row>
    <row r="2573" spans="1:14" x14ac:dyDescent="0.25">
      <c r="A2573" t="s">
        <v>1594</v>
      </c>
      <c r="B2573" t="s">
        <v>4582</v>
      </c>
      <c r="C2573" t="s">
        <v>587</v>
      </c>
      <c r="D2573" t="s">
        <v>21</v>
      </c>
      <c r="E2573">
        <v>25951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43376</v>
      </c>
      <c r="L2573" t="s">
        <v>26</v>
      </c>
      <c r="N2573" t="s">
        <v>24</v>
      </c>
    </row>
    <row r="2574" spans="1:14" x14ac:dyDescent="0.25">
      <c r="A2574" t="s">
        <v>4583</v>
      </c>
      <c r="B2574" t="s">
        <v>4584</v>
      </c>
      <c r="C2574" t="s">
        <v>587</v>
      </c>
      <c r="D2574" t="s">
        <v>21</v>
      </c>
      <c r="E2574">
        <v>25951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43376</v>
      </c>
      <c r="L2574" t="s">
        <v>26</v>
      </c>
      <c r="N2574" t="s">
        <v>24</v>
      </c>
    </row>
    <row r="2575" spans="1:14" x14ac:dyDescent="0.25">
      <c r="A2575" t="s">
        <v>2299</v>
      </c>
      <c r="B2575" t="s">
        <v>2300</v>
      </c>
      <c r="C2575" t="s">
        <v>2301</v>
      </c>
      <c r="D2575" t="s">
        <v>21</v>
      </c>
      <c r="E2575">
        <v>26501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43375</v>
      </c>
      <c r="L2575" t="s">
        <v>26</v>
      </c>
      <c r="N2575" t="s">
        <v>24</v>
      </c>
    </row>
    <row r="2576" spans="1:14" x14ac:dyDescent="0.25">
      <c r="A2576" t="s">
        <v>4585</v>
      </c>
      <c r="B2576" t="s">
        <v>4586</v>
      </c>
      <c r="C2576" t="s">
        <v>512</v>
      </c>
      <c r="D2576" t="s">
        <v>21</v>
      </c>
      <c r="E2576">
        <v>26201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43374</v>
      </c>
      <c r="L2576" t="s">
        <v>26</v>
      </c>
      <c r="N2576" t="s">
        <v>24</v>
      </c>
    </row>
    <row r="2577" spans="1:14" x14ac:dyDescent="0.25">
      <c r="A2577" t="s">
        <v>4587</v>
      </c>
      <c r="B2577" t="s">
        <v>4588</v>
      </c>
      <c r="C2577" t="s">
        <v>512</v>
      </c>
      <c r="D2577" t="s">
        <v>21</v>
      </c>
      <c r="E2577">
        <v>26201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43374</v>
      </c>
      <c r="L2577" t="s">
        <v>26</v>
      </c>
      <c r="N2577" t="s">
        <v>24</v>
      </c>
    </row>
    <row r="2578" spans="1:14" x14ac:dyDescent="0.25">
      <c r="A2578" t="s">
        <v>518</v>
      </c>
      <c r="B2578" t="s">
        <v>4589</v>
      </c>
      <c r="C2578" t="s">
        <v>512</v>
      </c>
      <c r="D2578" t="s">
        <v>21</v>
      </c>
      <c r="E2578">
        <v>26201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43374</v>
      </c>
      <c r="L2578" t="s">
        <v>26</v>
      </c>
      <c r="N2578" t="s">
        <v>24</v>
      </c>
    </row>
    <row r="2579" spans="1:14" x14ac:dyDescent="0.25">
      <c r="A2579" t="s">
        <v>1517</v>
      </c>
      <c r="B2579" t="s">
        <v>4590</v>
      </c>
      <c r="C2579" t="s">
        <v>2301</v>
      </c>
      <c r="D2579" t="s">
        <v>21</v>
      </c>
      <c r="E2579">
        <v>26501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43374</v>
      </c>
      <c r="L2579" t="s">
        <v>26</v>
      </c>
      <c r="N2579" t="s">
        <v>24</v>
      </c>
    </row>
    <row r="2580" spans="1:14" x14ac:dyDescent="0.25">
      <c r="A2580" t="s">
        <v>1517</v>
      </c>
      <c r="B2580" t="s">
        <v>4591</v>
      </c>
      <c r="C2580" t="s">
        <v>37</v>
      </c>
      <c r="D2580" t="s">
        <v>21</v>
      </c>
      <c r="E2580">
        <v>26501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43374</v>
      </c>
      <c r="L2580" t="s">
        <v>26</v>
      </c>
      <c r="N2580" t="s">
        <v>24</v>
      </c>
    </row>
    <row r="2581" spans="1:14" x14ac:dyDescent="0.25">
      <c r="A2581" t="s">
        <v>4592</v>
      </c>
      <c r="B2581" t="s">
        <v>4593</v>
      </c>
      <c r="C2581" t="s">
        <v>512</v>
      </c>
      <c r="D2581" t="s">
        <v>21</v>
      </c>
      <c r="E2581">
        <v>26201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43374</v>
      </c>
      <c r="L2581" t="s">
        <v>26</v>
      </c>
      <c r="N2581" t="s">
        <v>24</v>
      </c>
    </row>
    <row r="2582" spans="1:14" x14ac:dyDescent="0.25">
      <c r="A2582" t="s">
        <v>4594</v>
      </c>
      <c r="B2582" t="s">
        <v>4595</v>
      </c>
      <c r="C2582" t="s">
        <v>37</v>
      </c>
      <c r="D2582" t="s">
        <v>21</v>
      </c>
      <c r="E2582">
        <v>26508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43374</v>
      </c>
      <c r="L2582" t="s">
        <v>26</v>
      </c>
      <c r="N2582" t="s">
        <v>24</v>
      </c>
    </row>
    <row r="2583" spans="1:14" x14ac:dyDescent="0.25">
      <c r="A2583" t="s">
        <v>4596</v>
      </c>
      <c r="B2583" t="s">
        <v>4597</v>
      </c>
      <c r="C2583" t="s">
        <v>37</v>
      </c>
      <c r="D2583" t="s">
        <v>21</v>
      </c>
      <c r="E2583">
        <v>26501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43374</v>
      </c>
      <c r="L2583" t="s">
        <v>26</v>
      </c>
      <c r="N2583" t="s">
        <v>24</v>
      </c>
    </row>
    <row r="2584" spans="1:14" x14ac:dyDescent="0.25">
      <c r="A2584" t="s">
        <v>4598</v>
      </c>
      <c r="B2584" t="s">
        <v>4599</v>
      </c>
      <c r="C2584" t="s">
        <v>37</v>
      </c>
      <c r="D2584" t="s">
        <v>21</v>
      </c>
      <c r="E2584">
        <v>26508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43374</v>
      </c>
      <c r="L2584" t="s">
        <v>26</v>
      </c>
      <c r="N2584" t="s">
        <v>24</v>
      </c>
    </row>
    <row r="2585" spans="1:14" x14ac:dyDescent="0.25">
      <c r="A2585" t="s">
        <v>4600</v>
      </c>
      <c r="B2585" t="s">
        <v>4601</v>
      </c>
      <c r="C2585" t="s">
        <v>512</v>
      </c>
      <c r="D2585" t="s">
        <v>21</v>
      </c>
      <c r="E2585">
        <v>26201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43374</v>
      </c>
      <c r="L2585" t="s">
        <v>26</v>
      </c>
      <c r="N2585" t="s">
        <v>24</v>
      </c>
    </row>
    <row r="2586" spans="1:14" x14ac:dyDescent="0.25">
      <c r="A2586" t="s">
        <v>3216</v>
      </c>
      <c r="B2586" t="s">
        <v>4602</v>
      </c>
      <c r="C2586" t="s">
        <v>2301</v>
      </c>
      <c r="D2586" t="s">
        <v>21</v>
      </c>
      <c r="E2586">
        <v>26501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43374</v>
      </c>
      <c r="L2586" t="s">
        <v>26</v>
      </c>
      <c r="N2586" t="s">
        <v>24</v>
      </c>
    </row>
    <row r="2587" spans="1:14" x14ac:dyDescent="0.25">
      <c r="A2587" t="s">
        <v>1428</v>
      </c>
      <c r="B2587" t="s">
        <v>4603</v>
      </c>
      <c r="C2587" t="s">
        <v>512</v>
      </c>
      <c r="D2587" t="s">
        <v>21</v>
      </c>
      <c r="E2587">
        <v>26201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43374</v>
      </c>
      <c r="L2587" t="s">
        <v>26</v>
      </c>
      <c r="N2587" t="s">
        <v>24</v>
      </c>
    </row>
    <row r="2588" spans="1:14" x14ac:dyDescent="0.25">
      <c r="A2588" t="s">
        <v>1091</v>
      </c>
      <c r="B2588" t="s">
        <v>4604</v>
      </c>
      <c r="C2588" t="s">
        <v>37</v>
      </c>
      <c r="D2588" t="s">
        <v>21</v>
      </c>
      <c r="E2588">
        <v>26501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43374</v>
      </c>
      <c r="L2588" t="s">
        <v>26</v>
      </c>
      <c r="N2588" t="s">
        <v>24</v>
      </c>
    </row>
    <row r="2589" spans="1:14" x14ac:dyDescent="0.25">
      <c r="A2589" t="s">
        <v>2575</v>
      </c>
      <c r="B2589" t="s">
        <v>4605</v>
      </c>
      <c r="C2589" t="s">
        <v>512</v>
      </c>
      <c r="D2589" t="s">
        <v>21</v>
      </c>
      <c r="E2589">
        <v>26201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43374</v>
      </c>
      <c r="L2589" t="s">
        <v>26</v>
      </c>
      <c r="N2589" t="s">
        <v>24</v>
      </c>
    </row>
    <row r="2590" spans="1:14" x14ac:dyDescent="0.25">
      <c r="A2590" t="s">
        <v>2753</v>
      </c>
      <c r="B2590" t="s">
        <v>2754</v>
      </c>
      <c r="C2590" t="s">
        <v>463</v>
      </c>
      <c r="D2590" t="s">
        <v>21</v>
      </c>
      <c r="E2590">
        <v>25550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43371</v>
      </c>
      <c r="L2590" t="s">
        <v>26</v>
      </c>
      <c r="N2590" t="s">
        <v>24</v>
      </c>
    </row>
    <row r="2591" spans="1:14" x14ac:dyDescent="0.25">
      <c r="A2591" t="s">
        <v>858</v>
      </c>
      <c r="B2591" t="s">
        <v>4606</v>
      </c>
      <c r="C2591" t="s">
        <v>271</v>
      </c>
      <c r="D2591" t="s">
        <v>21</v>
      </c>
      <c r="E2591">
        <v>25404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43370</v>
      </c>
      <c r="L2591" t="s">
        <v>26</v>
      </c>
      <c r="N2591" t="s">
        <v>24</v>
      </c>
    </row>
    <row r="2592" spans="1:14" x14ac:dyDescent="0.25">
      <c r="A2592" t="s">
        <v>4607</v>
      </c>
      <c r="B2592" t="s">
        <v>4608</v>
      </c>
      <c r="C2592" t="s">
        <v>991</v>
      </c>
      <c r="D2592" t="s">
        <v>21</v>
      </c>
      <c r="E2592">
        <v>25414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43369</v>
      </c>
      <c r="L2592" t="s">
        <v>26</v>
      </c>
      <c r="N2592" t="s">
        <v>24</v>
      </c>
    </row>
    <row r="2593" spans="1:14" x14ac:dyDescent="0.25">
      <c r="A2593" t="s">
        <v>4609</v>
      </c>
      <c r="B2593" t="s">
        <v>4610</v>
      </c>
      <c r="C2593" t="s">
        <v>991</v>
      </c>
      <c r="D2593" t="s">
        <v>21</v>
      </c>
      <c r="E2593">
        <v>25414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43369</v>
      </c>
      <c r="L2593" t="s">
        <v>26</v>
      </c>
      <c r="N2593" t="s">
        <v>24</v>
      </c>
    </row>
    <row r="2594" spans="1:14" x14ac:dyDescent="0.25">
      <c r="A2594" t="s">
        <v>2432</v>
      </c>
      <c r="B2594" t="s">
        <v>4611</v>
      </c>
      <c r="C2594" t="s">
        <v>463</v>
      </c>
      <c r="D2594" t="s">
        <v>21</v>
      </c>
      <c r="E2594">
        <v>25550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43369</v>
      </c>
      <c r="L2594" t="s">
        <v>26</v>
      </c>
      <c r="N2594" t="s">
        <v>24</v>
      </c>
    </row>
    <row r="2595" spans="1:14" x14ac:dyDescent="0.25">
      <c r="A2595" t="s">
        <v>4612</v>
      </c>
      <c r="B2595" t="s">
        <v>4613</v>
      </c>
      <c r="C2595" t="s">
        <v>463</v>
      </c>
      <c r="D2595" t="s">
        <v>21</v>
      </c>
      <c r="E2595">
        <v>25550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43369</v>
      </c>
      <c r="L2595" t="s">
        <v>26</v>
      </c>
      <c r="N2595" t="s">
        <v>24</v>
      </c>
    </row>
    <row r="2596" spans="1:14" x14ac:dyDescent="0.25">
      <c r="A2596" t="s">
        <v>4614</v>
      </c>
      <c r="B2596" t="s">
        <v>4615</v>
      </c>
      <c r="C2596" t="s">
        <v>463</v>
      </c>
      <c r="D2596" t="s">
        <v>21</v>
      </c>
      <c r="E2596">
        <v>25550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43369</v>
      </c>
      <c r="L2596" t="s">
        <v>26</v>
      </c>
      <c r="N2596" t="s">
        <v>24</v>
      </c>
    </row>
    <row r="2597" spans="1:14" x14ac:dyDescent="0.25">
      <c r="A2597" t="s">
        <v>4616</v>
      </c>
      <c r="B2597" t="s">
        <v>4617</v>
      </c>
      <c r="C2597" t="s">
        <v>976</v>
      </c>
      <c r="D2597" t="s">
        <v>21</v>
      </c>
      <c r="E2597">
        <v>25438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43369</v>
      </c>
      <c r="L2597" t="s">
        <v>26</v>
      </c>
      <c r="N2597" t="s">
        <v>24</v>
      </c>
    </row>
    <row r="2598" spans="1:14" x14ac:dyDescent="0.25">
      <c r="A2598" t="s">
        <v>4618</v>
      </c>
      <c r="B2598" t="s">
        <v>2560</v>
      </c>
      <c r="C2598" t="s">
        <v>2561</v>
      </c>
      <c r="D2598" t="s">
        <v>21</v>
      </c>
      <c r="E2598">
        <v>24874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43369</v>
      </c>
      <c r="L2598" t="s">
        <v>26</v>
      </c>
      <c r="N2598" t="s">
        <v>24</v>
      </c>
    </row>
    <row r="2599" spans="1:14" x14ac:dyDescent="0.25">
      <c r="A2599" t="s">
        <v>4619</v>
      </c>
      <c r="B2599" t="s">
        <v>4620</v>
      </c>
      <c r="C2599" t="s">
        <v>463</v>
      </c>
      <c r="D2599" t="s">
        <v>21</v>
      </c>
      <c r="E2599">
        <v>25550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43369</v>
      </c>
      <c r="L2599" t="s">
        <v>26</v>
      </c>
      <c r="N2599" t="s">
        <v>24</v>
      </c>
    </row>
    <row r="2600" spans="1:14" x14ac:dyDescent="0.25">
      <c r="A2600" t="s">
        <v>3736</v>
      </c>
      <c r="B2600" t="s">
        <v>4621</v>
      </c>
      <c r="C2600" t="s">
        <v>991</v>
      </c>
      <c r="D2600" t="s">
        <v>21</v>
      </c>
      <c r="E2600">
        <v>25414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43369</v>
      </c>
      <c r="L2600" t="s">
        <v>26</v>
      </c>
      <c r="N2600" t="s">
        <v>24</v>
      </c>
    </row>
    <row r="2601" spans="1:14" x14ac:dyDescent="0.25">
      <c r="A2601" t="s">
        <v>2534</v>
      </c>
      <c r="B2601" t="s">
        <v>4622</v>
      </c>
      <c r="C2601" t="s">
        <v>991</v>
      </c>
      <c r="D2601" t="s">
        <v>21</v>
      </c>
      <c r="E2601">
        <v>25414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43369</v>
      </c>
      <c r="L2601" t="s">
        <v>26</v>
      </c>
      <c r="N2601" t="s">
        <v>24</v>
      </c>
    </row>
    <row r="2602" spans="1:14" x14ac:dyDescent="0.25">
      <c r="A2602" t="s">
        <v>114</v>
      </c>
      <c r="B2602" t="s">
        <v>4623</v>
      </c>
      <c r="C2602" t="s">
        <v>463</v>
      </c>
      <c r="D2602" t="s">
        <v>21</v>
      </c>
      <c r="E2602">
        <v>25550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43369</v>
      </c>
      <c r="L2602" t="s">
        <v>26</v>
      </c>
      <c r="N2602" t="s">
        <v>24</v>
      </c>
    </row>
    <row r="2603" spans="1:14" x14ac:dyDescent="0.25">
      <c r="A2603" t="s">
        <v>4624</v>
      </c>
      <c r="B2603" t="s">
        <v>4625</v>
      </c>
      <c r="C2603" t="s">
        <v>976</v>
      </c>
      <c r="D2603" t="s">
        <v>21</v>
      </c>
      <c r="E2603">
        <v>25438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43369</v>
      </c>
      <c r="L2603" t="s">
        <v>26</v>
      </c>
      <c r="N2603" t="s">
        <v>24</v>
      </c>
    </row>
    <row r="2604" spans="1:14" x14ac:dyDescent="0.25">
      <c r="A2604" t="s">
        <v>2954</v>
      </c>
      <c r="B2604" t="s">
        <v>4626</v>
      </c>
      <c r="C2604" t="s">
        <v>4113</v>
      </c>
      <c r="D2604" t="s">
        <v>21</v>
      </c>
      <c r="E2604">
        <v>25880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43369</v>
      </c>
      <c r="L2604" t="s">
        <v>26</v>
      </c>
      <c r="N2604" t="s">
        <v>24</v>
      </c>
    </row>
    <row r="2605" spans="1:14" x14ac:dyDescent="0.25">
      <c r="A2605" t="s">
        <v>2407</v>
      </c>
      <c r="B2605" t="s">
        <v>4627</v>
      </c>
      <c r="C2605" t="s">
        <v>463</v>
      </c>
      <c r="D2605" t="s">
        <v>21</v>
      </c>
      <c r="E2605">
        <v>25550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43369</v>
      </c>
      <c r="L2605" t="s">
        <v>26</v>
      </c>
      <c r="N2605" t="s">
        <v>24</v>
      </c>
    </row>
    <row r="2606" spans="1:14" x14ac:dyDescent="0.25">
      <c r="A2606" t="s">
        <v>970</v>
      </c>
      <c r="B2606" t="s">
        <v>4628</v>
      </c>
      <c r="C2606" t="s">
        <v>463</v>
      </c>
      <c r="D2606" t="s">
        <v>21</v>
      </c>
      <c r="E2606">
        <v>25550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43369</v>
      </c>
      <c r="L2606" t="s">
        <v>26</v>
      </c>
      <c r="N2606" t="s">
        <v>24</v>
      </c>
    </row>
    <row r="2607" spans="1:14" x14ac:dyDescent="0.25">
      <c r="A2607" t="s">
        <v>4629</v>
      </c>
      <c r="B2607" t="s">
        <v>4630</v>
      </c>
      <c r="C2607" t="s">
        <v>4631</v>
      </c>
      <c r="D2607" t="s">
        <v>21</v>
      </c>
      <c r="E2607">
        <v>25845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43369</v>
      </c>
      <c r="L2607" t="s">
        <v>26</v>
      </c>
      <c r="N2607" t="s">
        <v>24</v>
      </c>
    </row>
    <row r="2608" spans="1:14" x14ac:dyDescent="0.25">
      <c r="A2608" t="s">
        <v>1091</v>
      </c>
      <c r="B2608" t="s">
        <v>4632</v>
      </c>
      <c r="C2608" t="s">
        <v>991</v>
      </c>
      <c r="D2608" t="s">
        <v>21</v>
      </c>
      <c r="E2608">
        <v>25414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43369</v>
      </c>
      <c r="L2608" t="s">
        <v>26</v>
      </c>
      <c r="N2608" t="s">
        <v>24</v>
      </c>
    </row>
    <row r="2609" spans="1:14" x14ac:dyDescent="0.25">
      <c r="A2609" t="s">
        <v>4633</v>
      </c>
      <c r="B2609" t="s">
        <v>4634</v>
      </c>
      <c r="C2609" t="s">
        <v>463</v>
      </c>
      <c r="D2609" t="s">
        <v>21</v>
      </c>
      <c r="E2609">
        <v>25550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43369</v>
      </c>
      <c r="L2609" t="s">
        <v>26</v>
      </c>
      <c r="N2609" t="s">
        <v>24</v>
      </c>
    </row>
    <row r="2610" spans="1:14" x14ac:dyDescent="0.25">
      <c r="A2610" t="s">
        <v>2575</v>
      </c>
      <c r="B2610" t="s">
        <v>4635</v>
      </c>
      <c r="C2610" t="s">
        <v>463</v>
      </c>
      <c r="D2610" t="s">
        <v>21</v>
      </c>
      <c r="E2610">
        <v>25550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43369</v>
      </c>
      <c r="L2610" t="s">
        <v>26</v>
      </c>
      <c r="N2610" t="s">
        <v>24</v>
      </c>
    </row>
    <row r="2611" spans="1:14" x14ac:dyDescent="0.25">
      <c r="A2611" t="s">
        <v>4636</v>
      </c>
      <c r="B2611" t="s">
        <v>4637</v>
      </c>
      <c r="C2611" t="s">
        <v>1493</v>
      </c>
      <c r="D2611" t="s">
        <v>21</v>
      </c>
      <c r="E2611">
        <v>26711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43368</v>
      </c>
      <c r="L2611" t="s">
        <v>26</v>
      </c>
      <c r="N2611" t="s">
        <v>24</v>
      </c>
    </row>
    <row r="2612" spans="1:14" x14ac:dyDescent="0.25">
      <c r="A2612" t="s">
        <v>4638</v>
      </c>
      <c r="B2612" t="s">
        <v>4639</v>
      </c>
      <c r="C2612" t="s">
        <v>1493</v>
      </c>
      <c r="D2612" t="s">
        <v>21</v>
      </c>
      <c r="E2612">
        <v>26711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43368</v>
      </c>
      <c r="L2612" t="s">
        <v>26</v>
      </c>
      <c r="N2612" t="s">
        <v>24</v>
      </c>
    </row>
    <row r="2613" spans="1:14" x14ac:dyDescent="0.25">
      <c r="A2613" t="s">
        <v>4640</v>
      </c>
      <c r="B2613" t="s">
        <v>4641</v>
      </c>
      <c r="C2613" t="s">
        <v>1671</v>
      </c>
      <c r="D2613" t="s">
        <v>21</v>
      </c>
      <c r="E2613">
        <v>26757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43368</v>
      </c>
      <c r="L2613" t="s">
        <v>26</v>
      </c>
      <c r="N2613" t="s">
        <v>24</v>
      </c>
    </row>
    <row r="2614" spans="1:14" x14ac:dyDescent="0.25">
      <c r="A2614" t="s">
        <v>3691</v>
      </c>
      <c r="B2614" t="s">
        <v>4642</v>
      </c>
      <c r="C2614" t="s">
        <v>1671</v>
      </c>
      <c r="D2614" t="s">
        <v>21</v>
      </c>
      <c r="E2614">
        <v>26757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43368</v>
      </c>
      <c r="L2614" t="s">
        <v>26</v>
      </c>
      <c r="N2614" t="s">
        <v>24</v>
      </c>
    </row>
    <row r="2615" spans="1:14" x14ac:dyDescent="0.25">
      <c r="A2615" t="s">
        <v>4513</v>
      </c>
      <c r="B2615" t="s">
        <v>4643</v>
      </c>
      <c r="C2615" t="s">
        <v>304</v>
      </c>
      <c r="D2615" t="s">
        <v>21</v>
      </c>
      <c r="E2615">
        <v>24739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43368</v>
      </c>
      <c r="L2615" t="s">
        <v>26</v>
      </c>
      <c r="N2615" t="s">
        <v>24</v>
      </c>
    </row>
    <row r="2616" spans="1:14" x14ac:dyDescent="0.25">
      <c r="A2616" t="s">
        <v>4644</v>
      </c>
      <c r="B2616" t="s">
        <v>4645</v>
      </c>
      <c r="C2616" t="s">
        <v>1579</v>
      </c>
      <c r="D2616" t="s">
        <v>21</v>
      </c>
      <c r="E2616">
        <v>26143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43367</v>
      </c>
      <c r="L2616" t="s">
        <v>26</v>
      </c>
      <c r="N2616" t="s">
        <v>24</v>
      </c>
    </row>
    <row r="2617" spans="1:14" x14ac:dyDescent="0.25">
      <c r="A2617" t="s">
        <v>4646</v>
      </c>
      <c r="B2617" t="s">
        <v>151</v>
      </c>
      <c r="C2617" t="s">
        <v>146</v>
      </c>
      <c r="D2617" t="s">
        <v>21</v>
      </c>
      <c r="E2617">
        <v>26362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43367</v>
      </c>
      <c r="L2617" t="s">
        <v>26</v>
      </c>
      <c r="N2617" t="s">
        <v>24</v>
      </c>
    </row>
    <row r="2618" spans="1:14" x14ac:dyDescent="0.25">
      <c r="A2618" t="s">
        <v>359</v>
      </c>
      <c r="B2618" t="s">
        <v>4647</v>
      </c>
      <c r="C2618" t="s">
        <v>271</v>
      </c>
      <c r="D2618" t="s">
        <v>21</v>
      </c>
      <c r="E2618">
        <v>25401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43367</v>
      </c>
      <c r="L2618" t="s">
        <v>26</v>
      </c>
      <c r="N2618" t="s">
        <v>24</v>
      </c>
    </row>
    <row r="2619" spans="1:14" x14ac:dyDescent="0.25">
      <c r="A2619" t="s">
        <v>1984</v>
      </c>
      <c r="B2619" t="s">
        <v>337</v>
      </c>
      <c r="C2619" t="s">
        <v>53</v>
      </c>
      <c r="D2619" t="s">
        <v>21</v>
      </c>
      <c r="E2619">
        <v>25309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43367</v>
      </c>
      <c r="L2619" t="s">
        <v>26</v>
      </c>
      <c r="N2619" t="s">
        <v>24</v>
      </c>
    </row>
    <row r="2620" spans="1:14" x14ac:dyDescent="0.25">
      <c r="A2620" t="s">
        <v>1984</v>
      </c>
      <c r="B2620" t="s">
        <v>4648</v>
      </c>
      <c r="C2620" t="s">
        <v>4451</v>
      </c>
      <c r="D2620" t="s">
        <v>21</v>
      </c>
      <c r="E2620">
        <v>26415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43367</v>
      </c>
      <c r="L2620" t="s">
        <v>26</v>
      </c>
      <c r="N2620" t="s">
        <v>24</v>
      </c>
    </row>
    <row r="2621" spans="1:14" x14ac:dyDescent="0.25">
      <c r="A2621" t="s">
        <v>4649</v>
      </c>
      <c r="B2621" t="s">
        <v>4650</v>
      </c>
      <c r="C2621" t="s">
        <v>149</v>
      </c>
      <c r="D2621" t="s">
        <v>21</v>
      </c>
      <c r="E2621">
        <v>25276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43367</v>
      </c>
      <c r="L2621" t="s">
        <v>26</v>
      </c>
      <c r="N2621" t="s">
        <v>24</v>
      </c>
    </row>
    <row r="2622" spans="1:14" x14ac:dyDescent="0.25">
      <c r="A2622" t="s">
        <v>4651</v>
      </c>
      <c r="B2622" t="s">
        <v>4652</v>
      </c>
      <c r="C2622" t="s">
        <v>198</v>
      </c>
      <c r="D2622" t="s">
        <v>21</v>
      </c>
      <c r="E2622">
        <v>25286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43367</v>
      </c>
      <c r="L2622" t="s">
        <v>26</v>
      </c>
      <c r="N2622" t="s">
        <v>24</v>
      </c>
    </row>
    <row r="2623" spans="1:14" x14ac:dyDescent="0.25">
      <c r="A2623" t="s">
        <v>3486</v>
      </c>
      <c r="B2623" t="s">
        <v>4653</v>
      </c>
      <c r="C2623" t="s">
        <v>128</v>
      </c>
      <c r="D2623" t="s">
        <v>21</v>
      </c>
      <c r="E2623">
        <v>26346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43367</v>
      </c>
      <c r="L2623" t="s">
        <v>26</v>
      </c>
      <c r="N2623" t="s">
        <v>24</v>
      </c>
    </row>
    <row r="2624" spans="1:14" x14ac:dyDescent="0.25">
      <c r="A2624" t="s">
        <v>4654</v>
      </c>
      <c r="B2624" t="s">
        <v>4655</v>
      </c>
      <c r="C2624" t="s">
        <v>4656</v>
      </c>
      <c r="D2624" t="s">
        <v>21</v>
      </c>
      <c r="E2624">
        <v>26411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43367</v>
      </c>
      <c r="L2624" t="s">
        <v>26</v>
      </c>
      <c r="N2624" t="s">
        <v>24</v>
      </c>
    </row>
    <row r="2625" spans="1:14" x14ac:dyDescent="0.25">
      <c r="A2625" t="s">
        <v>518</v>
      </c>
      <c r="B2625" t="s">
        <v>4657</v>
      </c>
      <c r="C2625" t="s">
        <v>149</v>
      </c>
      <c r="D2625" t="s">
        <v>21</v>
      </c>
      <c r="E2625">
        <v>25276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43367</v>
      </c>
      <c r="L2625" t="s">
        <v>26</v>
      </c>
      <c r="N2625" t="s">
        <v>24</v>
      </c>
    </row>
    <row r="2626" spans="1:14" x14ac:dyDescent="0.25">
      <c r="A2626" t="s">
        <v>4658</v>
      </c>
      <c r="B2626" t="s">
        <v>4659</v>
      </c>
      <c r="C2626" t="s">
        <v>1579</v>
      </c>
      <c r="D2626" t="s">
        <v>21</v>
      </c>
      <c r="E2626">
        <v>26143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43367</v>
      </c>
      <c r="L2626" t="s">
        <v>26</v>
      </c>
      <c r="N2626" t="s">
        <v>24</v>
      </c>
    </row>
    <row r="2627" spans="1:14" x14ac:dyDescent="0.25">
      <c r="A2627" t="s">
        <v>496</v>
      </c>
      <c r="B2627" t="s">
        <v>4660</v>
      </c>
      <c r="C2627" t="s">
        <v>304</v>
      </c>
      <c r="D2627" t="s">
        <v>21</v>
      </c>
      <c r="E2627">
        <v>24740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43367</v>
      </c>
      <c r="L2627" t="s">
        <v>26</v>
      </c>
      <c r="N2627" t="s">
        <v>24</v>
      </c>
    </row>
    <row r="2628" spans="1:14" x14ac:dyDescent="0.25">
      <c r="A2628" t="s">
        <v>496</v>
      </c>
      <c r="B2628" t="s">
        <v>4661</v>
      </c>
      <c r="C2628" t="s">
        <v>304</v>
      </c>
      <c r="D2628" t="s">
        <v>21</v>
      </c>
      <c r="E2628">
        <v>24740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43367</v>
      </c>
      <c r="L2628" t="s">
        <v>26</v>
      </c>
      <c r="N2628" t="s">
        <v>24</v>
      </c>
    </row>
    <row r="2629" spans="1:14" x14ac:dyDescent="0.25">
      <c r="A2629" t="s">
        <v>4662</v>
      </c>
      <c r="B2629" t="s">
        <v>4663</v>
      </c>
      <c r="C2629" t="s">
        <v>1579</v>
      </c>
      <c r="D2629" t="s">
        <v>21</v>
      </c>
      <c r="E2629">
        <v>26143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43367</v>
      </c>
      <c r="L2629" t="s">
        <v>26</v>
      </c>
      <c r="N2629" t="s">
        <v>24</v>
      </c>
    </row>
    <row r="2630" spans="1:14" x14ac:dyDescent="0.25">
      <c r="A2630" t="s">
        <v>4664</v>
      </c>
      <c r="B2630" t="s">
        <v>4665</v>
      </c>
      <c r="C2630" t="s">
        <v>4666</v>
      </c>
      <c r="D2630" t="s">
        <v>21</v>
      </c>
      <c r="E2630">
        <v>26337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43367</v>
      </c>
      <c r="L2630" t="s">
        <v>26</v>
      </c>
      <c r="N2630" t="s">
        <v>24</v>
      </c>
    </row>
    <row r="2631" spans="1:14" x14ac:dyDescent="0.25">
      <c r="A2631" t="s">
        <v>4667</v>
      </c>
      <c r="B2631" t="s">
        <v>4668</v>
      </c>
      <c r="C2631" t="s">
        <v>304</v>
      </c>
      <c r="D2631" t="s">
        <v>21</v>
      </c>
      <c r="E2631">
        <v>24740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43367</v>
      </c>
      <c r="L2631" t="s">
        <v>26</v>
      </c>
      <c r="N2631" t="s">
        <v>24</v>
      </c>
    </row>
    <row r="2632" spans="1:14" x14ac:dyDescent="0.25">
      <c r="A2632" t="s">
        <v>4669</v>
      </c>
      <c r="B2632" t="s">
        <v>4670</v>
      </c>
      <c r="C2632" t="s">
        <v>290</v>
      </c>
      <c r="D2632" t="s">
        <v>21</v>
      </c>
      <c r="E2632">
        <v>26180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43367</v>
      </c>
      <c r="L2632" t="s">
        <v>26</v>
      </c>
      <c r="N2632" t="s">
        <v>24</v>
      </c>
    </row>
    <row r="2633" spans="1:14" x14ac:dyDescent="0.25">
      <c r="A2633" t="s">
        <v>4671</v>
      </c>
      <c r="B2633" t="s">
        <v>4672</v>
      </c>
      <c r="C2633" t="s">
        <v>271</v>
      </c>
      <c r="D2633" t="s">
        <v>21</v>
      </c>
      <c r="E2633">
        <v>25404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43367</v>
      </c>
      <c r="L2633" t="s">
        <v>26</v>
      </c>
      <c r="N2633" t="s">
        <v>24</v>
      </c>
    </row>
    <row r="2634" spans="1:14" x14ac:dyDescent="0.25">
      <c r="A2634" t="s">
        <v>4673</v>
      </c>
      <c r="B2634" t="s">
        <v>4674</v>
      </c>
      <c r="C2634" t="s">
        <v>1579</v>
      </c>
      <c r="D2634" t="s">
        <v>21</v>
      </c>
      <c r="E2634">
        <v>26143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43367</v>
      </c>
      <c r="L2634" t="s">
        <v>26</v>
      </c>
      <c r="N2634" t="s">
        <v>24</v>
      </c>
    </row>
    <row r="2635" spans="1:14" x14ac:dyDescent="0.25">
      <c r="A2635" t="s">
        <v>2380</v>
      </c>
      <c r="B2635" t="s">
        <v>4675</v>
      </c>
      <c r="C2635" t="s">
        <v>4451</v>
      </c>
      <c r="D2635" t="s">
        <v>21</v>
      </c>
      <c r="E2635">
        <v>25415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43367</v>
      </c>
      <c r="L2635" t="s">
        <v>26</v>
      </c>
      <c r="N2635" t="s">
        <v>24</v>
      </c>
    </row>
    <row r="2636" spans="1:14" x14ac:dyDescent="0.25">
      <c r="A2636" t="s">
        <v>4676</v>
      </c>
      <c r="B2636" t="s">
        <v>4677</v>
      </c>
      <c r="C2636" t="s">
        <v>1072</v>
      </c>
      <c r="D2636" t="s">
        <v>21</v>
      </c>
      <c r="E2636">
        <v>26456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43367</v>
      </c>
      <c r="L2636" t="s">
        <v>26</v>
      </c>
      <c r="N2636" t="s">
        <v>24</v>
      </c>
    </row>
    <row r="2637" spans="1:14" x14ac:dyDescent="0.25">
      <c r="A2637" t="s">
        <v>2571</v>
      </c>
      <c r="B2637" t="s">
        <v>4678</v>
      </c>
      <c r="C2637" t="s">
        <v>149</v>
      </c>
      <c r="D2637" t="s">
        <v>21</v>
      </c>
      <c r="E2637">
        <v>25276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43367</v>
      </c>
      <c r="L2637" t="s">
        <v>26</v>
      </c>
      <c r="N2637" t="s">
        <v>24</v>
      </c>
    </row>
    <row r="2638" spans="1:14" x14ac:dyDescent="0.25">
      <c r="A2638" t="s">
        <v>2571</v>
      </c>
      <c r="B2638" t="s">
        <v>4679</v>
      </c>
      <c r="C2638" t="s">
        <v>1579</v>
      </c>
      <c r="D2638" t="s">
        <v>21</v>
      </c>
      <c r="E2638">
        <v>26143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43367</v>
      </c>
      <c r="L2638" t="s">
        <v>26</v>
      </c>
      <c r="N2638" t="s">
        <v>24</v>
      </c>
    </row>
    <row r="2639" spans="1:14" x14ac:dyDescent="0.25">
      <c r="A2639" t="s">
        <v>3216</v>
      </c>
      <c r="B2639" t="s">
        <v>4680</v>
      </c>
      <c r="C2639" t="s">
        <v>304</v>
      </c>
      <c r="D2639" t="s">
        <v>21</v>
      </c>
      <c r="E2639">
        <v>24740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43367</v>
      </c>
      <c r="L2639" t="s">
        <v>26</v>
      </c>
      <c r="N2639" t="s">
        <v>24</v>
      </c>
    </row>
    <row r="2640" spans="1:14" x14ac:dyDescent="0.25">
      <c r="A2640" t="s">
        <v>4681</v>
      </c>
      <c r="B2640" t="s">
        <v>4682</v>
      </c>
      <c r="C2640" t="s">
        <v>1579</v>
      </c>
      <c r="D2640" t="s">
        <v>21</v>
      </c>
      <c r="E2640">
        <v>26143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43367</v>
      </c>
      <c r="L2640" t="s">
        <v>26</v>
      </c>
      <c r="N2640" t="s">
        <v>24</v>
      </c>
    </row>
    <row r="2641" spans="1:14" x14ac:dyDescent="0.25">
      <c r="A2641" t="s">
        <v>4683</v>
      </c>
      <c r="B2641" t="s">
        <v>4684</v>
      </c>
      <c r="C2641" t="s">
        <v>4685</v>
      </c>
      <c r="D2641" t="s">
        <v>21</v>
      </c>
      <c r="E2641">
        <v>25270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43367</v>
      </c>
      <c r="L2641" t="s">
        <v>26</v>
      </c>
      <c r="N2641" t="s">
        <v>24</v>
      </c>
    </row>
    <row r="2642" spans="1:14" x14ac:dyDescent="0.25">
      <c r="A2642" t="s">
        <v>4686</v>
      </c>
      <c r="B2642" t="s">
        <v>4687</v>
      </c>
      <c r="C2642" t="s">
        <v>4666</v>
      </c>
      <c r="D2642" t="s">
        <v>21</v>
      </c>
      <c r="E2642">
        <v>26337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43367</v>
      </c>
      <c r="L2642" t="s">
        <v>26</v>
      </c>
      <c r="N2642" t="s">
        <v>24</v>
      </c>
    </row>
    <row r="2643" spans="1:14" x14ac:dyDescent="0.25">
      <c r="A2643" t="s">
        <v>2404</v>
      </c>
      <c r="B2643" t="s">
        <v>4688</v>
      </c>
      <c r="C2643" t="s">
        <v>304</v>
      </c>
      <c r="D2643" t="s">
        <v>21</v>
      </c>
      <c r="E2643">
        <v>24740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43367</v>
      </c>
      <c r="L2643" t="s">
        <v>26</v>
      </c>
      <c r="N2643" t="s">
        <v>24</v>
      </c>
    </row>
    <row r="2644" spans="1:14" x14ac:dyDescent="0.25">
      <c r="A2644" t="s">
        <v>2538</v>
      </c>
      <c r="B2644" t="s">
        <v>4689</v>
      </c>
      <c r="C2644" t="s">
        <v>4451</v>
      </c>
      <c r="D2644" t="s">
        <v>21</v>
      </c>
      <c r="E2644">
        <v>26415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43367</v>
      </c>
      <c r="L2644" t="s">
        <v>26</v>
      </c>
      <c r="N2644" t="s">
        <v>24</v>
      </c>
    </row>
    <row r="2645" spans="1:14" x14ac:dyDescent="0.25">
      <c r="A2645" t="s">
        <v>2407</v>
      </c>
      <c r="B2645" t="s">
        <v>4690</v>
      </c>
      <c r="C2645" t="s">
        <v>128</v>
      </c>
      <c r="D2645" t="s">
        <v>21</v>
      </c>
      <c r="E2645">
        <v>26346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43367</v>
      </c>
      <c r="L2645" t="s">
        <v>26</v>
      </c>
      <c r="N2645" t="s">
        <v>24</v>
      </c>
    </row>
    <row r="2646" spans="1:14" x14ac:dyDescent="0.25">
      <c r="A2646" t="s">
        <v>1428</v>
      </c>
      <c r="B2646" t="s">
        <v>4691</v>
      </c>
      <c r="C2646" t="s">
        <v>304</v>
      </c>
      <c r="D2646" t="s">
        <v>21</v>
      </c>
      <c r="E2646">
        <v>24740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43367</v>
      </c>
      <c r="L2646" t="s">
        <v>26</v>
      </c>
      <c r="N2646" t="s">
        <v>24</v>
      </c>
    </row>
    <row r="2647" spans="1:14" x14ac:dyDescent="0.25">
      <c r="A2647" t="s">
        <v>4692</v>
      </c>
      <c r="B2647" t="s">
        <v>1887</v>
      </c>
      <c r="C2647" t="s">
        <v>4685</v>
      </c>
      <c r="D2647" t="s">
        <v>21</v>
      </c>
      <c r="E2647">
        <v>25270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43367</v>
      </c>
      <c r="L2647" t="s">
        <v>26</v>
      </c>
      <c r="N2647" t="s">
        <v>24</v>
      </c>
    </row>
    <row r="2648" spans="1:14" x14ac:dyDescent="0.25">
      <c r="A2648" t="s">
        <v>185</v>
      </c>
      <c r="B2648" t="s">
        <v>4693</v>
      </c>
      <c r="C2648" t="s">
        <v>149</v>
      </c>
      <c r="D2648" t="s">
        <v>21</v>
      </c>
      <c r="E2648">
        <v>25276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43367</v>
      </c>
      <c r="L2648" t="s">
        <v>26</v>
      </c>
      <c r="N2648" t="s">
        <v>24</v>
      </c>
    </row>
    <row r="2649" spans="1:14" x14ac:dyDescent="0.25">
      <c r="A2649" t="s">
        <v>4694</v>
      </c>
      <c r="B2649" t="s">
        <v>4695</v>
      </c>
      <c r="C2649" t="s">
        <v>4451</v>
      </c>
      <c r="D2649" t="s">
        <v>21</v>
      </c>
      <c r="E2649">
        <v>26415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43367</v>
      </c>
      <c r="L2649" t="s">
        <v>26</v>
      </c>
      <c r="N2649" t="s">
        <v>24</v>
      </c>
    </row>
    <row r="2650" spans="1:14" x14ac:dyDescent="0.25">
      <c r="A2650" t="s">
        <v>633</v>
      </c>
      <c r="B2650" t="s">
        <v>4696</v>
      </c>
      <c r="C2650" t="s">
        <v>1579</v>
      </c>
      <c r="D2650" t="s">
        <v>21</v>
      </c>
      <c r="E2650">
        <v>26143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43367</v>
      </c>
      <c r="L2650" t="s">
        <v>26</v>
      </c>
      <c r="N2650" t="s">
        <v>24</v>
      </c>
    </row>
    <row r="2651" spans="1:14" x14ac:dyDescent="0.25">
      <c r="A2651" t="s">
        <v>194</v>
      </c>
      <c r="B2651" t="s">
        <v>4697</v>
      </c>
      <c r="C2651" t="s">
        <v>146</v>
      </c>
      <c r="D2651" t="s">
        <v>21</v>
      </c>
      <c r="E2651">
        <v>26362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43367</v>
      </c>
      <c r="L2651" t="s">
        <v>26</v>
      </c>
      <c r="N2651" t="s">
        <v>24</v>
      </c>
    </row>
    <row r="2652" spans="1:14" x14ac:dyDescent="0.25">
      <c r="A2652" t="s">
        <v>196</v>
      </c>
      <c r="B2652" t="s">
        <v>4698</v>
      </c>
      <c r="C2652" t="s">
        <v>198</v>
      </c>
      <c r="D2652" t="s">
        <v>21</v>
      </c>
      <c r="E2652">
        <v>25286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43367</v>
      </c>
      <c r="L2652" t="s">
        <v>26</v>
      </c>
      <c r="N2652" t="s">
        <v>24</v>
      </c>
    </row>
    <row r="2653" spans="1:14" x14ac:dyDescent="0.25">
      <c r="A2653" t="s">
        <v>2824</v>
      </c>
      <c r="B2653" t="s">
        <v>4699</v>
      </c>
      <c r="C2653" t="s">
        <v>304</v>
      </c>
      <c r="D2653" t="s">
        <v>21</v>
      </c>
      <c r="E2653">
        <v>24740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43367</v>
      </c>
      <c r="L2653" t="s">
        <v>26</v>
      </c>
      <c r="N2653" t="s">
        <v>24</v>
      </c>
    </row>
    <row r="2654" spans="1:14" x14ac:dyDescent="0.25">
      <c r="A2654" t="s">
        <v>4700</v>
      </c>
      <c r="B2654" t="s">
        <v>2834</v>
      </c>
      <c r="C2654" t="s">
        <v>637</v>
      </c>
      <c r="D2654" t="s">
        <v>21</v>
      </c>
      <c r="E2654">
        <v>26101</v>
      </c>
      <c r="F2654" t="s">
        <v>22</v>
      </c>
      <c r="G2654" t="s">
        <v>22</v>
      </c>
      <c r="H2654" t="s">
        <v>312</v>
      </c>
      <c r="I2654" t="s">
        <v>767</v>
      </c>
      <c r="J2654" t="s">
        <v>80</v>
      </c>
      <c r="K2654" s="1">
        <v>43364</v>
      </c>
      <c r="L2654" t="s">
        <v>81</v>
      </c>
      <c r="M2654" t="str">
        <f>HYPERLINK("https://www.regulations.gov/docket?D=FDA-2018-H-3567")</f>
        <v>https://www.regulations.gov/docket?D=FDA-2018-H-3567</v>
      </c>
      <c r="N2654" t="s">
        <v>80</v>
      </c>
    </row>
    <row r="2655" spans="1:14" x14ac:dyDescent="0.25">
      <c r="A2655" t="s">
        <v>1984</v>
      </c>
      <c r="B2655" t="s">
        <v>4701</v>
      </c>
      <c r="C2655" t="s">
        <v>686</v>
      </c>
      <c r="D2655" t="s">
        <v>21</v>
      </c>
      <c r="E2655">
        <v>26301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43363</v>
      </c>
      <c r="L2655" t="s">
        <v>26</v>
      </c>
      <c r="N2655" t="s">
        <v>24</v>
      </c>
    </row>
    <row r="2656" spans="1:14" x14ac:dyDescent="0.25">
      <c r="A2656" t="s">
        <v>1984</v>
      </c>
      <c r="B2656" t="s">
        <v>4702</v>
      </c>
      <c r="C2656" t="s">
        <v>1133</v>
      </c>
      <c r="D2656" t="s">
        <v>21</v>
      </c>
      <c r="E2656">
        <v>26426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43363</v>
      </c>
      <c r="L2656" t="s">
        <v>26</v>
      </c>
      <c r="N2656" t="s">
        <v>24</v>
      </c>
    </row>
    <row r="2657" spans="1:14" x14ac:dyDescent="0.25">
      <c r="A2657" t="s">
        <v>4703</v>
      </c>
      <c r="B2657" t="s">
        <v>4704</v>
      </c>
      <c r="C2657" t="s">
        <v>1133</v>
      </c>
      <c r="D2657" t="s">
        <v>21</v>
      </c>
      <c r="E2657">
        <v>26426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43363</v>
      </c>
      <c r="L2657" t="s">
        <v>26</v>
      </c>
      <c r="N2657" t="s">
        <v>24</v>
      </c>
    </row>
    <row r="2658" spans="1:14" x14ac:dyDescent="0.25">
      <c r="A2658" t="s">
        <v>4705</v>
      </c>
      <c r="B2658" t="s">
        <v>4706</v>
      </c>
      <c r="C2658" t="s">
        <v>487</v>
      </c>
      <c r="D2658" t="s">
        <v>21</v>
      </c>
      <c r="E2658">
        <v>25840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43363</v>
      </c>
      <c r="L2658" t="s">
        <v>26</v>
      </c>
      <c r="N2658" t="s">
        <v>24</v>
      </c>
    </row>
    <row r="2659" spans="1:14" x14ac:dyDescent="0.25">
      <c r="A2659" t="s">
        <v>1517</v>
      </c>
      <c r="B2659" t="s">
        <v>4707</v>
      </c>
      <c r="C2659" t="s">
        <v>686</v>
      </c>
      <c r="D2659" t="s">
        <v>21</v>
      </c>
      <c r="E2659">
        <v>26301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43363</v>
      </c>
      <c r="L2659" t="s">
        <v>26</v>
      </c>
      <c r="N2659" t="s">
        <v>24</v>
      </c>
    </row>
    <row r="2660" spans="1:14" x14ac:dyDescent="0.25">
      <c r="A2660" t="s">
        <v>1407</v>
      </c>
      <c r="B2660" t="s">
        <v>1408</v>
      </c>
      <c r="C2660" t="s">
        <v>1298</v>
      </c>
      <c r="D2660" t="s">
        <v>21</v>
      </c>
      <c r="E2660">
        <v>26241</v>
      </c>
      <c r="F2660" t="s">
        <v>22</v>
      </c>
      <c r="G2660" t="s">
        <v>22</v>
      </c>
      <c r="H2660" t="s">
        <v>312</v>
      </c>
      <c r="I2660" t="s">
        <v>313</v>
      </c>
      <c r="J2660" s="1">
        <v>43309</v>
      </c>
      <c r="K2660" s="1">
        <v>43363</v>
      </c>
      <c r="L2660" t="s">
        <v>331</v>
      </c>
      <c r="N2660" t="s">
        <v>1299</v>
      </c>
    </row>
    <row r="2661" spans="1:14" x14ac:dyDescent="0.25">
      <c r="A2661" t="s">
        <v>2087</v>
      </c>
      <c r="B2661" t="s">
        <v>2088</v>
      </c>
      <c r="C2661" t="s">
        <v>2078</v>
      </c>
      <c r="D2661" t="s">
        <v>21</v>
      </c>
      <c r="E2661">
        <v>26270</v>
      </c>
      <c r="F2661" t="s">
        <v>22</v>
      </c>
      <c r="G2661" t="s">
        <v>22</v>
      </c>
      <c r="H2661" t="s">
        <v>312</v>
      </c>
      <c r="I2661" t="s">
        <v>313</v>
      </c>
      <c r="J2661" s="1">
        <v>43309</v>
      </c>
      <c r="K2661" s="1">
        <v>43363</v>
      </c>
      <c r="L2661" t="s">
        <v>331</v>
      </c>
      <c r="N2661" t="s">
        <v>1299</v>
      </c>
    </row>
    <row r="2662" spans="1:14" x14ac:dyDescent="0.25">
      <c r="A2662" t="s">
        <v>2407</v>
      </c>
      <c r="B2662" t="s">
        <v>4708</v>
      </c>
      <c r="C2662" t="s">
        <v>1133</v>
      </c>
      <c r="D2662" t="s">
        <v>21</v>
      </c>
      <c r="E2662">
        <v>26426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43363</v>
      </c>
      <c r="L2662" t="s">
        <v>26</v>
      </c>
      <c r="N2662" t="s">
        <v>24</v>
      </c>
    </row>
    <row r="2663" spans="1:14" x14ac:dyDescent="0.25">
      <c r="A2663" t="s">
        <v>2611</v>
      </c>
      <c r="B2663" t="s">
        <v>2612</v>
      </c>
      <c r="C2663" t="s">
        <v>2613</v>
      </c>
      <c r="D2663" t="s">
        <v>21</v>
      </c>
      <c r="E2663">
        <v>26060</v>
      </c>
      <c r="F2663" t="s">
        <v>22</v>
      </c>
      <c r="G2663" t="s">
        <v>22</v>
      </c>
      <c r="H2663" t="s">
        <v>312</v>
      </c>
      <c r="I2663" t="s">
        <v>313</v>
      </c>
      <c r="J2663" s="1">
        <v>43304</v>
      </c>
      <c r="K2663" s="1">
        <v>43363</v>
      </c>
      <c r="L2663" t="s">
        <v>331</v>
      </c>
      <c r="N2663" t="s">
        <v>1302</v>
      </c>
    </row>
    <row r="2664" spans="1:14" x14ac:dyDescent="0.25">
      <c r="A2664" t="s">
        <v>4709</v>
      </c>
      <c r="B2664" t="s">
        <v>4710</v>
      </c>
      <c r="C2664" t="s">
        <v>1133</v>
      </c>
      <c r="D2664" t="s">
        <v>21</v>
      </c>
      <c r="E2664">
        <v>26426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43363</v>
      </c>
      <c r="L2664" t="s">
        <v>26</v>
      </c>
      <c r="N2664" t="s">
        <v>24</v>
      </c>
    </row>
    <row r="2665" spans="1:14" x14ac:dyDescent="0.25">
      <c r="A2665" t="s">
        <v>4116</v>
      </c>
      <c r="B2665" t="s">
        <v>1429</v>
      </c>
      <c r="C2665" t="s">
        <v>1298</v>
      </c>
      <c r="D2665" t="s">
        <v>21</v>
      </c>
      <c r="E2665">
        <v>26241</v>
      </c>
      <c r="F2665" t="s">
        <v>22</v>
      </c>
      <c r="G2665" t="s">
        <v>22</v>
      </c>
      <c r="H2665" t="s">
        <v>312</v>
      </c>
      <c r="I2665" t="s">
        <v>313</v>
      </c>
      <c r="J2665" s="1">
        <v>43309</v>
      </c>
      <c r="K2665" s="1">
        <v>43363</v>
      </c>
      <c r="L2665" t="s">
        <v>331</v>
      </c>
      <c r="N2665" t="s">
        <v>1299</v>
      </c>
    </row>
    <row r="2666" spans="1:14" x14ac:dyDescent="0.25">
      <c r="A2666" t="s">
        <v>1464</v>
      </c>
      <c r="B2666" t="s">
        <v>1465</v>
      </c>
      <c r="C2666" t="s">
        <v>1466</v>
      </c>
      <c r="D2666" t="s">
        <v>21</v>
      </c>
      <c r="E2666">
        <v>25209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43363</v>
      </c>
      <c r="L2666" t="s">
        <v>26</v>
      </c>
      <c r="N2666" t="s">
        <v>24</v>
      </c>
    </row>
    <row r="2667" spans="1:14" x14ac:dyDescent="0.25">
      <c r="A2667" t="s">
        <v>2097</v>
      </c>
      <c r="B2667" t="s">
        <v>4711</v>
      </c>
      <c r="C2667" t="s">
        <v>1133</v>
      </c>
      <c r="D2667" t="s">
        <v>21</v>
      </c>
      <c r="E2667">
        <v>26426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43363</v>
      </c>
      <c r="L2667" t="s">
        <v>26</v>
      </c>
      <c r="N2667" t="s">
        <v>24</v>
      </c>
    </row>
    <row r="2668" spans="1:14" x14ac:dyDescent="0.25">
      <c r="A2668" t="s">
        <v>4712</v>
      </c>
      <c r="B2668" t="s">
        <v>4713</v>
      </c>
      <c r="C2668" t="s">
        <v>2271</v>
      </c>
      <c r="D2668" t="s">
        <v>21</v>
      </c>
      <c r="E2668">
        <v>25081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43362</v>
      </c>
      <c r="L2668" t="s">
        <v>26</v>
      </c>
      <c r="N2668" t="s">
        <v>24</v>
      </c>
    </row>
    <row r="2669" spans="1:14" x14ac:dyDescent="0.25">
      <c r="A2669" t="s">
        <v>3952</v>
      </c>
      <c r="B2669" t="s">
        <v>4714</v>
      </c>
      <c r="C2669" t="s">
        <v>4715</v>
      </c>
      <c r="D2669" t="s">
        <v>21</v>
      </c>
      <c r="E2669">
        <v>25870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43362</v>
      </c>
      <c r="L2669" t="s">
        <v>26</v>
      </c>
      <c r="N2669" t="s">
        <v>24</v>
      </c>
    </row>
    <row r="2670" spans="1:14" x14ac:dyDescent="0.25">
      <c r="A2670" t="s">
        <v>4716</v>
      </c>
      <c r="B2670" t="s">
        <v>4717</v>
      </c>
      <c r="C2670" t="s">
        <v>4718</v>
      </c>
      <c r="D2670" t="s">
        <v>21</v>
      </c>
      <c r="E2670">
        <v>25882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43362</v>
      </c>
      <c r="L2670" t="s">
        <v>26</v>
      </c>
      <c r="N2670" t="s">
        <v>24</v>
      </c>
    </row>
    <row r="2671" spans="1:14" x14ac:dyDescent="0.25">
      <c r="A2671" t="s">
        <v>4719</v>
      </c>
      <c r="B2671" t="s">
        <v>4720</v>
      </c>
      <c r="C2671" t="s">
        <v>1466</v>
      </c>
      <c r="D2671" t="s">
        <v>21</v>
      </c>
      <c r="E2671">
        <v>25209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43362</v>
      </c>
      <c r="L2671" t="s">
        <v>26</v>
      </c>
      <c r="N2671" t="s">
        <v>24</v>
      </c>
    </row>
    <row r="2672" spans="1:14" x14ac:dyDescent="0.25">
      <c r="A2672" t="s">
        <v>2432</v>
      </c>
      <c r="B2672" t="s">
        <v>4721</v>
      </c>
      <c r="C2672" t="s">
        <v>1466</v>
      </c>
      <c r="D2672" t="s">
        <v>21</v>
      </c>
      <c r="E2672">
        <v>25209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43362</v>
      </c>
      <c r="L2672" t="s">
        <v>26</v>
      </c>
      <c r="N2672" t="s">
        <v>24</v>
      </c>
    </row>
    <row r="2673" spans="1:14" x14ac:dyDescent="0.25">
      <c r="A2673" t="s">
        <v>2432</v>
      </c>
      <c r="B2673" t="s">
        <v>4722</v>
      </c>
      <c r="C2673" t="s">
        <v>4718</v>
      </c>
      <c r="D2673" t="s">
        <v>21</v>
      </c>
      <c r="E2673">
        <v>25882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43362</v>
      </c>
      <c r="L2673" t="s">
        <v>26</v>
      </c>
      <c r="N2673" t="s">
        <v>24</v>
      </c>
    </row>
    <row r="2674" spans="1:14" x14ac:dyDescent="0.25">
      <c r="A2674" t="s">
        <v>4723</v>
      </c>
      <c r="B2674" t="s">
        <v>4724</v>
      </c>
      <c r="C2674" t="s">
        <v>4631</v>
      </c>
      <c r="D2674" t="s">
        <v>21</v>
      </c>
      <c r="E2674">
        <v>25845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43362</v>
      </c>
      <c r="L2674" t="s">
        <v>26</v>
      </c>
      <c r="N2674" t="s">
        <v>24</v>
      </c>
    </row>
    <row r="2675" spans="1:14" x14ac:dyDescent="0.25">
      <c r="A2675" t="s">
        <v>496</v>
      </c>
      <c r="B2675" t="s">
        <v>4725</v>
      </c>
      <c r="C2675" t="s">
        <v>537</v>
      </c>
      <c r="D2675" t="s">
        <v>21</v>
      </c>
      <c r="E2675">
        <v>25053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43362</v>
      </c>
      <c r="L2675" t="s">
        <v>26</v>
      </c>
      <c r="N2675" t="s">
        <v>24</v>
      </c>
    </row>
    <row r="2676" spans="1:14" x14ac:dyDescent="0.25">
      <c r="A2676" t="s">
        <v>496</v>
      </c>
      <c r="B2676" t="s">
        <v>4726</v>
      </c>
      <c r="C2676" t="s">
        <v>4718</v>
      </c>
      <c r="D2676" t="s">
        <v>21</v>
      </c>
      <c r="E2676">
        <v>25882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43362</v>
      </c>
      <c r="L2676" t="s">
        <v>26</v>
      </c>
      <c r="N2676" t="s">
        <v>24</v>
      </c>
    </row>
    <row r="2677" spans="1:14" x14ac:dyDescent="0.25">
      <c r="A2677" t="s">
        <v>4727</v>
      </c>
      <c r="B2677" t="s">
        <v>4728</v>
      </c>
      <c r="C2677" t="s">
        <v>4729</v>
      </c>
      <c r="D2677" t="s">
        <v>21</v>
      </c>
      <c r="E2677">
        <v>25876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43362</v>
      </c>
      <c r="L2677" t="s">
        <v>26</v>
      </c>
      <c r="N2677" t="s">
        <v>24</v>
      </c>
    </row>
    <row r="2678" spans="1:14" x14ac:dyDescent="0.25">
      <c r="A2678" t="s">
        <v>2380</v>
      </c>
      <c r="B2678" t="s">
        <v>4730</v>
      </c>
      <c r="C2678" t="s">
        <v>4718</v>
      </c>
      <c r="D2678" t="s">
        <v>21</v>
      </c>
      <c r="E2678">
        <v>25882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43362</v>
      </c>
      <c r="L2678" t="s">
        <v>26</v>
      </c>
      <c r="N2678" t="s">
        <v>24</v>
      </c>
    </row>
    <row r="2679" spans="1:14" x14ac:dyDescent="0.25">
      <c r="A2679" t="s">
        <v>2380</v>
      </c>
      <c r="B2679" t="s">
        <v>4731</v>
      </c>
      <c r="C2679" t="s">
        <v>4732</v>
      </c>
      <c r="D2679" t="s">
        <v>21</v>
      </c>
      <c r="E2679">
        <v>25165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43362</v>
      </c>
      <c r="L2679" t="s">
        <v>26</v>
      </c>
      <c r="N2679" t="s">
        <v>24</v>
      </c>
    </row>
    <row r="2680" spans="1:14" x14ac:dyDescent="0.25">
      <c r="A2680" t="s">
        <v>2571</v>
      </c>
      <c r="B2680" t="s">
        <v>4733</v>
      </c>
      <c r="C2680" t="s">
        <v>4734</v>
      </c>
      <c r="D2680" t="s">
        <v>21</v>
      </c>
      <c r="E2680">
        <v>25049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43362</v>
      </c>
      <c r="L2680" t="s">
        <v>26</v>
      </c>
      <c r="N2680" t="s">
        <v>24</v>
      </c>
    </row>
    <row r="2681" spans="1:14" x14ac:dyDescent="0.25">
      <c r="A2681" t="s">
        <v>4735</v>
      </c>
      <c r="B2681" t="s">
        <v>4736</v>
      </c>
      <c r="C2681" t="s">
        <v>4718</v>
      </c>
      <c r="D2681" t="s">
        <v>21</v>
      </c>
      <c r="E2681">
        <v>25882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43362</v>
      </c>
      <c r="L2681" t="s">
        <v>26</v>
      </c>
      <c r="N2681" t="s">
        <v>24</v>
      </c>
    </row>
    <row r="2682" spans="1:14" x14ac:dyDescent="0.25">
      <c r="A2682" t="s">
        <v>4737</v>
      </c>
      <c r="B2682" t="s">
        <v>4738</v>
      </c>
      <c r="C2682" t="s">
        <v>4734</v>
      </c>
      <c r="D2682" t="s">
        <v>21</v>
      </c>
      <c r="E2682">
        <v>25049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43362</v>
      </c>
      <c r="L2682" t="s">
        <v>26</v>
      </c>
      <c r="N2682" t="s">
        <v>24</v>
      </c>
    </row>
    <row r="2683" spans="1:14" x14ac:dyDescent="0.25">
      <c r="A2683" t="s">
        <v>2272</v>
      </c>
      <c r="B2683" t="s">
        <v>4739</v>
      </c>
      <c r="C2683" t="s">
        <v>2271</v>
      </c>
      <c r="D2683" t="s">
        <v>21</v>
      </c>
      <c r="E2683">
        <v>25053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43362</v>
      </c>
      <c r="L2683" t="s">
        <v>26</v>
      </c>
      <c r="N2683" t="s">
        <v>24</v>
      </c>
    </row>
    <row r="2684" spans="1:14" x14ac:dyDescent="0.25">
      <c r="A2684" t="s">
        <v>4740</v>
      </c>
      <c r="B2684" t="s">
        <v>4741</v>
      </c>
      <c r="C2684" t="s">
        <v>487</v>
      </c>
      <c r="D2684" t="s">
        <v>21</v>
      </c>
      <c r="E2684">
        <v>25840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43361</v>
      </c>
      <c r="L2684" t="s">
        <v>26</v>
      </c>
      <c r="N2684" t="s">
        <v>24</v>
      </c>
    </row>
    <row r="2685" spans="1:14" x14ac:dyDescent="0.25">
      <c r="A2685" t="s">
        <v>2356</v>
      </c>
      <c r="B2685" t="s">
        <v>2357</v>
      </c>
      <c r="C2685" t="s">
        <v>2358</v>
      </c>
      <c r="D2685" t="s">
        <v>21</v>
      </c>
      <c r="E2685">
        <v>25177</v>
      </c>
      <c r="F2685" t="s">
        <v>22</v>
      </c>
      <c r="G2685" t="s">
        <v>22</v>
      </c>
      <c r="H2685" t="s">
        <v>329</v>
      </c>
      <c r="I2685" t="s">
        <v>1981</v>
      </c>
      <c r="J2685" t="s">
        <v>80</v>
      </c>
      <c r="K2685" s="1">
        <v>43361</v>
      </c>
      <c r="L2685" t="s">
        <v>81</v>
      </c>
      <c r="M2685" t="str">
        <f>HYPERLINK("https://www.regulations.gov/docket?D=FDA-2018-H-3517")</f>
        <v>https://www.regulations.gov/docket?D=FDA-2018-H-3517</v>
      </c>
      <c r="N2685" t="s">
        <v>80</v>
      </c>
    </row>
    <row r="2686" spans="1:14" x14ac:dyDescent="0.25">
      <c r="A2686" t="s">
        <v>4742</v>
      </c>
      <c r="B2686" t="s">
        <v>4743</v>
      </c>
      <c r="C2686" t="s">
        <v>4744</v>
      </c>
      <c r="D2686" t="s">
        <v>21</v>
      </c>
      <c r="E2686">
        <v>25043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43361</v>
      </c>
      <c r="L2686" t="s">
        <v>26</v>
      </c>
      <c r="N2686" t="s">
        <v>24</v>
      </c>
    </row>
    <row r="2687" spans="1:14" x14ac:dyDescent="0.25">
      <c r="A2687" t="s">
        <v>4745</v>
      </c>
      <c r="B2687" t="s">
        <v>4746</v>
      </c>
      <c r="C2687" t="s">
        <v>2358</v>
      </c>
      <c r="D2687" t="s">
        <v>21</v>
      </c>
      <c r="E2687">
        <v>25177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43361</v>
      </c>
      <c r="L2687" t="s">
        <v>26</v>
      </c>
      <c r="N2687" t="s">
        <v>24</v>
      </c>
    </row>
    <row r="2688" spans="1:14" x14ac:dyDescent="0.25">
      <c r="A2688" t="s">
        <v>2432</v>
      </c>
      <c r="B2688" t="s">
        <v>4747</v>
      </c>
      <c r="C2688" t="s">
        <v>4272</v>
      </c>
      <c r="D2688" t="s">
        <v>21</v>
      </c>
      <c r="E2688">
        <v>26147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43361</v>
      </c>
      <c r="L2688" t="s">
        <v>26</v>
      </c>
      <c r="N2688" t="s">
        <v>24</v>
      </c>
    </row>
    <row r="2689" spans="1:14" x14ac:dyDescent="0.25">
      <c r="A2689" t="s">
        <v>2432</v>
      </c>
      <c r="B2689" t="s">
        <v>4748</v>
      </c>
      <c r="C2689" t="s">
        <v>4744</v>
      </c>
      <c r="D2689" t="s">
        <v>21</v>
      </c>
      <c r="E2689">
        <v>25043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43361</v>
      </c>
      <c r="L2689" t="s">
        <v>26</v>
      </c>
      <c r="N2689" t="s">
        <v>24</v>
      </c>
    </row>
    <row r="2690" spans="1:14" x14ac:dyDescent="0.25">
      <c r="A2690" t="s">
        <v>4749</v>
      </c>
      <c r="B2690" t="s">
        <v>4750</v>
      </c>
      <c r="C2690" t="s">
        <v>4751</v>
      </c>
      <c r="D2690" t="s">
        <v>21</v>
      </c>
      <c r="E2690">
        <v>25235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43361</v>
      </c>
      <c r="L2690" t="s">
        <v>26</v>
      </c>
      <c r="N2690" t="s">
        <v>24</v>
      </c>
    </row>
    <row r="2691" spans="1:14" x14ac:dyDescent="0.25">
      <c r="A2691" t="s">
        <v>4752</v>
      </c>
      <c r="B2691" t="s">
        <v>4753</v>
      </c>
      <c r="C2691" t="s">
        <v>4272</v>
      </c>
      <c r="D2691" t="s">
        <v>21</v>
      </c>
      <c r="E2691">
        <v>26147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43361</v>
      </c>
      <c r="L2691" t="s">
        <v>26</v>
      </c>
      <c r="N2691" t="s">
        <v>24</v>
      </c>
    </row>
    <row r="2692" spans="1:14" x14ac:dyDescent="0.25">
      <c r="A2692" t="s">
        <v>4754</v>
      </c>
      <c r="B2692" t="s">
        <v>4755</v>
      </c>
      <c r="C2692" t="s">
        <v>487</v>
      </c>
      <c r="D2692" t="s">
        <v>21</v>
      </c>
      <c r="E2692">
        <v>25840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43361</v>
      </c>
      <c r="L2692" t="s">
        <v>26</v>
      </c>
      <c r="N2692" t="s">
        <v>24</v>
      </c>
    </row>
    <row r="2693" spans="1:14" x14ac:dyDescent="0.25">
      <c r="A2693" t="s">
        <v>4756</v>
      </c>
      <c r="B2693" t="s">
        <v>4757</v>
      </c>
      <c r="C2693" t="s">
        <v>4758</v>
      </c>
      <c r="D2693" t="s">
        <v>21</v>
      </c>
      <c r="E2693">
        <v>25133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43361</v>
      </c>
      <c r="L2693" t="s">
        <v>26</v>
      </c>
      <c r="N2693" t="s">
        <v>24</v>
      </c>
    </row>
    <row r="2694" spans="1:14" x14ac:dyDescent="0.25">
      <c r="A2694" t="s">
        <v>4759</v>
      </c>
      <c r="B2694" t="s">
        <v>4760</v>
      </c>
      <c r="C2694" t="s">
        <v>487</v>
      </c>
      <c r="D2694" t="s">
        <v>21</v>
      </c>
      <c r="E2694">
        <v>25840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43361</v>
      </c>
      <c r="L2694" t="s">
        <v>26</v>
      </c>
      <c r="N2694" t="s">
        <v>24</v>
      </c>
    </row>
    <row r="2695" spans="1:14" x14ac:dyDescent="0.25">
      <c r="A2695" t="s">
        <v>4761</v>
      </c>
      <c r="B2695" t="s">
        <v>4762</v>
      </c>
      <c r="C2695" t="s">
        <v>4763</v>
      </c>
      <c r="D2695" t="s">
        <v>21</v>
      </c>
      <c r="E2695">
        <v>25113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43361</v>
      </c>
      <c r="L2695" t="s">
        <v>26</v>
      </c>
      <c r="N2695" t="s">
        <v>24</v>
      </c>
    </row>
    <row r="2696" spans="1:14" x14ac:dyDescent="0.25">
      <c r="A2696" t="s">
        <v>2380</v>
      </c>
      <c r="B2696" t="s">
        <v>4764</v>
      </c>
      <c r="C2696" t="s">
        <v>4744</v>
      </c>
      <c r="D2696" t="s">
        <v>21</v>
      </c>
      <c r="E2696">
        <v>25043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43361</v>
      </c>
      <c r="L2696" t="s">
        <v>26</v>
      </c>
      <c r="N2696" t="s">
        <v>24</v>
      </c>
    </row>
    <row r="2697" spans="1:14" x14ac:dyDescent="0.25">
      <c r="A2697" t="s">
        <v>4765</v>
      </c>
      <c r="B2697" t="s">
        <v>4766</v>
      </c>
      <c r="C2697" t="s">
        <v>4763</v>
      </c>
      <c r="D2697" t="s">
        <v>21</v>
      </c>
      <c r="E2697">
        <v>25113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43361</v>
      </c>
      <c r="L2697" t="s">
        <v>26</v>
      </c>
      <c r="N2697" t="s">
        <v>24</v>
      </c>
    </row>
    <row r="2698" spans="1:14" x14ac:dyDescent="0.25">
      <c r="A2698" t="s">
        <v>4767</v>
      </c>
      <c r="B2698" t="s">
        <v>4768</v>
      </c>
      <c r="C2698" t="s">
        <v>4769</v>
      </c>
      <c r="D2698" t="s">
        <v>21</v>
      </c>
      <c r="E2698">
        <v>26136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43361</v>
      </c>
      <c r="L2698" t="s">
        <v>26</v>
      </c>
      <c r="N2698" t="s">
        <v>24</v>
      </c>
    </row>
    <row r="2699" spans="1:14" x14ac:dyDescent="0.25">
      <c r="A2699" t="s">
        <v>4770</v>
      </c>
      <c r="B2699" t="s">
        <v>4771</v>
      </c>
      <c r="C2699" t="s">
        <v>4272</v>
      </c>
      <c r="D2699" t="s">
        <v>21</v>
      </c>
      <c r="E2699">
        <v>26147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43361</v>
      </c>
      <c r="L2699" t="s">
        <v>26</v>
      </c>
      <c r="N2699" t="s">
        <v>24</v>
      </c>
    </row>
    <row r="2700" spans="1:14" x14ac:dyDescent="0.25">
      <c r="A2700" t="s">
        <v>2405</v>
      </c>
      <c r="B2700" t="s">
        <v>4772</v>
      </c>
      <c r="C2700" t="s">
        <v>4773</v>
      </c>
      <c r="D2700" t="s">
        <v>21</v>
      </c>
      <c r="E2700">
        <v>25125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43361</v>
      </c>
      <c r="L2700" t="s">
        <v>26</v>
      </c>
      <c r="N2700" t="s">
        <v>24</v>
      </c>
    </row>
    <row r="2701" spans="1:14" x14ac:dyDescent="0.25">
      <c r="A2701" t="s">
        <v>2407</v>
      </c>
      <c r="B2701" t="s">
        <v>4774</v>
      </c>
      <c r="C2701" t="s">
        <v>4744</v>
      </c>
      <c r="D2701" t="s">
        <v>21</v>
      </c>
      <c r="E2701">
        <v>25043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43361</v>
      </c>
      <c r="L2701" t="s">
        <v>26</v>
      </c>
      <c r="N2701" t="s">
        <v>24</v>
      </c>
    </row>
    <row r="2702" spans="1:14" x14ac:dyDescent="0.25">
      <c r="A2702" t="s">
        <v>2407</v>
      </c>
      <c r="B2702" t="s">
        <v>4775</v>
      </c>
      <c r="C2702" t="s">
        <v>4763</v>
      </c>
      <c r="D2702" t="s">
        <v>21</v>
      </c>
      <c r="E2702">
        <v>25113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43361</v>
      </c>
      <c r="L2702" t="s">
        <v>26</v>
      </c>
      <c r="N2702" t="s">
        <v>24</v>
      </c>
    </row>
    <row r="2703" spans="1:14" x14ac:dyDescent="0.25">
      <c r="A2703" t="s">
        <v>4776</v>
      </c>
      <c r="B2703" t="s">
        <v>4777</v>
      </c>
      <c r="C2703" t="s">
        <v>4751</v>
      </c>
      <c r="D2703" t="s">
        <v>21</v>
      </c>
      <c r="E2703">
        <v>25235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43361</v>
      </c>
      <c r="L2703" t="s">
        <v>26</v>
      </c>
      <c r="N2703" t="s">
        <v>24</v>
      </c>
    </row>
    <row r="2704" spans="1:14" x14ac:dyDescent="0.25">
      <c r="A2704" t="s">
        <v>4778</v>
      </c>
      <c r="B2704" t="s">
        <v>4779</v>
      </c>
      <c r="C2704" t="s">
        <v>4769</v>
      </c>
      <c r="D2704" t="s">
        <v>21</v>
      </c>
      <c r="E2704">
        <v>26136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43361</v>
      </c>
      <c r="L2704" t="s">
        <v>26</v>
      </c>
      <c r="N2704" t="s">
        <v>24</v>
      </c>
    </row>
    <row r="2705" spans="1:14" x14ac:dyDescent="0.25">
      <c r="A2705" t="s">
        <v>4780</v>
      </c>
      <c r="B2705" t="s">
        <v>4781</v>
      </c>
      <c r="C2705" t="s">
        <v>4782</v>
      </c>
      <c r="D2705" t="s">
        <v>21</v>
      </c>
      <c r="E2705">
        <v>25019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43361</v>
      </c>
      <c r="L2705" t="s">
        <v>26</v>
      </c>
      <c r="N2705" t="s">
        <v>24</v>
      </c>
    </row>
    <row r="2706" spans="1:14" x14ac:dyDescent="0.25">
      <c r="A2706" t="s">
        <v>189</v>
      </c>
      <c r="B2706" t="s">
        <v>4783</v>
      </c>
      <c r="C2706" t="s">
        <v>191</v>
      </c>
      <c r="D2706" t="s">
        <v>21</v>
      </c>
      <c r="E2706">
        <v>25234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43361</v>
      </c>
      <c r="L2706" t="s">
        <v>26</v>
      </c>
      <c r="N2706" t="s">
        <v>24</v>
      </c>
    </row>
    <row r="2707" spans="1:14" x14ac:dyDescent="0.25">
      <c r="A2707" t="s">
        <v>1091</v>
      </c>
      <c r="B2707" t="s">
        <v>4784</v>
      </c>
      <c r="C2707" t="s">
        <v>487</v>
      </c>
      <c r="D2707" t="s">
        <v>21</v>
      </c>
      <c r="E2707">
        <v>25840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43361</v>
      </c>
      <c r="L2707" t="s">
        <v>26</v>
      </c>
      <c r="N2707" t="s">
        <v>24</v>
      </c>
    </row>
    <row r="2708" spans="1:14" x14ac:dyDescent="0.25">
      <c r="A2708" t="s">
        <v>4785</v>
      </c>
      <c r="B2708" t="s">
        <v>4786</v>
      </c>
      <c r="C2708" t="s">
        <v>4787</v>
      </c>
      <c r="D2708" t="s">
        <v>21</v>
      </c>
      <c r="E2708">
        <v>25268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43361</v>
      </c>
      <c r="L2708" t="s">
        <v>26</v>
      </c>
      <c r="N2708" t="s">
        <v>24</v>
      </c>
    </row>
    <row r="2709" spans="1:14" x14ac:dyDescent="0.25">
      <c r="A2709" t="s">
        <v>675</v>
      </c>
      <c r="B2709" t="s">
        <v>4788</v>
      </c>
      <c r="C2709" t="s">
        <v>487</v>
      </c>
      <c r="D2709" t="s">
        <v>21</v>
      </c>
      <c r="E2709">
        <v>25840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43361</v>
      </c>
      <c r="L2709" t="s">
        <v>26</v>
      </c>
      <c r="N2709" t="s">
        <v>24</v>
      </c>
    </row>
    <row r="2710" spans="1:14" x14ac:dyDescent="0.25">
      <c r="A2710" t="s">
        <v>2763</v>
      </c>
      <c r="B2710" t="s">
        <v>2764</v>
      </c>
      <c r="C2710" t="s">
        <v>444</v>
      </c>
      <c r="D2710" t="s">
        <v>21</v>
      </c>
      <c r="E2710">
        <v>26288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43360</v>
      </c>
      <c r="L2710" t="s">
        <v>26</v>
      </c>
      <c r="N2710" t="s">
        <v>24</v>
      </c>
    </row>
    <row r="2711" spans="1:14" x14ac:dyDescent="0.25">
      <c r="A2711" t="s">
        <v>2380</v>
      </c>
      <c r="B2711" t="s">
        <v>3130</v>
      </c>
      <c r="C2711" t="s">
        <v>441</v>
      </c>
      <c r="D2711" t="s">
        <v>21</v>
      </c>
      <c r="E2711">
        <v>26554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43359</v>
      </c>
      <c r="L2711" t="s">
        <v>26</v>
      </c>
      <c r="N2711" t="s">
        <v>24</v>
      </c>
    </row>
    <row r="2712" spans="1:14" x14ac:dyDescent="0.25">
      <c r="A2712" t="s">
        <v>4789</v>
      </c>
      <c r="B2712" t="s">
        <v>4790</v>
      </c>
      <c r="C2712" t="s">
        <v>113</v>
      </c>
      <c r="D2712" t="s">
        <v>21</v>
      </c>
      <c r="E2712">
        <v>25801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43357</v>
      </c>
      <c r="L2712" t="s">
        <v>26</v>
      </c>
      <c r="N2712" t="s">
        <v>24</v>
      </c>
    </row>
    <row r="2713" spans="1:14" x14ac:dyDescent="0.25">
      <c r="A2713" t="s">
        <v>4791</v>
      </c>
      <c r="B2713" t="s">
        <v>4792</v>
      </c>
      <c r="C2713" t="s">
        <v>113</v>
      </c>
      <c r="D2713" t="s">
        <v>21</v>
      </c>
      <c r="E2713">
        <v>25801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43357</v>
      </c>
      <c r="L2713" t="s">
        <v>26</v>
      </c>
      <c r="N2713" t="s">
        <v>24</v>
      </c>
    </row>
    <row r="2714" spans="1:14" x14ac:dyDescent="0.25">
      <c r="A2714" t="s">
        <v>4793</v>
      </c>
      <c r="B2714" t="s">
        <v>4794</v>
      </c>
      <c r="C2714" t="s">
        <v>113</v>
      </c>
      <c r="D2714" t="s">
        <v>21</v>
      </c>
      <c r="E2714">
        <v>25801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43357</v>
      </c>
      <c r="L2714" t="s">
        <v>26</v>
      </c>
      <c r="N2714" t="s">
        <v>24</v>
      </c>
    </row>
    <row r="2715" spans="1:14" x14ac:dyDescent="0.25">
      <c r="A2715" t="s">
        <v>3216</v>
      </c>
      <c r="B2715" t="s">
        <v>4795</v>
      </c>
      <c r="C2715" t="s">
        <v>113</v>
      </c>
      <c r="D2715" t="s">
        <v>21</v>
      </c>
      <c r="E2715">
        <v>25801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43357</v>
      </c>
      <c r="L2715" t="s">
        <v>26</v>
      </c>
      <c r="N2715" t="s">
        <v>24</v>
      </c>
    </row>
    <row r="2716" spans="1:14" x14ac:dyDescent="0.25">
      <c r="A2716" t="s">
        <v>4796</v>
      </c>
      <c r="B2716" t="s">
        <v>4797</v>
      </c>
      <c r="C2716" t="s">
        <v>113</v>
      </c>
      <c r="D2716" t="s">
        <v>21</v>
      </c>
      <c r="E2716">
        <v>25801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43357</v>
      </c>
      <c r="L2716" t="s">
        <v>26</v>
      </c>
      <c r="N2716" t="s">
        <v>24</v>
      </c>
    </row>
    <row r="2717" spans="1:14" x14ac:dyDescent="0.25">
      <c r="A2717" t="s">
        <v>2405</v>
      </c>
      <c r="B2717" t="s">
        <v>4798</v>
      </c>
      <c r="C2717" t="s">
        <v>113</v>
      </c>
      <c r="D2717" t="s">
        <v>21</v>
      </c>
      <c r="E2717">
        <v>25801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43357</v>
      </c>
      <c r="L2717" t="s">
        <v>26</v>
      </c>
      <c r="N2717" t="s">
        <v>24</v>
      </c>
    </row>
    <row r="2718" spans="1:14" x14ac:dyDescent="0.25">
      <c r="A2718" t="s">
        <v>1091</v>
      </c>
      <c r="B2718" t="s">
        <v>4799</v>
      </c>
      <c r="C2718" t="s">
        <v>113</v>
      </c>
      <c r="D2718" t="s">
        <v>21</v>
      </c>
      <c r="E2718">
        <v>25801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43357</v>
      </c>
      <c r="L2718" t="s">
        <v>26</v>
      </c>
      <c r="N2718" t="s">
        <v>24</v>
      </c>
    </row>
    <row r="2719" spans="1:14" x14ac:dyDescent="0.25">
      <c r="A2719" t="s">
        <v>4800</v>
      </c>
      <c r="B2719" t="s">
        <v>4801</v>
      </c>
      <c r="C2719" t="s">
        <v>441</v>
      </c>
      <c r="D2719" t="s">
        <v>21</v>
      </c>
      <c r="E2719">
        <v>26554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43356</v>
      </c>
      <c r="L2719" t="s">
        <v>26</v>
      </c>
      <c r="N2719" t="s">
        <v>24</v>
      </c>
    </row>
    <row r="2720" spans="1:14" x14ac:dyDescent="0.25">
      <c r="A2720" t="s">
        <v>4802</v>
      </c>
      <c r="B2720" t="s">
        <v>358</v>
      </c>
      <c r="C2720" t="s">
        <v>71</v>
      </c>
      <c r="D2720" t="s">
        <v>21</v>
      </c>
      <c r="E2720">
        <v>26003</v>
      </c>
      <c r="F2720" t="s">
        <v>22</v>
      </c>
      <c r="G2720" t="s">
        <v>22</v>
      </c>
      <c r="H2720" t="s">
        <v>312</v>
      </c>
      <c r="I2720" t="s">
        <v>313</v>
      </c>
      <c r="J2720" s="1">
        <v>43304</v>
      </c>
      <c r="K2720" s="1">
        <v>43356</v>
      </c>
      <c r="L2720" t="s">
        <v>331</v>
      </c>
      <c r="N2720" t="s">
        <v>1302</v>
      </c>
    </row>
    <row r="2721" spans="1:14" x14ac:dyDescent="0.25">
      <c r="A2721" t="s">
        <v>359</v>
      </c>
      <c r="B2721" t="s">
        <v>4803</v>
      </c>
      <c r="C2721" t="s">
        <v>271</v>
      </c>
      <c r="D2721" t="s">
        <v>21</v>
      </c>
      <c r="E2721">
        <v>25404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43356</v>
      </c>
      <c r="L2721" t="s">
        <v>26</v>
      </c>
      <c r="N2721" t="s">
        <v>24</v>
      </c>
    </row>
    <row r="2722" spans="1:14" x14ac:dyDescent="0.25">
      <c r="A2722" t="s">
        <v>4804</v>
      </c>
      <c r="B2722" t="s">
        <v>4805</v>
      </c>
      <c r="C2722" t="s">
        <v>271</v>
      </c>
      <c r="D2722" t="s">
        <v>21</v>
      </c>
      <c r="E2722">
        <v>25404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43356</v>
      </c>
      <c r="L2722" t="s">
        <v>26</v>
      </c>
      <c r="N2722" t="s">
        <v>24</v>
      </c>
    </row>
    <row r="2723" spans="1:14" x14ac:dyDescent="0.25">
      <c r="A2723" t="s">
        <v>3181</v>
      </c>
      <c r="B2723" t="s">
        <v>3182</v>
      </c>
      <c r="C2723" t="s">
        <v>326</v>
      </c>
      <c r="D2723" t="s">
        <v>21</v>
      </c>
      <c r="E2723">
        <v>25701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43356</v>
      </c>
      <c r="L2723" t="s">
        <v>26</v>
      </c>
      <c r="N2723" t="s">
        <v>24</v>
      </c>
    </row>
    <row r="2724" spans="1:14" x14ac:dyDescent="0.25">
      <c r="A2724" t="s">
        <v>2432</v>
      </c>
      <c r="B2724" t="s">
        <v>4806</v>
      </c>
      <c r="C2724" t="s">
        <v>1028</v>
      </c>
      <c r="D2724" t="s">
        <v>21</v>
      </c>
      <c r="E2724">
        <v>25635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43356</v>
      </c>
      <c r="L2724" t="s">
        <v>26</v>
      </c>
      <c r="N2724" t="s">
        <v>24</v>
      </c>
    </row>
    <row r="2725" spans="1:14" x14ac:dyDescent="0.25">
      <c r="A2725" t="s">
        <v>4807</v>
      </c>
      <c r="B2725" t="s">
        <v>4808</v>
      </c>
      <c r="C2725" t="s">
        <v>441</v>
      </c>
      <c r="D2725" t="s">
        <v>21</v>
      </c>
      <c r="E2725">
        <v>26554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43356</v>
      </c>
      <c r="L2725" t="s">
        <v>26</v>
      </c>
      <c r="N2725" t="s">
        <v>24</v>
      </c>
    </row>
    <row r="2726" spans="1:14" x14ac:dyDescent="0.25">
      <c r="A2726" t="s">
        <v>4809</v>
      </c>
      <c r="B2726" t="s">
        <v>4810</v>
      </c>
      <c r="C2726" t="s">
        <v>441</v>
      </c>
      <c r="D2726" t="s">
        <v>21</v>
      </c>
      <c r="E2726">
        <v>26554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43356</v>
      </c>
      <c r="L2726" t="s">
        <v>26</v>
      </c>
      <c r="N2726" t="s">
        <v>24</v>
      </c>
    </row>
    <row r="2727" spans="1:14" x14ac:dyDescent="0.25">
      <c r="A2727" t="s">
        <v>4811</v>
      </c>
      <c r="B2727" t="s">
        <v>4812</v>
      </c>
      <c r="C2727" t="s">
        <v>4813</v>
      </c>
      <c r="D2727" t="s">
        <v>21</v>
      </c>
      <c r="E2727">
        <v>25606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43356</v>
      </c>
      <c r="L2727" t="s">
        <v>26</v>
      </c>
      <c r="N2727" t="s">
        <v>24</v>
      </c>
    </row>
    <row r="2728" spans="1:14" x14ac:dyDescent="0.25">
      <c r="A2728" t="s">
        <v>4814</v>
      </c>
      <c r="B2728" t="s">
        <v>4815</v>
      </c>
      <c r="C2728" t="s">
        <v>4816</v>
      </c>
      <c r="D2728" t="s">
        <v>21</v>
      </c>
      <c r="E2728">
        <v>25634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43356</v>
      </c>
      <c r="L2728" t="s">
        <v>26</v>
      </c>
      <c r="N2728" t="s">
        <v>24</v>
      </c>
    </row>
    <row r="2729" spans="1:14" x14ac:dyDescent="0.25">
      <c r="A2729" t="s">
        <v>4817</v>
      </c>
      <c r="B2729" t="s">
        <v>4818</v>
      </c>
      <c r="C2729" t="s">
        <v>271</v>
      </c>
      <c r="D2729" t="s">
        <v>21</v>
      </c>
      <c r="E2729">
        <v>25404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43356</v>
      </c>
      <c r="L2729" t="s">
        <v>26</v>
      </c>
      <c r="N2729" t="s">
        <v>24</v>
      </c>
    </row>
    <row r="2730" spans="1:14" x14ac:dyDescent="0.25">
      <c r="A2730" t="s">
        <v>3116</v>
      </c>
      <c r="B2730" t="s">
        <v>3117</v>
      </c>
      <c r="C2730" t="s">
        <v>1014</v>
      </c>
      <c r="D2730" t="s">
        <v>21</v>
      </c>
      <c r="E2730">
        <v>25530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43356</v>
      </c>
      <c r="L2730" t="s">
        <v>26</v>
      </c>
      <c r="N2730" t="s">
        <v>24</v>
      </c>
    </row>
    <row r="2731" spans="1:14" x14ac:dyDescent="0.25">
      <c r="A2731" t="s">
        <v>2320</v>
      </c>
      <c r="B2731" t="s">
        <v>4819</v>
      </c>
      <c r="C2731" t="s">
        <v>441</v>
      </c>
      <c r="D2731" t="s">
        <v>21</v>
      </c>
      <c r="E2731">
        <v>26554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43356</v>
      </c>
      <c r="L2731" t="s">
        <v>26</v>
      </c>
      <c r="N2731" t="s">
        <v>24</v>
      </c>
    </row>
    <row r="2732" spans="1:14" x14ac:dyDescent="0.25">
      <c r="A2732" t="s">
        <v>2320</v>
      </c>
      <c r="B2732" t="s">
        <v>4820</v>
      </c>
      <c r="C2732" t="s">
        <v>441</v>
      </c>
      <c r="D2732" t="s">
        <v>21</v>
      </c>
      <c r="E2732">
        <v>26554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43356</v>
      </c>
      <c r="L2732" t="s">
        <v>26</v>
      </c>
      <c r="N2732" t="s">
        <v>24</v>
      </c>
    </row>
    <row r="2733" spans="1:14" x14ac:dyDescent="0.25">
      <c r="A2733" t="s">
        <v>4821</v>
      </c>
      <c r="B2733" t="s">
        <v>4822</v>
      </c>
      <c r="C2733" t="s">
        <v>441</v>
      </c>
      <c r="D2733" t="s">
        <v>21</v>
      </c>
      <c r="E2733">
        <v>26554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43356</v>
      </c>
      <c r="L2733" t="s">
        <v>26</v>
      </c>
      <c r="N2733" t="s">
        <v>24</v>
      </c>
    </row>
    <row r="2734" spans="1:14" x14ac:dyDescent="0.25">
      <c r="A2734" t="s">
        <v>3191</v>
      </c>
      <c r="B2734" t="s">
        <v>3192</v>
      </c>
      <c r="C2734" t="s">
        <v>326</v>
      </c>
      <c r="D2734" t="s">
        <v>21</v>
      </c>
      <c r="E2734">
        <v>25702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43356</v>
      </c>
      <c r="L2734" t="s">
        <v>26</v>
      </c>
      <c r="N2734" t="s">
        <v>24</v>
      </c>
    </row>
    <row r="2735" spans="1:14" x14ac:dyDescent="0.25">
      <c r="A2735" t="s">
        <v>2380</v>
      </c>
      <c r="B2735" t="s">
        <v>4823</v>
      </c>
      <c r="C2735" t="s">
        <v>1028</v>
      </c>
      <c r="D2735" t="s">
        <v>21</v>
      </c>
      <c r="E2735">
        <v>25635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43356</v>
      </c>
      <c r="L2735" t="s">
        <v>26</v>
      </c>
      <c r="N2735" t="s">
        <v>24</v>
      </c>
    </row>
    <row r="2736" spans="1:14" x14ac:dyDescent="0.25">
      <c r="A2736" t="s">
        <v>2571</v>
      </c>
      <c r="B2736" t="s">
        <v>4824</v>
      </c>
      <c r="C2736" t="s">
        <v>841</v>
      </c>
      <c r="D2736" t="s">
        <v>21</v>
      </c>
      <c r="E2736">
        <v>25601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43356</v>
      </c>
      <c r="L2736" t="s">
        <v>26</v>
      </c>
      <c r="N2736" t="s">
        <v>24</v>
      </c>
    </row>
    <row r="2737" spans="1:14" x14ac:dyDescent="0.25">
      <c r="A2737" t="s">
        <v>3216</v>
      </c>
      <c r="B2737" t="s">
        <v>4825</v>
      </c>
      <c r="C2737" t="s">
        <v>441</v>
      </c>
      <c r="D2737" t="s">
        <v>21</v>
      </c>
      <c r="E2737">
        <v>26554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43356</v>
      </c>
      <c r="L2737" t="s">
        <v>26</v>
      </c>
      <c r="N2737" t="s">
        <v>24</v>
      </c>
    </row>
    <row r="2738" spans="1:14" x14ac:dyDescent="0.25">
      <c r="A2738" t="s">
        <v>2571</v>
      </c>
      <c r="B2738" t="s">
        <v>4826</v>
      </c>
      <c r="C2738" t="s">
        <v>4827</v>
      </c>
      <c r="D2738" t="s">
        <v>21</v>
      </c>
      <c r="E2738">
        <v>25607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43356</v>
      </c>
      <c r="L2738" t="s">
        <v>26</v>
      </c>
      <c r="N2738" t="s">
        <v>24</v>
      </c>
    </row>
    <row r="2739" spans="1:14" x14ac:dyDescent="0.25">
      <c r="A2739" t="s">
        <v>370</v>
      </c>
      <c r="B2739" t="s">
        <v>371</v>
      </c>
      <c r="C2739" t="s">
        <v>71</v>
      </c>
      <c r="D2739" t="s">
        <v>21</v>
      </c>
      <c r="E2739">
        <v>26003</v>
      </c>
      <c r="F2739" t="s">
        <v>22</v>
      </c>
      <c r="G2739" t="s">
        <v>22</v>
      </c>
      <c r="H2739" t="s">
        <v>312</v>
      </c>
      <c r="I2739" t="s">
        <v>313</v>
      </c>
      <c r="J2739" s="1">
        <v>43304</v>
      </c>
      <c r="K2739" s="1">
        <v>43356</v>
      </c>
      <c r="L2739" t="s">
        <v>331</v>
      </c>
      <c r="N2739" t="s">
        <v>1302</v>
      </c>
    </row>
    <row r="2740" spans="1:14" x14ac:dyDescent="0.25">
      <c r="A2740" t="s">
        <v>2394</v>
      </c>
      <c r="B2740" t="s">
        <v>4828</v>
      </c>
      <c r="C2740" t="s">
        <v>441</v>
      </c>
      <c r="D2740" t="s">
        <v>21</v>
      </c>
      <c r="E2740">
        <v>26554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43356</v>
      </c>
      <c r="L2740" t="s">
        <v>26</v>
      </c>
      <c r="N2740" t="s">
        <v>24</v>
      </c>
    </row>
    <row r="2741" spans="1:14" x14ac:dyDescent="0.25">
      <c r="A2741" t="s">
        <v>4829</v>
      </c>
      <c r="B2741" t="s">
        <v>4830</v>
      </c>
      <c r="C2741" t="s">
        <v>271</v>
      </c>
      <c r="D2741" t="s">
        <v>21</v>
      </c>
      <c r="E2741">
        <v>25401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43356</v>
      </c>
      <c r="L2741" t="s">
        <v>26</v>
      </c>
      <c r="N2741" t="s">
        <v>24</v>
      </c>
    </row>
    <row r="2742" spans="1:14" x14ac:dyDescent="0.25">
      <c r="A2742" t="s">
        <v>4831</v>
      </c>
      <c r="B2742" t="s">
        <v>4832</v>
      </c>
      <c r="C2742" t="s">
        <v>4833</v>
      </c>
      <c r="D2742" t="s">
        <v>21</v>
      </c>
      <c r="E2742">
        <v>25628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43356</v>
      </c>
      <c r="L2742" t="s">
        <v>26</v>
      </c>
      <c r="N2742" t="s">
        <v>24</v>
      </c>
    </row>
    <row r="2743" spans="1:14" x14ac:dyDescent="0.25">
      <c r="A2743" t="s">
        <v>4834</v>
      </c>
      <c r="B2743" t="s">
        <v>4835</v>
      </c>
      <c r="C2743" t="s">
        <v>441</v>
      </c>
      <c r="D2743" t="s">
        <v>21</v>
      </c>
      <c r="E2743">
        <v>26554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43356</v>
      </c>
      <c r="L2743" t="s">
        <v>26</v>
      </c>
      <c r="N2743" t="s">
        <v>24</v>
      </c>
    </row>
    <row r="2744" spans="1:14" x14ac:dyDescent="0.25">
      <c r="A2744" t="s">
        <v>4836</v>
      </c>
      <c r="B2744" t="s">
        <v>4837</v>
      </c>
      <c r="C2744" t="s">
        <v>1028</v>
      </c>
      <c r="D2744" t="s">
        <v>21</v>
      </c>
      <c r="E2744">
        <v>25635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43356</v>
      </c>
      <c r="L2744" t="s">
        <v>26</v>
      </c>
      <c r="N2744" t="s">
        <v>24</v>
      </c>
    </row>
    <row r="2745" spans="1:14" x14ac:dyDescent="0.25">
      <c r="A2745" t="s">
        <v>4838</v>
      </c>
      <c r="B2745" t="s">
        <v>4839</v>
      </c>
      <c r="C2745" t="s">
        <v>4833</v>
      </c>
      <c r="D2745" t="s">
        <v>21</v>
      </c>
      <c r="E2745">
        <v>25628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43356</v>
      </c>
      <c r="L2745" t="s">
        <v>26</v>
      </c>
      <c r="N2745" t="s">
        <v>24</v>
      </c>
    </row>
    <row r="2746" spans="1:14" x14ac:dyDescent="0.25">
      <c r="A2746" t="s">
        <v>775</v>
      </c>
      <c r="B2746" t="s">
        <v>4840</v>
      </c>
      <c r="C2746" t="s">
        <v>271</v>
      </c>
      <c r="D2746" t="s">
        <v>21</v>
      </c>
      <c r="E2746">
        <v>25401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43356</v>
      </c>
      <c r="L2746" t="s">
        <v>26</v>
      </c>
      <c r="N2746" t="s">
        <v>24</v>
      </c>
    </row>
    <row r="2747" spans="1:14" x14ac:dyDescent="0.25">
      <c r="A2747" t="s">
        <v>4841</v>
      </c>
      <c r="B2747" t="s">
        <v>4842</v>
      </c>
      <c r="C2747" t="s">
        <v>4843</v>
      </c>
      <c r="D2747" t="s">
        <v>21</v>
      </c>
      <c r="E2747">
        <v>26206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43353</v>
      </c>
      <c r="L2747" t="s">
        <v>26</v>
      </c>
      <c r="N2747" t="s">
        <v>24</v>
      </c>
    </row>
    <row r="2748" spans="1:14" x14ac:dyDescent="0.25">
      <c r="A2748" t="s">
        <v>4844</v>
      </c>
      <c r="B2748" t="s">
        <v>4845</v>
      </c>
      <c r="C2748" t="s">
        <v>390</v>
      </c>
      <c r="D2748" t="s">
        <v>21</v>
      </c>
      <c r="E2748">
        <v>26537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43353</v>
      </c>
      <c r="L2748" t="s">
        <v>26</v>
      </c>
      <c r="N2748" t="s">
        <v>24</v>
      </c>
    </row>
    <row r="2749" spans="1:14" x14ac:dyDescent="0.25">
      <c r="A2749" t="s">
        <v>4846</v>
      </c>
      <c r="B2749" t="s">
        <v>4847</v>
      </c>
      <c r="C2749" t="s">
        <v>90</v>
      </c>
      <c r="D2749" t="s">
        <v>21</v>
      </c>
      <c r="E2749">
        <v>24817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43353</v>
      </c>
      <c r="L2749" t="s">
        <v>26</v>
      </c>
      <c r="N2749" t="s">
        <v>24</v>
      </c>
    </row>
    <row r="2750" spans="1:14" x14ac:dyDescent="0.25">
      <c r="A2750" t="s">
        <v>2432</v>
      </c>
      <c r="B2750" t="s">
        <v>92</v>
      </c>
      <c r="C2750" t="s">
        <v>90</v>
      </c>
      <c r="D2750" t="s">
        <v>21</v>
      </c>
      <c r="E2750">
        <v>24817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43353</v>
      </c>
      <c r="L2750" t="s">
        <v>26</v>
      </c>
      <c r="N2750" t="s">
        <v>24</v>
      </c>
    </row>
    <row r="2751" spans="1:14" x14ac:dyDescent="0.25">
      <c r="A2751" t="s">
        <v>2432</v>
      </c>
      <c r="B2751" t="s">
        <v>4848</v>
      </c>
      <c r="C2751" t="s">
        <v>390</v>
      </c>
      <c r="D2751" t="s">
        <v>21</v>
      </c>
      <c r="E2751">
        <v>26537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43353</v>
      </c>
      <c r="L2751" t="s">
        <v>26</v>
      </c>
      <c r="N2751" t="s">
        <v>24</v>
      </c>
    </row>
    <row r="2752" spans="1:14" x14ac:dyDescent="0.25">
      <c r="A2752" t="s">
        <v>4849</v>
      </c>
      <c r="B2752" t="s">
        <v>4850</v>
      </c>
      <c r="C2752" t="s">
        <v>90</v>
      </c>
      <c r="D2752" t="s">
        <v>21</v>
      </c>
      <c r="E2752">
        <v>24811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43353</v>
      </c>
      <c r="L2752" t="s">
        <v>26</v>
      </c>
      <c r="N2752" t="s">
        <v>24</v>
      </c>
    </row>
    <row r="2753" spans="1:14" x14ac:dyDescent="0.25">
      <c r="A2753" t="s">
        <v>518</v>
      </c>
      <c r="B2753" t="s">
        <v>4851</v>
      </c>
      <c r="C2753" t="s">
        <v>390</v>
      </c>
      <c r="D2753" t="s">
        <v>21</v>
      </c>
      <c r="E2753">
        <v>26537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43353</v>
      </c>
      <c r="L2753" t="s">
        <v>26</v>
      </c>
      <c r="N2753" t="s">
        <v>24</v>
      </c>
    </row>
    <row r="2754" spans="1:14" x14ac:dyDescent="0.25">
      <c r="A2754" t="s">
        <v>1517</v>
      </c>
      <c r="B2754" t="s">
        <v>4852</v>
      </c>
      <c r="C2754" t="s">
        <v>390</v>
      </c>
      <c r="D2754" t="s">
        <v>21</v>
      </c>
      <c r="E2754">
        <v>26537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43353</v>
      </c>
      <c r="L2754" t="s">
        <v>26</v>
      </c>
      <c r="N2754" t="s">
        <v>24</v>
      </c>
    </row>
    <row r="2755" spans="1:14" x14ac:dyDescent="0.25">
      <c r="A2755" t="s">
        <v>4853</v>
      </c>
      <c r="B2755" t="s">
        <v>4854</v>
      </c>
      <c r="C2755" t="s">
        <v>444</v>
      </c>
      <c r="D2755" t="s">
        <v>21</v>
      </c>
      <c r="E2755">
        <v>26288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43353</v>
      </c>
      <c r="L2755" t="s">
        <v>26</v>
      </c>
      <c r="N2755" t="s">
        <v>24</v>
      </c>
    </row>
    <row r="2756" spans="1:14" x14ac:dyDescent="0.25">
      <c r="A2756" t="s">
        <v>2320</v>
      </c>
      <c r="B2756" t="s">
        <v>4855</v>
      </c>
      <c r="C2756" t="s">
        <v>390</v>
      </c>
      <c r="D2756" t="s">
        <v>21</v>
      </c>
      <c r="E2756">
        <v>26537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43353</v>
      </c>
      <c r="L2756" t="s">
        <v>26</v>
      </c>
      <c r="N2756" t="s">
        <v>24</v>
      </c>
    </row>
    <row r="2757" spans="1:14" x14ac:dyDescent="0.25">
      <c r="A2757" t="s">
        <v>4856</v>
      </c>
      <c r="B2757" t="s">
        <v>4857</v>
      </c>
      <c r="C2757" t="s">
        <v>4843</v>
      </c>
      <c r="D2757" t="s">
        <v>21</v>
      </c>
      <c r="E2757">
        <v>26206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43353</v>
      </c>
      <c r="L2757" t="s">
        <v>26</v>
      </c>
      <c r="N2757" t="s">
        <v>24</v>
      </c>
    </row>
    <row r="2758" spans="1:14" x14ac:dyDescent="0.25">
      <c r="A2758" t="s">
        <v>4858</v>
      </c>
      <c r="B2758" t="s">
        <v>4859</v>
      </c>
      <c r="C2758" t="s">
        <v>4860</v>
      </c>
      <c r="D2758" t="s">
        <v>21</v>
      </c>
      <c r="E2758">
        <v>26217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43353</v>
      </c>
      <c r="L2758" t="s">
        <v>26</v>
      </c>
      <c r="N2758" t="s">
        <v>24</v>
      </c>
    </row>
    <row r="2759" spans="1:14" x14ac:dyDescent="0.25">
      <c r="A2759" t="s">
        <v>2380</v>
      </c>
      <c r="B2759" t="s">
        <v>89</v>
      </c>
      <c r="C2759" t="s">
        <v>90</v>
      </c>
      <c r="D2759" t="s">
        <v>21</v>
      </c>
      <c r="E2759">
        <v>24817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43353</v>
      </c>
      <c r="L2759" t="s">
        <v>26</v>
      </c>
      <c r="N2759" t="s">
        <v>24</v>
      </c>
    </row>
    <row r="2760" spans="1:14" x14ac:dyDescent="0.25">
      <c r="A2760" t="s">
        <v>2407</v>
      </c>
      <c r="B2760" t="s">
        <v>4861</v>
      </c>
      <c r="C2760" t="s">
        <v>4843</v>
      </c>
      <c r="D2760" t="s">
        <v>21</v>
      </c>
      <c r="E2760">
        <v>26206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43353</v>
      </c>
      <c r="L2760" t="s">
        <v>26</v>
      </c>
      <c r="N2760" t="s">
        <v>24</v>
      </c>
    </row>
    <row r="2761" spans="1:14" x14ac:dyDescent="0.25">
      <c r="A2761" t="s">
        <v>4862</v>
      </c>
      <c r="B2761" t="s">
        <v>4863</v>
      </c>
      <c r="C2761" t="s">
        <v>4864</v>
      </c>
      <c r="D2761" t="s">
        <v>21</v>
      </c>
      <c r="E2761">
        <v>26222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43353</v>
      </c>
      <c r="L2761" t="s">
        <v>26</v>
      </c>
      <c r="N2761" t="s">
        <v>24</v>
      </c>
    </row>
    <row r="2762" spans="1:14" x14ac:dyDescent="0.25">
      <c r="A2762" t="s">
        <v>410</v>
      </c>
      <c r="B2762" t="s">
        <v>411</v>
      </c>
      <c r="C2762" t="s">
        <v>412</v>
      </c>
      <c r="D2762" t="s">
        <v>21</v>
      </c>
      <c r="E2762">
        <v>26519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43353</v>
      </c>
      <c r="L2762" t="s">
        <v>26</v>
      </c>
      <c r="N2762" t="s">
        <v>24</v>
      </c>
    </row>
    <row r="2763" spans="1:14" x14ac:dyDescent="0.25">
      <c r="A2763" t="s">
        <v>413</v>
      </c>
      <c r="B2763" t="s">
        <v>4865</v>
      </c>
      <c r="C2763" t="s">
        <v>412</v>
      </c>
      <c r="D2763" t="s">
        <v>21</v>
      </c>
      <c r="E2763">
        <v>26519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43353</v>
      </c>
      <c r="L2763" t="s">
        <v>26</v>
      </c>
      <c r="N2763" t="s">
        <v>24</v>
      </c>
    </row>
    <row r="2764" spans="1:14" x14ac:dyDescent="0.25">
      <c r="A2764" t="s">
        <v>4866</v>
      </c>
      <c r="B2764" t="s">
        <v>4867</v>
      </c>
      <c r="C2764" t="s">
        <v>95</v>
      </c>
      <c r="D2764" t="s">
        <v>21</v>
      </c>
      <c r="E2764">
        <v>24850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43353</v>
      </c>
      <c r="L2764" t="s">
        <v>26</v>
      </c>
      <c r="N2764" t="s">
        <v>24</v>
      </c>
    </row>
    <row r="2765" spans="1:14" x14ac:dyDescent="0.25">
      <c r="A2765" t="s">
        <v>4343</v>
      </c>
      <c r="B2765" t="s">
        <v>4868</v>
      </c>
      <c r="C2765" t="s">
        <v>95</v>
      </c>
      <c r="D2765" t="s">
        <v>21</v>
      </c>
      <c r="E2765">
        <v>24850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43353</v>
      </c>
      <c r="L2765" t="s">
        <v>26</v>
      </c>
      <c r="N2765" t="s">
        <v>24</v>
      </c>
    </row>
    <row r="2766" spans="1:14" x14ac:dyDescent="0.25">
      <c r="A2766" t="s">
        <v>1091</v>
      </c>
      <c r="B2766" t="s">
        <v>4869</v>
      </c>
      <c r="C2766" t="s">
        <v>390</v>
      </c>
      <c r="D2766" t="s">
        <v>21</v>
      </c>
      <c r="E2766">
        <v>26537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43353</v>
      </c>
      <c r="L2766" t="s">
        <v>26</v>
      </c>
      <c r="N2766" t="s">
        <v>24</v>
      </c>
    </row>
    <row r="2767" spans="1:14" x14ac:dyDescent="0.25">
      <c r="A2767" t="s">
        <v>4870</v>
      </c>
      <c r="B2767" t="s">
        <v>4871</v>
      </c>
      <c r="C2767" t="s">
        <v>4843</v>
      </c>
      <c r="D2767" t="s">
        <v>21</v>
      </c>
      <c r="E2767">
        <v>26206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43353</v>
      </c>
      <c r="L2767" t="s">
        <v>26</v>
      </c>
      <c r="N2767" t="s">
        <v>24</v>
      </c>
    </row>
    <row r="2768" spans="1:14" x14ac:dyDescent="0.25">
      <c r="A2768" t="s">
        <v>418</v>
      </c>
      <c r="B2768" t="s">
        <v>419</v>
      </c>
      <c r="C2768" t="s">
        <v>393</v>
      </c>
      <c r="D2768" t="s">
        <v>21</v>
      </c>
      <c r="E2768">
        <v>26764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43353</v>
      </c>
      <c r="L2768" t="s">
        <v>26</v>
      </c>
      <c r="N2768" t="s">
        <v>24</v>
      </c>
    </row>
    <row r="2769" spans="1:14" x14ac:dyDescent="0.25">
      <c r="A2769" t="s">
        <v>4872</v>
      </c>
      <c r="B2769" t="s">
        <v>4873</v>
      </c>
      <c r="C2769" t="s">
        <v>4120</v>
      </c>
      <c r="D2769" t="s">
        <v>21</v>
      </c>
      <c r="E2769">
        <v>26704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43350</v>
      </c>
      <c r="L2769" t="s">
        <v>26</v>
      </c>
      <c r="N2769" t="s">
        <v>24</v>
      </c>
    </row>
    <row r="2770" spans="1:14" x14ac:dyDescent="0.25">
      <c r="A2770" t="s">
        <v>4874</v>
      </c>
      <c r="B2770" t="s">
        <v>4875</v>
      </c>
      <c r="C2770" t="s">
        <v>113</v>
      </c>
      <c r="D2770" t="s">
        <v>21</v>
      </c>
      <c r="E2770">
        <v>25801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43350</v>
      </c>
      <c r="L2770" t="s">
        <v>26</v>
      </c>
      <c r="N2770" t="s">
        <v>24</v>
      </c>
    </row>
    <row r="2771" spans="1:14" x14ac:dyDescent="0.25">
      <c r="A2771" t="s">
        <v>2380</v>
      </c>
      <c r="B2771" t="s">
        <v>4876</v>
      </c>
      <c r="C2771" t="s">
        <v>1671</v>
      </c>
      <c r="D2771" t="s">
        <v>21</v>
      </c>
      <c r="E2771">
        <v>26757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43350</v>
      </c>
      <c r="L2771" t="s">
        <v>26</v>
      </c>
      <c r="N2771" t="s">
        <v>24</v>
      </c>
    </row>
    <row r="2772" spans="1:14" x14ac:dyDescent="0.25">
      <c r="A2772" t="s">
        <v>4877</v>
      </c>
      <c r="B2772" t="s">
        <v>4878</v>
      </c>
      <c r="C2772" t="s">
        <v>4120</v>
      </c>
      <c r="D2772" t="s">
        <v>21</v>
      </c>
      <c r="E2772">
        <v>26704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43350</v>
      </c>
      <c r="L2772" t="s">
        <v>26</v>
      </c>
      <c r="N2772" t="s">
        <v>24</v>
      </c>
    </row>
    <row r="2773" spans="1:14" x14ac:dyDescent="0.25">
      <c r="A2773" t="s">
        <v>2534</v>
      </c>
      <c r="B2773" t="s">
        <v>4879</v>
      </c>
      <c r="C2773" t="s">
        <v>1671</v>
      </c>
      <c r="D2773" t="s">
        <v>21</v>
      </c>
      <c r="E2773">
        <v>26757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43350</v>
      </c>
      <c r="L2773" t="s">
        <v>26</v>
      </c>
      <c r="N2773" t="s">
        <v>24</v>
      </c>
    </row>
    <row r="2774" spans="1:14" x14ac:dyDescent="0.25">
      <c r="A2774" t="s">
        <v>4880</v>
      </c>
      <c r="B2774" t="s">
        <v>4881</v>
      </c>
      <c r="C2774" t="s">
        <v>1671</v>
      </c>
      <c r="D2774" t="s">
        <v>21</v>
      </c>
      <c r="E2774">
        <v>26757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43350</v>
      </c>
      <c r="L2774" t="s">
        <v>26</v>
      </c>
      <c r="N2774" t="s">
        <v>24</v>
      </c>
    </row>
    <row r="2775" spans="1:14" x14ac:dyDescent="0.25">
      <c r="A2775" t="s">
        <v>4882</v>
      </c>
      <c r="B2775" t="s">
        <v>4883</v>
      </c>
      <c r="C2775" t="s">
        <v>1014</v>
      </c>
      <c r="D2775" t="s">
        <v>21</v>
      </c>
      <c r="E2775">
        <v>25530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43349</v>
      </c>
      <c r="L2775" t="s">
        <v>26</v>
      </c>
      <c r="N2775" t="s">
        <v>24</v>
      </c>
    </row>
    <row r="2776" spans="1:14" x14ac:dyDescent="0.25">
      <c r="A2776" t="s">
        <v>4884</v>
      </c>
      <c r="B2776" t="s">
        <v>4885</v>
      </c>
      <c r="C2776" t="s">
        <v>1014</v>
      </c>
      <c r="D2776" t="s">
        <v>21</v>
      </c>
      <c r="E2776">
        <v>25530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43349</v>
      </c>
      <c r="L2776" t="s">
        <v>26</v>
      </c>
      <c r="N2776" t="s">
        <v>24</v>
      </c>
    </row>
    <row r="2777" spans="1:14" x14ac:dyDescent="0.25">
      <c r="A2777" t="s">
        <v>2709</v>
      </c>
      <c r="B2777" t="s">
        <v>4886</v>
      </c>
      <c r="C2777" t="s">
        <v>326</v>
      </c>
      <c r="D2777" t="s">
        <v>21</v>
      </c>
      <c r="E2777">
        <v>25704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43349</v>
      </c>
      <c r="L2777" t="s">
        <v>26</v>
      </c>
      <c r="N2777" t="s">
        <v>24</v>
      </c>
    </row>
    <row r="2778" spans="1:14" x14ac:dyDescent="0.25">
      <c r="A2778" t="s">
        <v>4887</v>
      </c>
      <c r="B2778" t="s">
        <v>4888</v>
      </c>
      <c r="C2778" t="s">
        <v>1014</v>
      </c>
      <c r="D2778" t="s">
        <v>21</v>
      </c>
      <c r="E2778">
        <v>25530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43349</v>
      </c>
      <c r="L2778" t="s">
        <v>26</v>
      </c>
      <c r="N2778" t="s">
        <v>24</v>
      </c>
    </row>
    <row r="2779" spans="1:14" x14ac:dyDescent="0.25">
      <c r="A2779" t="s">
        <v>2423</v>
      </c>
      <c r="B2779" t="s">
        <v>2424</v>
      </c>
      <c r="C2779" t="s">
        <v>77</v>
      </c>
      <c r="D2779" t="s">
        <v>21</v>
      </c>
      <c r="E2779">
        <v>25671</v>
      </c>
      <c r="F2779" t="s">
        <v>22</v>
      </c>
      <c r="G2779" t="s">
        <v>22</v>
      </c>
      <c r="H2779" t="s">
        <v>78</v>
      </c>
      <c r="I2779" t="s">
        <v>79</v>
      </c>
      <c r="J2779" s="1">
        <v>43263</v>
      </c>
      <c r="K2779" s="1">
        <v>43349</v>
      </c>
      <c r="L2779" t="s">
        <v>331</v>
      </c>
      <c r="N2779" t="s">
        <v>1299</v>
      </c>
    </row>
    <row r="2780" spans="1:14" x14ac:dyDescent="0.25">
      <c r="A2780" t="s">
        <v>1780</v>
      </c>
      <c r="B2780" t="s">
        <v>4889</v>
      </c>
      <c r="C2780" t="s">
        <v>1529</v>
      </c>
      <c r="D2780" t="s">
        <v>21</v>
      </c>
      <c r="E2780">
        <v>25507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43349</v>
      </c>
      <c r="L2780" t="s">
        <v>26</v>
      </c>
      <c r="N2780" t="s">
        <v>24</v>
      </c>
    </row>
    <row r="2781" spans="1:14" x14ac:dyDescent="0.25">
      <c r="A2781" t="s">
        <v>114</v>
      </c>
      <c r="B2781" t="s">
        <v>4890</v>
      </c>
      <c r="C2781" t="s">
        <v>326</v>
      </c>
      <c r="D2781" t="s">
        <v>21</v>
      </c>
      <c r="E2781">
        <v>25704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43349</v>
      </c>
      <c r="L2781" t="s">
        <v>26</v>
      </c>
      <c r="N2781" t="s">
        <v>24</v>
      </c>
    </row>
    <row r="2782" spans="1:14" x14ac:dyDescent="0.25">
      <c r="A2782" t="s">
        <v>2097</v>
      </c>
      <c r="B2782" t="s">
        <v>4891</v>
      </c>
      <c r="C2782" t="s">
        <v>326</v>
      </c>
      <c r="D2782" t="s">
        <v>21</v>
      </c>
      <c r="E2782">
        <v>25704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43349</v>
      </c>
      <c r="L2782" t="s">
        <v>26</v>
      </c>
      <c r="N2782" t="s">
        <v>24</v>
      </c>
    </row>
    <row r="2783" spans="1:14" x14ac:dyDescent="0.25">
      <c r="A2783" t="s">
        <v>2432</v>
      </c>
      <c r="B2783" t="s">
        <v>4892</v>
      </c>
      <c r="C2783" t="s">
        <v>61</v>
      </c>
      <c r="D2783" t="s">
        <v>21</v>
      </c>
      <c r="E2783">
        <v>24801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43348</v>
      </c>
      <c r="L2783" t="s">
        <v>26</v>
      </c>
      <c r="N2783" t="s">
        <v>24</v>
      </c>
    </row>
    <row r="2784" spans="1:14" x14ac:dyDescent="0.25">
      <c r="A2784" t="s">
        <v>4233</v>
      </c>
      <c r="B2784" t="s">
        <v>4893</v>
      </c>
      <c r="C2784" t="s">
        <v>4894</v>
      </c>
      <c r="D2784" t="s">
        <v>21</v>
      </c>
      <c r="E2784">
        <v>24892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43348</v>
      </c>
      <c r="L2784" t="s">
        <v>26</v>
      </c>
      <c r="N2784" t="s">
        <v>24</v>
      </c>
    </row>
    <row r="2785" spans="1:14" x14ac:dyDescent="0.25">
      <c r="A2785" t="s">
        <v>2418</v>
      </c>
      <c r="B2785" t="s">
        <v>2419</v>
      </c>
      <c r="C2785" t="s">
        <v>1534</v>
      </c>
      <c r="D2785" t="s">
        <v>21</v>
      </c>
      <c r="E2785">
        <v>26651</v>
      </c>
      <c r="F2785" t="s">
        <v>22</v>
      </c>
      <c r="G2785" t="s">
        <v>22</v>
      </c>
      <c r="H2785" t="s">
        <v>312</v>
      </c>
      <c r="I2785" t="s">
        <v>313</v>
      </c>
      <c r="J2785" t="s">
        <v>80</v>
      </c>
      <c r="K2785" s="1">
        <v>43347</v>
      </c>
      <c r="L2785" t="s">
        <v>81</v>
      </c>
      <c r="M2785" t="str">
        <f>HYPERLINK("https://www.regulations.gov/docket?D=FDA-2018-H-3328")</f>
        <v>https://www.regulations.gov/docket?D=FDA-2018-H-3328</v>
      </c>
      <c r="N2785" t="s">
        <v>80</v>
      </c>
    </row>
    <row r="2786" spans="1:14" x14ac:dyDescent="0.25">
      <c r="A2786" t="s">
        <v>2717</v>
      </c>
      <c r="B2786" t="s">
        <v>2555</v>
      </c>
      <c r="C2786" t="s">
        <v>84</v>
      </c>
      <c r="D2786" t="s">
        <v>21</v>
      </c>
      <c r="E2786">
        <v>24986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43347</v>
      </c>
      <c r="L2786" t="s">
        <v>26</v>
      </c>
      <c r="N2786" t="s">
        <v>24</v>
      </c>
    </row>
    <row r="2787" spans="1:14" x14ac:dyDescent="0.25">
      <c r="A2787" t="s">
        <v>3329</v>
      </c>
      <c r="B2787" t="s">
        <v>3330</v>
      </c>
      <c r="C2787" t="s">
        <v>37</v>
      </c>
      <c r="D2787" t="s">
        <v>21</v>
      </c>
      <c r="E2787">
        <v>26508</v>
      </c>
      <c r="F2787" t="s">
        <v>23</v>
      </c>
      <c r="G2787" t="s">
        <v>23</v>
      </c>
      <c r="H2787" t="s">
        <v>24</v>
      </c>
      <c r="I2787" t="s">
        <v>24</v>
      </c>
      <c r="J2787" t="s">
        <v>25</v>
      </c>
      <c r="K2787" s="1">
        <v>43344</v>
      </c>
      <c r="L2787" t="s">
        <v>26</v>
      </c>
      <c r="N2787" t="s">
        <v>24</v>
      </c>
    </row>
    <row r="2788" spans="1:14" x14ac:dyDescent="0.25">
      <c r="A2788" t="s">
        <v>3336</v>
      </c>
      <c r="B2788" t="s">
        <v>3337</v>
      </c>
      <c r="C2788" t="s">
        <v>37</v>
      </c>
      <c r="D2788" t="s">
        <v>21</v>
      </c>
      <c r="E2788">
        <v>26508</v>
      </c>
      <c r="F2788" t="s">
        <v>23</v>
      </c>
      <c r="G2788" t="s">
        <v>23</v>
      </c>
      <c r="H2788" t="s">
        <v>24</v>
      </c>
      <c r="I2788" t="s">
        <v>24</v>
      </c>
      <c r="J2788" t="s">
        <v>25</v>
      </c>
      <c r="K2788" s="1">
        <v>43344</v>
      </c>
      <c r="L2788" t="s">
        <v>26</v>
      </c>
      <c r="N2788" t="s">
        <v>24</v>
      </c>
    </row>
    <row r="2789" spans="1:14" x14ac:dyDescent="0.25">
      <c r="A2789" t="s">
        <v>3353</v>
      </c>
      <c r="B2789" t="s">
        <v>3354</v>
      </c>
      <c r="C2789" t="s">
        <v>37</v>
      </c>
      <c r="D2789" t="s">
        <v>21</v>
      </c>
      <c r="E2789">
        <v>26505</v>
      </c>
      <c r="F2789" t="s">
        <v>23</v>
      </c>
      <c r="G2789" t="s">
        <v>23</v>
      </c>
      <c r="H2789" t="s">
        <v>24</v>
      </c>
      <c r="I2789" t="s">
        <v>24</v>
      </c>
      <c r="J2789" t="s">
        <v>25</v>
      </c>
      <c r="K2789" s="1">
        <v>43344</v>
      </c>
      <c r="L2789" t="s">
        <v>26</v>
      </c>
      <c r="N2789" t="s">
        <v>24</v>
      </c>
    </row>
    <row r="2790" spans="1:14" x14ac:dyDescent="0.25">
      <c r="A2790" t="s">
        <v>3357</v>
      </c>
      <c r="B2790" t="s">
        <v>3358</v>
      </c>
      <c r="C2790" t="s">
        <v>37</v>
      </c>
      <c r="D2790" t="s">
        <v>21</v>
      </c>
      <c r="E2790">
        <v>26508</v>
      </c>
      <c r="F2790" t="s">
        <v>23</v>
      </c>
      <c r="G2790" t="s">
        <v>23</v>
      </c>
      <c r="H2790" t="s">
        <v>24</v>
      </c>
      <c r="I2790" t="s">
        <v>24</v>
      </c>
      <c r="J2790" t="s">
        <v>25</v>
      </c>
      <c r="K2790" s="1">
        <v>43344</v>
      </c>
      <c r="L2790" t="s">
        <v>26</v>
      </c>
      <c r="N2790" t="s">
        <v>24</v>
      </c>
    </row>
    <row r="2791" spans="1:14" x14ac:dyDescent="0.25">
      <c r="A2791" t="s">
        <v>3355</v>
      </c>
      <c r="B2791" t="s">
        <v>3356</v>
      </c>
      <c r="C2791" t="s">
        <v>2301</v>
      </c>
      <c r="D2791" t="s">
        <v>21</v>
      </c>
      <c r="E2791">
        <v>26501</v>
      </c>
      <c r="F2791" t="s">
        <v>23</v>
      </c>
      <c r="G2791" t="s">
        <v>23</v>
      </c>
      <c r="H2791" t="s">
        <v>24</v>
      </c>
      <c r="I2791" t="s">
        <v>24</v>
      </c>
      <c r="J2791" t="s">
        <v>25</v>
      </c>
      <c r="K2791" s="1">
        <v>43344</v>
      </c>
      <c r="L2791" t="s">
        <v>26</v>
      </c>
      <c r="N2791" t="s">
        <v>24</v>
      </c>
    </row>
    <row r="2792" spans="1:14" x14ac:dyDescent="0.25">
      <c r="A2792" t="s">
        <v>3292</v>
      </c>
      <c r="B2792" t="s">
        <v>3293</v>
      </c>
      <c r="C2792" t="s">
        <v>48</v>
      </c>
      <c r="D2792" t="s">
        <v>21</v>
      </c>
      <c r="E2792">
        <v>25302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43342</v>
      </c>
      <c r="L2792" t="s">
        <v>26</v>
      </c>
      <c r="N2792" t="s">
        <v>24</v>
      </c>
    </row>
    <row r="2793" spans="1:14" x14ac:dyDescent="0.25">
      <c r="A2793" t="s">
        <v>2603</v>
      </c>
      <c r="B2793" t="s">
        <v>2604</v>
      </c>
      <c r="C2793" t="s">
        <v>2605</v>
      </c>
      <c r="D2793" t="s">
        <v>21</v>
      </c>
      <c r="E2793">
        <v>25820</v>
      </c>
      <c r="F2793" t="s">
        <v>22</v>
      </c>
      <c r="G2793" t="s">
        <v>22</v>
      </c>
      <c r="H2793" t="s">
        <v>312</v>
      </c>
      <c r="I2793" t="s">
        <v>598</v>
      </c>
      <c r="J2793" s="1">
        <v>43278</v>
      </c>
      <c r="K2793" s="1">
        <v>43342</v>
      </c>
      <c r="L2793" t="s">
        <v>331</v>
      </c>
      <c r="N2793" t="s">
        <v>1302</v>
      </c>
    </row>
    <row r="2794" spans="1:14" x14ac:dyDescent="0.25">
      <c r="A2794" t="s">
        <v>4895</v>
      </c>
      <c r="B2794" t="s">
        <v>4896</v>
      </c>
      <c r="C2794" t="s">
        <v>48</v>
      </c>
      <c r="D2794" t="s">
        <v>21</v>
      </c>
      <c r="E2794">
        <v>25302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43342</v>
      </c>
      <c r="L2794" t="s">
        <v>26</v>
      </c>
      <c r="N2794" t="s">
        <v>24</v>
      </c>
    </row>
    <row r="2795" spans="1:14" x14ac:dyDescent="0.25">
      <c r="A2795" t="s">
        <v>3517</v>
      </c>
      <c r="B2795" t="s">
        <v>3518</v>
      </c>
      <c r="C2795" t="s">
        <v>48</v>
      </c>
      <c r="D2795" t="s">
        <v>21</v>
      </c>
      <c r="E2795">
        <v>25302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43342</v>
      </c>
      <c r="L2795" t="s">
        <v>26</v>
      </c>
      <c r="N2795" t="s">
        <v>24</v>
      </c>
    </row>
    <row r="2796" spans="1:14" x14ac:dyDescent="0.25">
      <c r="A2796" t="s">
        <v>105</v>
      </c>
      <c r="B2796" t="s">
        <v>4897</v>
      </c>
      <c r="C2796" t="s">
        <v>107</v>
      </c>
      <c r="D2796" t="s">
        <v>21</v>
      </c>
      <c r="E2796">
        <v>25062</v>
      </c>
      <c r="F2796" t="s">
        <v>22</v>
      </c>
      <c r="G2796" t="s">
        <v>22</v>
      </c>
      <c r="H2796" t="s">
        <v>312</v>
      </c>
      <c r="I2796" t="s">
        <v>313</v>
      </c>
      <c r="J2796" s="1">
        <v>43286</v>
      </c>
      <c r="K2796" s="1">
        <v>43342</v>
      </c>
      <c r="L2796" t="s">
        <v>331</v>
      </c>
      <c r="N2796" t="s">
        <v>1299</v>
      </c>
    </row>
    <row r="2797" spans="1:14" x14ac:dyDescent="0.25">
      <c r="A2797" t="s">
        <v>620</v>
      </c>
      <c r="B2797" t="s">
        <v>4898</v>
      </c>
      <c r="C2797" t="s">
        <v>48</v>
      </c>
      <c r="D2797" t="s">
        <v>21</v>
      </c>
      <c r="E2797">
        <v>25302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43342</v>
      </c>
      <c r="L2797" t="s">
        <v>26</v>
      </c>
      <c r="N2797" t="s">
        <v>24</v>
      </c>
    </row>
    <row r="2798" spans="1:14" x14ac:dyDescent="0.25">
      <c r="A2798" t="s">
        <v>4899</v>
      </c>
      <c r="B2798" t="s">
        <v>4900</v>
      </c>
      <c r="C2798" t="s">
        <v>271</v>
      </c>
      <c r="D2798" t="s">
        <v>21</v>
      </c>
      <c r="E2798">
        <v>25401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43342</v>
      </c>
      <c r="L2798" t="s">
        <v>26</v>
      </c>
      <c r="N2798" t="s">
        <v>24</v>
      </c>
    </row>
    <row r="2799" spans="1:14" x14ac:dyDescent="0.25">
      <c r="A2799" t="s">
        <v>3271</v>
      </c>
      <c r="B2799" t="s">
        <v>3272</v>
      </c>
      <c r="C2799" t="s">
        <v>48</v>
      </c>
      <c r="D2799" t="s">
        <v>21</v>
      </c>
      <c r="E2799">
        <v>25304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43342</v>
      </c>
      <c r="L2799" t="s">
        <v>26</v>
      </c>
      <c r="N2799" t="s">
        <v>24</v>
      </c>
    </row>
    <row r="2800" spans="1:14" x14ac:dyDescent="0.25">
      <c r="A2800" t="s">
        <v>920</v>
      </c>
      <c r="B2800" t="s">
        <v>2785</v>
      </c>
      <c r="C2800" t="s">
        <v>434</v>
      </c>
      <c r="D2800" t="s">
        <v>21</v>
      </c>
      <c r="E2800">
        <v>25143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43342</v>
      </c>
      <c r="L2800" t="s">
        <v>26</v>
      </c>
      <c r="N2800" t="s">
        <v>24</v>
      </c>
    </row>
    <row r="2801" spans="1:14" x14ac:dyDescent="0.25">
      <c r="A2801" t="s">
        <v>2836</v>
      </c>
      <c r="B2801" t="s">
        <v>4901</v>
      </c>
      <c r="C2801" t="s">
        <v>637</v>
      </c>
      <c r="D2801" t="s">
        <v>21</v>
      </c>
      <c r="E2801">
        <v>26104</v>
      </c>
      <c r="F2801" t="s">
        <v>22</v>
      </c>
      <c r="G2801" t="s">
        <v>22</v>
      </c>
      <c r="H2801" t="s">
        <v>329</v>
      </c>
      <c r="I2801" t="s">
        <v>449</v>
      </c>
      <c r="J2801" s="1">
        <v>43335</v>
      </c>
      <c r="K2801" s="1">
        <v>43342</v>
      </c>
      <c r="L2801" t="s">
        <v>331</v>
      </c>
      <c r="N2801" t="s">
        <v>1365</v>
      </c>
    </row>
    <row r="2802" spans="1:14" x14ac:dyDescent="0.25">
      <c r="A2802" t="s">
        <v>2577</v>
      </c>
      <c r="B2802" t="s">
        <v>237</v>
      </c>
      <c r="C2802" t="s">
        <v>235</v>
      </c>
      <c r="D2802" t="s">
        <v>21</v>
      </c>
      <c r="E2802">
        <v>25174</v>
      </c>
      <c r="F2802" t="s">
        <v>22</v>
      </c>
      <c r="G2802" t="s">
        <v>22</v>
      </c>
      <c r="H2802" t="s">
        <v>312</v>
      </c>
      <c r="I2802" t="s">
        <v>313</v>
      </c>
      <c r="J2802" s="1">
        <v>43286</v>
      </c>
      <c r="K2802" s="1">
        <v>43342</v>
      </c>
      <c r="L2802" t="s">
        <v>331</v>
      </c>
      <c r="N2802" t="s">
        <v>1299</v>
      </c>
    </row>
    <row r="2803" spans="1:14" x14ac:dyDescent="0.25">
      <c r="A2803" t="s">
        <v>4902</v>
      </c>
      <c r="B2803" t="s">
        <v>4903</v>
      </c>
      <c r="C2803" t="s">
        <v>271</v>
      </c>
      <c r="D2803" t="s">
        <v>21</v>
      </c>
      <c r="E2803">
        <v>25405</v>
      </c>
      <c r="F2803" t="s">
        <v>22</v>
      </c>
      <c r="G2803" t="s">
        <v>22</v>
      </c>
      <c r="H2803" t="s">
        <v>312</v>
      </c>
      <c r="I2803" t="s">
        <v>313</v>
      </c>
      <c r="J2803" s="1">
        <v>43286</v>
      </c>
      <c r="K2803" s="1">
        <v>43342</v>
      </c>
      <c r="L2803" t="s">
        <v>331</v>
      </c>
      <c r="N2803" t="s">
        <v>1299</v>
      </c>
    </row>
    <row r="2804" spans="1:14" x14ac:dyDescent="0.25">
      <c r="A2804" t="s">
        <v>1487</v>
      </c>
      <c r="B2804" t="s">
        <v>1488</v>
      </c>
      <c r="C2804" t="s">
        <v>434</v>
      </c>
      <c r="D2804" t="s">
        <v>21</v>
      </c>
      <c r="E2804">
        <v>25143</v>
      </c>
      <c r="F2804" t="s">
        <v>22</v>
      </c>
      <c r="G2804" t="s">
        <v>22</v>
      </c>
      <c r="H2804" t="s">
        <v>312</v>
      </c>
      <c r="I2804" t="s">
        <v>313</v>
      </c>
      <c r="J2804" s="1">
        <v>43277</v>
      </c>
      <c r="K2804" s="1">
        <v>43342</v>
      </c>
      <c r="L2804" t="s">
        <v>331</v>
      </c>
      <c r="N2804" t="s">
        <v>1302</v>
      </c>
    </row>
    <row r="2805" spans="1:14" x14ac:dyDescent="0.25">
      <c r="A2805" t="s">
        <v>1294</v>
      </c>
      <c r="B2805" t="s">
        <v>4904</v>
      </c>
      <c r="C2805" t="s">
        <v>304</v>
      </c>
      <c r="D2805" t="s">
        <v>21</v>
      </c>
      <c r="E2805">
        <v>24740</v>
      </c>
      <c r="F2805" t="s">
        <v>22</v>
      </c>
      <c r="G2805" t="s">
        <v>22</v>
      </c>
      <c r="H2805" t="s">
        <v>329</v>
      </c>
      <c r="I2805" t="s">
        <v>1981</v>
      </c>
      <c r="J2805" s="1">
        <v>43339</v>
      </c>
      <c r="K2805" s="1">
        <v>43342</v>
      </c>
      <c r="L2805" t="s">
        <v>331</v>
      </c>
      <c r="N2805" t="s">
        <v>1365</v>
      </c>
    </row>
    <row r="2806" spans="1:14" x14ac:dyDescent="0.25">
      <c r="A2806" t="s">
        <v>4905</v>
      </c>
      <c r="B2806" t="s">
        <v>4906</v>
      </c>
      <c r="C2806" t="s">
        <v>4907</v>
      </c>
      <c r="D2806" t="s">
        <v>21</v>
      </c>
      <c r="E2806">
        <v>26447</v>
      </c>
      <c r="F2806" t="s">
        <v>23</v>
      </c>
      <c r="G2806" t="s">
        <v>23</v>
      </c>
      <c r="H2806" t="s">
        <v>24</v>
      </c>
      <c r="I2806" t="s">
        <v>24</v>
      </c>
      <c r="J2806" t="s">
        <v>25</v>
      </c>
      <c r="K2806" s="1">
        <v>43341</v>
      </c>
      <c r="L2806" t="s">
        <v>26</v>
      </c>
      <c r="N2806" t="s">
        <v>24</v>
      </c>
    </row>
    <row r="2807" spans="1:14" x14ac:dyDescent="0.25">
      <c r="A2807" t="s">
        <v>343</v>
      </c>
      <c r="B2807" t="s">
        <v>1371</v>
      </c>
      <c r="C2807" t="s">
        <v>266</v>
      </c>
      <c r="D2807" t="s">
        <v>21</v>
      </c>
      <c r="E2807">
        <v>24970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43341</v>
      </c>
      <c r="L2807" t="s">
        <v>26</v>
      </c>
      <c r="N2807" t="s">
        <v>24</v>
      </c>
    </row>
    <row r="2808" spans="1:14" x14ac:dyDescent="0.25">
      <c r="A2808" t="s">
        <v>4908</v>
      </c>
      <c r="B2808" t="s">
        <v>2795</v>
      </c>
      <c r="C2808" t="s">
        <v>2796</v>
      </c>
      <c r="D2808" t="s">
        <v>21</v>
      </c>
      <c r="E2808">
        <v>25003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43341</v>
      </c>
      <c r="L2808" t="s">
        <v>26</v>
      </c>
      <c r="N2808" t="s">
        <v>24</v>
      </c>
    </row>
    <row r="2809" spans="1:14" x14ac:dyDescent="0.25">
      <c r="A2809" t="s">
        <v>2717</v>
      </c>
      <c r="B2809" t="s">
        <v>2880</v>
      </c>
      <c r="C2809" t="s">
        <v>2451</v>
      </c>
      <c r="D2809" t="s">
        <v>21</v>
      </c>
      <c r="E2809">
        <v>25812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43341</v>
      </c>
      <c r="L2809" t="s">
        <v>26</v>
      </c>
      <c r="N2809" t="s">
        <v>24</v>
      </c>
    </row>
    <row r="2810" spans="1:14" x14ac:dyDescent="0.25">
      <c r="A2810" t="s">
        <v>3060</v>
      </c>
      <c r="B2810" t="s">
        <v>3061</v>
      </c>
      <c r="C2810" t="s">
        <v>74</v>
      </c>
      <c r="D2810" t="s">
        <v>21</v>
      </c>
      <c r="E2810">
        <v>24901</v>
      </c>
      <c r="F2810" t="s">
        <v>23</v>
      </c>
      <c r="G2810" t="s">
        <v>23</v>
      </c>
      <c r="H2810" t="s">
        <v>24</v>
      </c>
      <c r="I2810" t="s">
        <v>24</v>
      </c>
      <c r="J2810" t="s">
        <v>25</v>
      </c>
      <c r="K2810" s="1">
        <v>43341</v>
      </c>
      <c r="L2810" t="s">
        <v>26</v>
      </c>
      <c r="N2810" t="s">
        <v>24</v>
      </c>
    </row>
    <row r="2811" spans="1:14" x14ac:dyDescent="0.25">
      <c r="A2811" t="s">
        <v>3475</v>
      </c>
      <c r="B2811" t="s">
        <v>3476</v>
      </c>
      <c r="C2811" t="s">
        <v>3477</v>
      </c>
      <c r="D2811" t="s">
        <v>21</v>
      </c>
      <c r="E2811">
        <v>25818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43339</v>
      </c>
      <c r="L2811" t="s">
        <v>26</v>
      </c>
      <c r="N2811" t="s">
        <v>24</v>
      </c>
    </row>
    <row r="2812" spans="1:14" x14ac:dyDescent="0.25">
      <c r="A2812" t="s">
        <v>2304</v>
      </c>
      <c r="B2812" t="s">
        <v>3478</v>
      </c>
      <c r="C2812" t="s">
        <v>3479</v>
      </c>
      <c r="D2812" t="s">
        <v>21</v>
      </c>
      <c r="E2812">
        <v>25823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43339</v>
      </c>
      <c r="L2812" t="s">
        <v>26</v>
      </c>
      <c r="N2812" t="s">
        <v>24</v>
      </c>
    </row>
    <row r="2813" spans="1:14" x14ac:dyDescent="0.25">
      <c r="A2813" t="s">
        <v>3284</v>
      </c>
      <c r="B2813" t="s">
        <v>3285</v>
      </c>
      <c r="C2813" t="s">
        <v>817</v>
      </c>
      <c r="D2813" t="s">
        <v>21</v>
      </c>
      <c r="E2813">
        <v>25425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43339</v>
      </c>
      <c r="L2813" t="s">
        <v>26</v>
      </c>
      <c r="N2813" t="s">
        <v>24</v>
      </c>
    </row>
    <row r="2814" spans="1:14" x14ac:dyDescent="0.25">
      <c r="A2814" t="s">
        <v>2954</v>
      </c>
      <c r="B2814" t="s">
        <v>3480</v>
      </c>
      <c r="C2814" t="s">
        <v>3481</v>
      </c>
      <c r="D2814" t="s">
        <v>21</v>
      </c>
      <c r="E2814">
        <v>25873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43339</v>
      </c>
      <c r="L2814" t="s">
        <v>26</v>
      </c>
      <c r="N2814" t="s">
        <v>24</v>
      </c>
    </row>
    <row r="2815" spans="1:14" x14ac:dyDescent="0.25">
      <c r="A2815" t="s">
        <v>3519</v>
      </c>
      <c r="B2815" t="s">
        <v>3520</v>
      </c>
      <c r="C2815" t="s">
        <v>3521</v>
      </c>
      <c r="D2815" t="s">
        <v>21</v>
      </c>
      <c r="E2815">
        <v>26164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43336</v>
      </c>
      <c r="L2815" t="s">
        <v>26</v>
      </c>
      <c r="N2815" t="s">
        <v>24</v>
      </c>
    </row>
    <row r="2816" spans="1:14" x14ac:dyDescent="0.25">
      <c r="A2816" t="s">
        <v>3562</v>
      </c>
      <c r="B2816" t="s">
        <v>3563</v>
      </c>
      <c r="C2816" t="s">
        <v>3564</v>
      </c>
      <c r="D2816" t="s">
        <v>21</v>
      </c>
      <c r="E2816">
        <v>25601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43336</v>
      </c>
      <c r="L2816" t="s">
        <v>26</v>
      </c>
      <c r="N2816" t="s">
        <v>24</v>
      </c>
    </row>
    <row r="2817" spans="1:14" x14ac:dyDescent="0.25">
      <c r="A2817" t="s">
        <v>3378</v>
      </c>
      <c r="B2817" t="s">
        <v>3379</v>
      </c>
      <c r="C2817" t="s">
        <v>335</v>
      </c>
      <c r="D2817" t="s">
        <v>21</v>
      </c>
      <c r="E2817">
        <v>25560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43336</v>
      </c>
      <c r="L2817" t="s">
        <v>26</v>
      </c>
      <c r="N2817" t="s">
        <v>24</v>
      </c>
    </row>
    <row r="2818" spans="1:14" x14ac:dyDescent="0.25">
      <c r="A2818" t="s">
        <v>2770</v>
      </c>
      <c r="B2818" t="s">
        <v>2771</v>
      </c>
      <c r="C2818" t="s">
        <v>704</v>
      </c>
      <c r="D2818" t="s">
        <v>21</v>
      </c>
      <c r="E2818">
        <v>25515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43335</v>
      </c>
      <c r="L2818" t="s">
        <v>26</v>
      </c>
      <c r="N2818" t="s">
        <v>24</v>
      </c>
    </row>
    <row r="2819" spans="1:14" x14ac:dyDescent="0.25">
      <c r="A2819" t="s">
        <v>4909</v>
      </c>
      <c r="B2819" t="s">
        <v>3244</v>
      </c>
      <c r="C2819" t="s">
        <v>914</v>
      </c>
      <c r="D2819" t="s">
        <v>21</v>
      </c>
      <c r="E2819">
        <v>25670</v>
      </c>
      <c r="F2819" t="s">
        <v>22</v>
      </c>
      <c r="G2819" t="s">
        <v>22</v>
      </c>
      <c r="H2819" t="s">
        <v>312</v>
      </c>
      <c r="I2819" t="s">
        <v>313</v>
      </c>
      <c r="J2819" s="1">
        <v>43271</v>
      </c>
      <c r="K2819" s="1">
        <v>43335</v>
      </c>
      <c r="L2819" t="s">
        <v>331</v>
      </c>
      <c r="N2819" t="s">
        <v>1302</v>
      </c>
    </row>
    <row r="2820" spans="1:14" x14ac:dyDescent="0.25">
      <c r="A2820" t="s">
        <v>4910</v>
      </c>
      <c r="B2820" t="s">
        <v>4911</v>
      </c>
      <c r="C2820" t="s">
        <v>2778</v>
      </c>
      <c r="D2820" t="s">
        <v>21</v>
      </c>
      <c r="E2820">
        <v>25313</v>
      </c>
      <c r="F2820" t="s">
        <v>23</v>
      </c>
      <c r="G2820" t="s">
        <v>23</v>
      </c>
      <c r="H2820" t="s">
        <v>24</v>
      </c>
      <c r="I2820" t="s">
        <v>24</v>
      </c>
      <c r="J2820" t="s">
        <v>25</v>
      </c>
      <c r="K2820" s="1">
        <v>43335</v>
      </c>
      <c r="L2820" t="s">
        <v>26</v>
      </c>
      <c r="N2820" t="s">
        <v>24</v>
      </c>
    </row>
    <row r="2821" spans="1:14" x14ac:dyDescent="0.25">
      <c r="A2821" t="s">
        <v>75</v>
      </c>
      <c r="B2821" t="s">
        <v>76</v>
      </c>
      <c r="C2821" t="s">
        <v>77</v>
      </c>
      <c r="D2821" t="s">
        <v>21</v>
      </c>
      <c r="E2821">
        <v>25671</v>
      </c>
      <c r="F2821" t="s">
        <v>22</v>
      </c>
      <c r="G2821" t="s">
        <v>22</v>
      </c>
      <c r="H2821" t="s">
        <v>78</v>
      </c>
      <c r="I2821" t="s">
        <v>79</v>
      </c>
      <c r="J2821" t="s">
        <v>80</v>
      </c>
      <c r="K2821" s="1">
        <v>43335</v>
      </c>
      <c r="L2821" t="s">
        <v>81</v>
      </c>
      <c r="M2821" t="str">
        <f>HYPERLINK("https://www.regulations.gov/docket?D=FDA-2018-H-3250")</f>
        <v>https://www.regulations.gov/docket?D=FDA-2018-H-3250</v>
      </c>
      <c r="N2821" t="s">
        <v>80</v>
      </c>
    </row>
    <row r="2822" spans="1:14" x14ac:dyDescent="0.25">
      <c r="A2822" t="s">
        <v>3909</v>
      </c>
      <c r="B2822" t="s">
        <v>3910</v>
      </c>
      <c r="C2822" t="s">
        <v>3911</v>
      </c>
      <c r="D2822" t="s">
        <v>21</v>
      </c>
      <c r="E2822">
        <v>25608</v>
      </c>
      <c r="F2822" t="s">
        <v>22</v>
      </c>
      <c r="G2822" t="s">
        <v>22</v>
      </c>
      <c r="H2822" t="s">
        <v>312</v>
      </c>
      <c r="I2822" t="s">
        <v>313</v>
      </c>
      <c r="J2822" s="1">
        <v>43271</v>
      </c>
      <c r="K2822" s="1">
        <v>43335</v>
      </c>
      <c r="L2822" t="s">
        <v>331</v>
      </c>
      <c r="N2822" t="s">
        <v>1299</v>
      </c>
    </row>
    <row r="2823" spans="1:14" x14ac:dyDescent="0.25">
      <c r="A2823" t="s">
        <v>4912</v>
      </c>
      <c r="B2823" t="s">
        <v>4913</v>
      </c>
      <c r="C2823" t="s">
        <v>271</v>
      </c>
      <c r="D2823" t="s">
        <v>21</v>
      </c>
      <c r="E2823">
        <v>25404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43334</v>
      </c>
      <c r="L2823" t="s">
        <v>26</v>
      </c>
      <c r="N2823" t="s">
        <v>24</v>
      </c>
    </row>
    <row r="2824" spans="1:14" x14ac:dyDescent="0.25">
      <c r="A2824" t="s">
        <v>3522</v>
      </c>
      <c r="B2824" t="s">
        <v>3523</v>
      </c>
      <c r="C2824" t="s">
        <v>271</v>
      </c>
      <c r="D2824" t="s">
        <v>21</v>
      </c>
      <c r="E2824">
        <v>25404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43334</v>
      </c>
      <c r="L2824" t="s">
        <v>26</v>
      </c>
      <c r="N2824" t="s">
        <v>24</v>
      </c>
    </row>
    <row r="2825" spans="1:14" x14ac:dyDescent="0.25">
      <c r="A2825" t="s">
        <v>3290</v>
      </c>
      <c r="B2825" t="s">
        <v>2557</v>
      </c>
      <c r="C2825" t="s">
        <v>271</v>
      </c>
      <c r="D2825" t="s">
        <v>21</v>
      </c>
      <c r="E2825">
        <v>25404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43334</v>
      </c>
      <c r="L2825" t="s">
        <v>26</v>
      </c>
      <c r="N2825" t="s">
        <v>24</v>
      </c>
    </row>
    <row r="2826" spans="1:14" x14ac:dyDescent="0.25">
      <c r="A2826" t="s">
        <v>2405</v>
      </c>
      <c r="B2826" t="s">
        <v>3497</v>
      </c>
      <c r="C2826" t="s">
        <v>1112</v>
      </c>
      <c r="D2826" t="s">
        <v>21</v>
      </c>
      <c r="E2826">
        <v>26601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43333</v>
      </c>
      <c r="L2826" t="s">
        <v>26</v>
      </c>
      <c r="N2826" t="s">
        <v>24</v>
      </c>
    </row>
    <row r="2827" spans="1:14" x14ac:dyDescent="0.25">
      <c r="A2827" t="s">
        <v>3245</v>
      </c>
      <c r="B2827" t="s">
        <v>4914</v>
      </c>
      <c r="C2827" t="s">
        <v>3247</v>
      </c>
      <c r="D2827" t="s">
        <v>21</v>
      </c>
      <c r="E2827">
        <v>26278</v>
      </c>
      <c r="F2827" t="s">
        <v>23</v>
      </c>
      <c r="G2827" t="s">
        <v>23</v>
      </c>
      <c r="H2827" t="s">
        <v>24</v>
      </c>
      <c r="I2827" t="s">
        <v>24</v>
      </c>
      <c r="J2827" t="s">
        <v>25</v>
      </c>
      <c r="K2827" s="1">
        <v>43332</v>
      </c>
      <c r="L2827" t="s">
        <v>26</v>
      </c>
      <c r="N2827" t="s">
        <v>24</v>
      </c>
    </row>
    <row r="2828" spans="1:14" x14ac:dyDescent="0.25">
      <c r="A2828" t="s">
        <v>4915</v>
      </c>
      <c r="B2828" t="s">
        <v>4916</v>
      </c>
      <c r="C2828" t="s">
        <v>1729</v>
      </c>
      <c r="D2828" t="s">
        <v>21</v>
      </c>
      <c r="E2828">
        <v>26159</v>
      </c>
      <c r="F2828" t="s">
        <v>23</v>
      </c>
      <c r="G2828" t="s">
        <v>23</v>
      </c>
      <c r="H2828" t="s">
        <v>24</v>
      </c>
      <c r="I2828" t="s">
        <v>24</v>
      </c>
      <c r="J2828" t="s">
        <v>25</v>
      </c>
      <c r="K2828" s="1">
        <v>43329</v>
      </c>
      <c r="L2828" t="s">
        <v>26</v>
      </c>
      <c r="N2828" t="s">
        <v>24</v>
      </c>
    </row>
    <row r="2829" spans="1:14" x14ac:dyDescent="0.25">
      <c r="A2829" t="s">
        <v>3302</v>
      </c>
      <c r="B2829" t="s">
        <v>3303</v>
      </c>
      <c r="C2829" t="s">
        <v>1735</v>
      </c>
      <c r="D2829" t="s">
        <v>21</v>
      </c>
      <c r="E2829">
        <v>26419</v>
      </c>
      <c r="F2829" t="s">
        <v>23</v>
      </c>
      <c r="G2829" t="s">
        <v>23</v>
      </c>
      <c r="H2829" t="s">
        <v>24</v>
      </c>
      <c r="I2829" t="s">
        <v>24</v>
      </c>
      <c r="J2829" t="s">
        <v>25</v>
      </c>
      <c r="K2829" s="1">
        <v>43329</v>
      </c>
      <c r="L2829" t="s">
        <v>26</v>
      </c>
      <c r="N2829" t="s">
        <v>24</v>
      </c>
    </row>
    <row r="2830" spans="1:14" x14ac:dyDescent="0.25">
      <c r="A2830" t="s">
        <v>3304</v>
      </c>
      <c r="B2830" t="s">
        <v>3305</v>
      </c>
      <c r="C2830" t="s">
        <v>906</v>
      </c>
      <c r="D2830" t="s">
        <v>21</v>
      </c>
      <c r="E2830">
        <v>26575</v>
      </c>
      <c r="F2830" t="s">
        <v>23</v>
      </c>
      <c r="G2830" t="s">
        <v>23</v>
      </c>
      <c r="H2830" t="s">
        <v>24</v>
      </c>
      <c r="I2830" t="s">
        <v>24</v>
      </c>
      <c r="J2830" t="s">
        <v>25</v>
      </c>
      <c r="K2830" s="1">
        <v>43329</v>
      </c>
      <c r="L2830" t="s">
        <v>26</v>
      </c>
      <c r="N2830" t="s">
        <v>24</v>
      </c>
    </row>
    <row r="2831" spans="1:14" x14ac:dyDescent="0.25">
      <c r="A2831" t="s">
        <v>3314</v>
      </c>
      <c r="B2831" t="s">
        <v>3315</v>
      </c>
      <c r="C2831" t="s">
        <v>301</v>
      </c>
      <c r="D2831" t="s">
        <v>21</v>
      </c>
      <c r="E2831">
        <v>26047</v>
      </c>
      <c r="F2831" t="s">
        <v>23</v>
      </c>
      <c r="G2831" t="s">
        <v>23</v>
      </c>
      <c r="H2831" t="s">
        <v>24</v>
      </c>
      <c r="I2831" t="s">
        <v>24</v>
      </c>
      <c r="J2831" t="s">
        <v>25</v>
      </c>
      <c r="K2831" s="1">
        <v>43329</v>
      </c>
      <c r="L2831" t="s">
        <v>26</v>
      </c>
      <c r="N2831" t="s">
        <v>24</v>
      </c>
    </row>
    <row r="2832" spans="1:14" x14ac:dyDescent="0.25">
      <c r="A2832" t="s">
        <v>2824</v>
      </c>
      <c r="B2832" t="s">
        <v>4917</v>
      </c>
      <c r="C2832" t="s">
        <v>113</v>
      </c>
      <c r="D2832" t="s">
        <v>21</v>
      </c>
      <c r="E2832">
        <v>25801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43329</v>
      </c>
      <c r="L2832" t="s">
        <v>26</v>
      </c>
      <c r="N2832" t="s">
        <v>24</v>
      </c>
    </row>
    <row r="2833" spans="1:14" x14ac:dyDescent="0.25">
      <c r="A2833" t="s">
        <v>755</v>
      </c>
      <c r="B2833" t="s">
        <v>756</v>
      </c>
      <c r="C2833" t="s">
        <v>2358</v>
      </c>
      <c r="D2833" t="s">
        <v>21</v>
      </c>
      <c r="E2833">
        <v>25177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43328</v>
      </c>
      <c r="L2833" t="s">
        <v>26</v>
      </c>
      <c r="N2833" t="s">
        <v>24</v>
      </c>
    </row>
    <row r="2834" spans="1:14" x14ac:dyDescent="0.25">
      <c r="A2834" t="s">
        <v>3361</v>
      </c>
      <c r="B2834" t="s">
        <v>3362</v>
      </c>
      <c r="C2834" t="s">
        <v>2114</v>
      </c>
      <c r="D2834" t="s">
        <v>21</v>
      </c>
      <c r="E2834">
        <v>24938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43328</v>
      </c>
      <c r="L2834" t="s">
        <v>26</v>
      </c>
      <c r="N2834" t="s">
        <v>24</v>
      </c>
    </row>
    <row r="2835" spans="1:14" x14ac:dyDescent="0.25">
      <c r="A2835" t="s">
        <v>209</v>
      </c>
      <c r="B2835" t="s">
        <v>210</v>
      </c>
      <c r="C2835" t="s">
        <v>211</v>
      </c>
      <c r="D2835" t="s">
        <v>21</v>
      </c>
      <c r="E2835">
        <v>25649</v>
      </c>
      <c r="F2835" t="s">
        <v>22</v>
      </c>
      <c r="G2835" t="s">
        <v>22</v>
      </c>
      <c r="H2835" t="s">
        <v>312</v>
      </c>
      <c r="I2835" t="s">
        <v>313</v>
      </c>
      <c r="J2835" s="1">
        <v>43271</v>
      </c>
      <c r="K2835" s="1">
        <v>43328</v>
      </c>
      <c r="L2835" t="s">
        <v>331</v>
      </c>
      <c r="N2835" t="s">
        <v>1302</v>
      </c>
    </row>
    <row r="2836" spans="1:14" x14ac:dyDescent="0.25">
      <c r="A2836" t="s">
        <v>439</v>
      </c>
      <c r="B2836" t="s">
        <v>3365</v>
      </c>
      <c r="C2836" t="s">
        <v>3366</v>
      </c>
      <c r="D2836" t="s">
        <v>21</v>
      </c>
      <c r="E2836">
        <v>24910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43328</v>
      </c>
      <c r="L2836" t="s">
        <v>26</v>
      </c>
      <c r="N2836" t="s">
        <v>24</v>
      </c>
    </row>
    <row r="2837" spans="1:14" x14ac:dyDescent="0.25">
      <c r="A2837" t="s">
        <v>2571</v>
      </c>
      <c r="B2837" t="s">
        <v>4918</v>
      </c>
      <c r="C2837" t="s">
        <v>113</v>
      </c>
      <c r="D2837" t="s">
        <v>21</v>
      </c>
      <c r="E2837">
        <v>25801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43328</v>
      </c>
      <c r="L2837" t="s">
        <v>26</v>
      </c>
      <c r="N2837" t="s">
        <v>24</v>
      </c>
    </row>
    <row r="2838" spans="1:14" x14ac:dyDescent="0.25">
      <c r="A2838" t="s">
        <v>3495</v>
      </c>
      <c r="B2838" t="s">
        <v>3496</v>
      </c>
      <c r="C2838" t="s">
        <v>1014</v>
      </c>
      <c r="D2838" t="s">
        <v>21</v>
      </c>
      <c r="E2838">
        <v>25530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43327</v>
      </c>
      <c r="L2838" t="s">
        <v>26</v>
      </c>
      <c r="N2838" t="s">
        <v>24</v>
      </c>
    </row>
    <row r="2839" spans="1:14" x14ac:dyDescent="0.25">
      <c r="A2839" t="s">
        <v>3135</v>
      </c>
      <c r="B2839" t="s">
        <v>3136</v>
      </c>
      <c r="C2839" t="s">
        <v>409</v>
      </c>
      <c r="D2839" t="s">
        <v>21</v>
      </c>
      <c r="E2839">
        <v>26807</v>
      </c>
      <c r="F2839" t="s">
        <v>23</v>
      </c>
      <c r="G2839" t="s">
        <v>23</v>
      </c>
      <c r="H2839" t="s">
        <v>24</v>
      </c>
      <c r="I2839" t="s">
        <v>24</v>
      </c>
      <c r="J2839" t="s">
        <v>25</v>
      </c>
      <c r="K2839" s="1">
        <v>43327</v>
      </c>
      <c r="L2839" t="s">
        <v>26</v>
      </c>
      <c r="N2839" t="s">
        <v>24</v>
      </c>
    </row>
    <row r="2840" spans="1:14" x14ac:dyDescent="0.25">
      <c r="A2840" t="s">
        <v>4919</v>
      </c>
      <c r="B2840" t="s">
        <v>3047</v>
      </c>
      <c r="C2840" t="s">
        <v>784</v>
      </c>
      <c r="D2840" t="s">
        <v>21</v>
      </c>
      <c r="E2840">
        <v>26070</v>
      </c>
      <c r="F2840" t="s">
        <v>23</v>
      </c>
      <c r="G2840" t="s">
        <v>23</v>
      </c>
      <c r="H2840" t="s">
        <v>24</v>
      </c>
      <c r="I2840" t="s">
        <v>24</v>
      </c>
      <c r="J2840" t="s">
        <v>25</v>
      </c>
      <c r="K2840" s="1">
        <v>43327</v>
      </c>
      <c r="L2840" t="s">
        <v>26</v>
      </c>
      <c r="N2840" t="s">
        <v>24</v>
      </c>
    </row>
    <row r="2841" spans="1:14" x14ac:dyDescent="0.25">
      <c r="A2841" t="s">
        <v>3557</v>
      </c>
      <c r="B2841" t="s">
        <v>3558</v>
      </c>
      <c r="C2841" t="s">
        <v>154</v>
      </c>
      <c r="D2841" t="s">
        <v>21</v>
      </c>
      <c r="E2841">
        <v>25508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43327</v>
      </c>
      <c r="L2841" t="s">
        <v>26</v>
      </c>
      <c r="N2841" t="s">
        <v>24</v>
      </c>
    </row>
    <row r="2842" spans="1:14" x14ac:dyDescent="0.25">
      <c r="A2842" t="s">
        <v>3363</v>
      </c>
      <c r="B2842" t="s">
        <v>3364</v>
      </c>
      <c r="C2842" t="s">
        <v>2008</v>
      </c>
      <c r="D2842" t="s">
        <v>21</v>
      </c>
      <c r="E2842">
        <v>25674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43327</v>
      </c>
      <c r="L2842" t="s">
        <v>26</v>
      </c>
      <c r="N2842" t="s">
        <v>24</v>
      </c>
    </row>
    <row r="2843" spans="1:14" x14ac:dyDescent="0.25">
      <c r="A2843" t="s">
        <v>2830</v>
      </c>
      <c r="B2843" t="s">
        <v>2831</v>
      </c>
      <c r="C2843" t="s">
        <v>71</v>
      </c>
      <c r="D2843" t="s">
        <v>21</v>
      </c>
      <c r="E2843">
        <v>26003</v>
      </c>
      <c r="F2843" t="s">
        <v>23</v>
      </c>
      <c r="G2843" t="s">
        <v>23</v>
      </c>
      <c r="H2843" t="s">
        <v>24</v>
      </c>
      <c r="I2843" t="s">
        <v>24</v>
      </c>
      <c r="J2843" t="s">
        <v>25</v>
      </c>
      <c r="K2843" s="1">
        <v>43327</v>
      </c>
      <c r="L2843" t="s">
        <v>26</v>
      </c>
      <c r="N2843" t="s">
        <v>24</v>
      </c>
    </row>
    <row r="2844" spans="1:14" x14ac:dyDescent="0.25">
      <c r="A2844" t="s">
        <v>3242</v>
      </c>
      <c r="B2844" t="s">
        <v>3243</v>
      </c>
      <c r="C2844" t="s">
        <v>2613</v>
      </c>
      <c r="D2844" t="s">
        <v>21</v>
      </c>
      <c r="E2844">
        <v>26060</v>
      </c>
      <c r="F2844" t="s">
        <v>23</v>
      </c>
      <c r="G2844" t="s">
        <v>23</v>
      </c>
      <c r="H2844" t="s">
        <v>24</v>
      </c>
      <c r="I2844" t="s">
        <v>24</v>
      </c>
      <c r="J2844" t="s">
        <v>25</v>
      </c>
      <c r="K2844" s="1">
        <v>43326</v>
      </c>
      <c r="L2844" t="s">
        <v>26</v>
      </c>
      <c r="N2844" t="s">
        <v>24</v>
      </c>
    </row>
    <row r="2845" spans="1:14" x14ac:dyDescent="0.25">
      <c r="A2845" t="s">
        <v>4920</v>
      </c>
      <c r="B2845" t="s">
        <v>4921</v>
      </c>
      <c r="C2845" t="s">
        <v>375</v>
      </c>
      <c r="D2845" t="s">
        <v>21</v>
      </c>
      <c r="E2845">
        <v>26059</v>
      </c>
      <c r="F2845" t="s">
        <v>23</v>
      </c>
      <c r="G2845" t="s">
        <v>23</v>
      </c>
      <c r="H2845" t="s">
        <v>24</v>
      </c>
      <c r="I2845" t="s">
        <v>24</v>
      </c>
      <c r="J2845" t="s">
        <v>25</v>
      </c>
      <c r="K2845" s="1">
        <v>43326</v>
      </c>
      <c r="L2845" t="s">
        <v>26</v>
      </c>
      <c r="N2845" t="s">
        <v>24</v>
      </c>
    </row>
    <row r="2846" spans="1:14" x14ac:dyDescent="0.25">
      <c r="A2846" t="s">
        <v>3267</v>
      </c>
      <c r="B2846" t="s">
        <v>3268</v>
      </c>
      <c r="C2846" t="s">
        <v>2613</v>
      </c>
      <c r="D2846" t="s">
        <v>21</v>
      </c>
      <c r="E2846">
        <v>26060</v>
      </c>
      <c r="F2846" t="s">
        <v>23</v>
      </c>
      <c r="G2846" t="s">
        <v>23</v>
      </c>
      <c r="H2846" t="s">
        <v>24</v>
      </c>
      <c r="I2846" t="s">
        <v>24</v>
      </c>
      <c r="J2846" t="s">
        <v>25</v>
      </c>
      <c r="K2846" s="1">
        <v>43326</v>
      </c>
      <c r="L2846" t="s">
        <v>26</v>
      </c>
      <c r="N2846" t="s">
        <v>24</v>
      </c>
    </row>
    <row r="2847" spans="1:14" x14ac:dyDescent="0.25">
      <c r="A2847" t="s">
        <v>3269</v>
      </c>
      <c r="B2847" t="s">
        <v>3270</v>
      </c>
      <c r="C2847" t="s">
        <v>375</v>
      </c>
      <c r="D2847" t="s">
        <v>21</v>
      </c>
      <c r="E2847">
        <v>26059</v>
      </c>
      <c r="F2847" t="s">
        <v>23</v>
      </c>
      <c r="G2847" t="s">
        <v>23</v>
      </c>
      <c r="H2847" t="s">
        <v>24</v>
      </c>
      <c r="I2847" t="s">
        <v>24</v>
      </c>
      <c r="J2847" t="s">
        <v>25</v>
      </c>
      <c r="K2847" s="1">
        <v>43326</v>
      </c>
      <c r="L2847" t="s">
        <v>26</v>
      </c>
      <c r="N2847" t="s">
        <v>24</v>
      </c>
    </row>
    <row r="2848" spans="1:14" x14ac:dyDescent="0.25">
      <c r="A2848" t="s">
        <v>3279</v>
      </c>
      <c r="B2848" t="s">
        <v>3280</v>
      </c>
      <c r="C2848" t="s">
        <v>2613</v>
      </c>
      <c r="D2848" t="s">
        <v>21</v>
      </c>
      <c r="E2848">
        <v>26060</v>
      </c>
      <c r="F2848" t="s">
        <v>23</v>
      </c>
      <c r="G2848" t="s">
        <v>23</v>
      </c>
      <c r="H2848" t="s">
        <v>24</v>
      </c>
      <c r="I2848" t="s">
        <v>24</v>
      </c>
      <c r="J2848" t="s">
        <v>25</v>
      </c>
      <c r="K2848" s="1">
        <v>43326</v>
      </c>
      <c r="L2848" t="s">
        <v>26</v>
      </c>
      <c r="N2848" t="s">
        <v>24</v>
      </c>
    </row>
    <row r="2849" spans="1:14" x14ac:dyDescent="0.25">
      <c r="A2849" t="s">
        <v>3509</v>
      </c>
      <c r="B2849" t="s">
        <v>724</v>
      </c>
      <c r="C2849" t="s">
        <v>326</v>
      </c>
      <c r="D2849" t="s">
        <v>21</v>
      </c>
      <c r="E2849">
        <v>25705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43326</v>
      </c>
      <c r="L2849" t="s">
        <v>26</v>
      </c>
      <c r="N2849" t="s">
        <v>24</v>
      </c>
    </row>
    <row r="2850" spans="1:14" x14ac:dyDescent="0.25">
      <c r="A2850" t="s">
        <v>2407</v>
      </c>
      <c r="B2850" t="s">
        <v>3470</v>
      </c>
      <c r="C2850" t="s">
        <v>441</v>
      </c>
      <c r="D2850" t="s">
        <v>21</v>
      </c>
      <c r="E2850">
        <v>26554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43326</v>
      </c>
      <c r="L2850" t="s">
        <v>26</v>
      </c>
      <c r="N2850" t="s">
        <v>24</v>
      </c>
    </row>
    <row r="2851" spans="1:14" x14ac:dyDescent="0.25">
      <c r="A2851" t="s">
        <v>4922</v>
      </c>
      <c r="B2851" t="s">
        <v>3251</v>
      </c>
      <c r="C2851" t="s">
        <v>3252</v>
      </c>
      <c r="D2851" t="s">
        <v>21</v>
      </c>
      <c r="E2851">
        <v>26036</v>
      </c>
      <c r="F2851" t="s">
        <v>23</v>
      </c>
      <c r="G2851" t="s">
        <v>23</v>
      </c>
      <c r="H2851" t="s">
        <v>24</v>
      </c>
      <c r="I2851" t="s">
        <v>24</v>
      </c>
      <c r="J2851" t="s">
        <v>25</v>
      </c>
      <c r="K2851" s="1">
        <v>43326</v>
      </c>
      <c r="L2851" t="s">
        <v>26</v>
      </c>
      <c r="N2851" t="s">
        <v>24</v>
      </c>
    </row>
    <row r="2852" spans="1:14" x14ac:dyDescent="0.25">
      <c r="A2852" t="s">
        <v>2717</v>
      </c>
      <c r="B2852" t="s">
        <v>3474</v>
      </c>
      <c r="C2852" t="s">
        <v>441</v>
      </c>
      <c r="D2852" t="s">
        <v>21</v>
      </c>
      <c r="E2852">
        <v>26554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43326</v>
      </c>
      <c r="L2852" t="s">
        <v>26</v>
      </c>
      <c r="N2852" t="s">
        <v>24</v>
      </c>
    </row>
    <row r="2853" spans="1:14" x14ac:dyDescent="0.25">
      <c r="A2853" t="s">
        <v>3598</v>
      </c>
      <c r="B2853" t="s">
        <v>3599</v>
      </c>
      <c r="C2853" t="s">
        <v>808</v>
      </c>
      <c r="D2853" t="s">
        <v>21</v>
      </c>
      <c r="E2853">
        <v>26624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43325</v>
      </c>
      <c r="L2853" t="s">
        <v>26</v>
      </c>
      <c r="N2853" t="s">
        <v>24</v>
      </c>
    </row>
    <row r="2854" spans="1:14" x14ac:dyDescent="0.25">
      <c r="A2854" t="s">
        <v>1352</v>
      </c>
      <c r="B2854" t="s">
        <v>4923</v>
      </c>
      <c r="C2854" t="s">
        <v>1298</v>
      </c>
      <c r="D2854" t="s">
        <v>21</v>
      </c>
      <c r="E2854">
        <v>26241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43325</v>
      </c>
      <c r="L2854" t="s">
        <v>26</v>
      </c>
      <c r="N2854" t="s">
        <v>24</v>
      </c>
    </row>
    <row r="2855" spans="1:14" x14ac:dyDescent="0.25">
      <c r="A2855" t="s">
        <v>2432</v>
      </c>
      <c r="B2855" t="s">
        <v>3205</v>
      </c>
      <c r="C2855" t="s">
        <v>1112</v>
      </c>
      <c r="D2855" t="s">
        <v>21</v>
      </c>
      <c r="E2855">
        <v>26601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43325</v>
      </c>
      <c r="L2855" t="s">
        <v>26</v>
      </c>
      <c r="N2855" t="s">
        <v>24</v>
      </c>
    </row>
    <row r="2856" spans="1:14" x14ac:dyDescent="0.25">
      <c r="A2856" t="s">
        <v>1152</v>
      </c>
      <c r="B2856" t="s">
        <v>4924</v>
      </c>
      <c r="C2856" t="s">
        <v>1112</v>
      </c>
      <c r="D2856" t="s">
        <v>21</v>
      </c>
      <c r="E2856">
        <v>26601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43325</v>
      </c>
      <c r="L2856" t="s">
        <v>26</v>
      </c>
      <c r="N2856" t="s">
        <v>24</v>
      </c>
    </row>
    <row r="2857" spans="1:14" x14ac:dyDescent="0.25">
      <c r="A2857" t="s">
        <v>3602</v>
      </c>
      <c r="B2857" t="s">
        <v>3603</v>
      </c>
      <c r="C2857" t="s">
        <v>3604</v>
      </c>
      <c r="D2857" t="s">
        <v>21</v>
      </c>
      <c r="E2857">
        <v>26623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43325</v>
      </c>
      <c r="L2857" t="s">
        <v>26</v>
      </c>
      <c r="N2857" t="s">
        <v>24</v>
      </c>
    </row>
    <row r="2858" spans="1:14" x14ac:dyDescent="0.25">
      <c r="A2858" t="s">
        <v>1156</v>
      </c>
      <c r="B2858" t="s">
        <v>4925</v>
      </c>
      <c r="C2858" t="s">
        <v>1112</v>
      </c>
      <c r="D2858" t="s">
        <v>21</v>
      </c>
      <c r="E2858">
        <v>26601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43325</v>
      </c>
      <c r="L2858" t="s">
        <v>26</v>
      </c>
      <c r="N2858" t="s">
        <v>24</v>
      </c>
    </row>
    <row r="2859" spans="1:14" x14ac:dyDescent="0.25">
      <c r="A2859" t="s">
        <v>4926</v>
      </c>
      <c r="B2859" t="s">
        <v>1342</v>
      </c>
      <c r="C2859" t="s">
        <v>1298</v>
      </c>
      <c r="D2859" t="s">
        <v>21</v>
      </c>
      <c r="E2859">
        <v>26241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43325</v>
      </c>
      <c r="L2859" t="s">
        <v>26</v>
      </c>
      <c r="N2859" t="s">
        <v>24</v>
      </c>
    </row>
    <row r="2860" spans="1:14" x14ac:dyDescent="0.25">
      <c r="A2860" t="s">
        <v>2380</v>
      </c>
      <c r="B2860" t="s">
        <v>3605</v>
      </c>
      <c r="C2860" t="s">
        <v>808</v>
      </c>
      <c r="D2860" t="s">
        <v>21</v>
      </c>
      <c r="E2860">
        <v>26624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43325</v>
      </c>
      <c r="L2860" t="s">
        <v>26</v>
      </c>
      <c r="N2860" t="s">
        <v>24</v>
      </c>
    </row>
    <row r="2861" spans="1:14" x14ac:dyDescent="0.25">
      <c r="A2861" t="s">
        <v>114</v>
      </c>
      <c r="B2861" t="s">
        <v>3575</v>
      </c>
      <c r="C2861" t="s">
        <v>48</v>
      </c>
      <c r="D2861" t="s">
        <v>21</v>
      </c>
      <c r="E2861">
        <v>25301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43325</v>
      </c>
      <c r="L2861" t="s">
        <v>26</v>
      </c>
      <c r="N2861" t="s">
        <v>24</v>
      </c>
    </row>
    <row r="2862" spans="1:14" x14ac:dyDescent="0.25">
      <c r="A2862" t="s">
        <v>2664</v>
      </c>
      <c r="B2862" t="s">
        <v>1308</v>
      </c>
      <c r="C2862" t="s">
        <v>1298</v>
      </c>
      <c r="D2862" t="s">
        <v>21</v>
      </c>
      <c r="E2862">
        <v>26241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43325</v>
      </c>
      <c r="L2862" t="s">
        <v>26</v>
      </c>
      <c r="N2862" t="s">
        <v>24</v>
      </c>
    </row>
    <row r="2863" spans="1:14" x14ac:dyDescent="0.25">
      <c r="A2863" t="s">
        <v>2405</v>
      </c>
      <c r="B2863" t="s">
        <v>1552</v>
      </c>
      <c r="C2863" t="s">
        <v>1553</v>
      </c>
      <c r="D2863" t="s">
        <v>21</v>
      </c>
      <c r="E2863">
        <v>26629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43325</v>
      </c>
      <c r="L2863" t="s">
        <v>26</v>
      </c>
      <c r="N2863" t="s">
        <v>24</v>
      </c>
    </row>
    <row r="2864" spans="1:14" x14ac:dyDescent="0.25">
      <c r="A2864" t="s">
        <v>2407</v>
      </c>
      <c r="B2864" t="s">
        <v>4927</v>
      </c>
      <c r="C2864" t="s">
        <v>1112</v>
      </c>
      <c r="D2864" t="s">
        <v>21</v>
      </c>
      <c r="E2864">
        <v>26601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43325</v>
      </c>
      <c r="L2864" t="s">
        <v>26</v>
      </c>
      <c r="N2864" t="s">
        <v>24</v>
      </c>
    </row>
    <row r="2865" spans="1:14" x14ac:dyDescent="0.25">
      <c r="A2865" t="s">
        <v>2407</v>
      </c>
      <c r="B2865" t="s">
        <v>1297</v>
      </c>
      <c r="C2865" t="s">
        <v>1298</v>
      </c>
      <c r="D2865" t="s">
        <v>21</v>
      </c>
      <c r="E2865">
        <v>26241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43325</v>
      </c>
      <c r="L2865" t="s">
        <v>26</v>
      </c>
      <c r="N2865" t="s">
        <v>24</v>
      </c>
    </row>
    <row r="2866" spans="1:14" x14ac:dyDescent="0.25">
      <c r="A2866" t="s">
        <v>2407</v>
      </c>
      <c r="B2866" t="s">
        <v>1111</v>
      </c>
      <c r="C2866" t="s">
        <v>1112</v>
      </c>
      <c r="D2866" t="s">
        <v>21</v>
      </c>
      <c r="E2866">
        <v>26601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43325</v>
      </c>
      <c r="L2866" t="s">
        <v>26</v>
      </c>
      <c r="N2866" t="s">
        <v>24</v>
      </c>
    </row>
    <row r="2867" spans="1:14" x14ac:dyDescent="0.25">
      <c r="A2867" t="s">
        <v>2407</v>
      </c>
      <c r="B2867" t="s">
        <v>3218</v>
      </c>
      <c r="C2867" t="s">
        <v>808</v>
      </c>
      <c r="D2867" t="s">
        <v>21</v>
      </c>
      <c r="E2867">
        <v>26624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43325</v>
      </c>
      <c r="L2867" t="s">
        <v>26</v>
      </c>
      <c r="N2867" t="s">
        <v>24</v>
      </c>
    </row>
    <row r="2868" spans="1:14" x14ac:dyDescent="0.25">
      <c r="A2868" t="s">
        <v>2407</v>
      </c>
      <c r="B2868" t="s">
        <v>3606</v>
      </c>
      <c r="C2868" t="s">
        <v>808</v>
      </c>
      <c r="D2868" t="s">
        <v>21</v>
      </c>
      <c r="E2868">
        <v>26624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43325</v>
      </c>
      <c r="L2868" t="s">
        <v>26</v>
      </c>
      <c r="N2868" t="s">
        <v>24</v>
      </c>
    </row>
    <row r="2869" spans="1:14" x14ac:dyDescent="0.25">
      <c r="A2869" t="s">
        <v>4928</v>
      </c>
      <c r="B2869" t="s">
        <v>4929</v>
      </c>
      <c r="C2869" t="s">
        <v>4930</v>
      </c>
      <c r="D2869" t="s">
        <v>21</v>
      </c>
      <c r="E2869">
        <v>26636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43325</v>
      </c>
      <c r="L2869" t="s">
        <v>26</v>
      </c>
      <c r="N2869" t="s">
        <v>24</v>
      </c>
    </row>
    <row r="2870" spans="1:14" x14ac:dyDescent="0.25">
      <c r="A2870" t="s">
        <v>1163</v>
      </c>
      <c r="B2870" t="s">
        <v>1164</v>
      </c>
      <c r="C2870" t="s">
        <v>1112</v>
      </c>
      <c r="D2870" t="s">
        <v>21</v>
      </c>
      <c r="E2870">
        <v>26601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43325</v>
      </c>
      <c r="L2870" t="s">
        <v>26</v>
      </c>
      <c r="N2870" t="s">
        <v>24</v>
      </c>
    </row>
    <row r="2871" spans="1:14" x14ac:dyDescent="0.25">
      <c r="A2871" t="s">
        <v>1489</v>
      </c>
      <c r="B2871" t="s">
        <v>1490</v>
      </c>
      <c r="C2871" t="s">
        <v>562</v>
      </c>
      <c r="D2871" t="s">
        <v>21</v>
      </c>
      <c r="E2871">
        <v>26763</v>
      </c>
      <c r="F2871" t="s">
        <v>23</v>
      </c>
      <c r="G2871" t="s">
        <v>23</v>
      </c>
      <c r="H2871" t="s">
        <v>24</v>
      </c>
      <c r="I2871" t="s">
        <v>24</v>
      </c>
      <c r="J2871" t="s">
        <v>25</v>
      </c>
      <c r="K2871" s="1">
        <v>43325</v>
      </c>
      <c r="L2871" t="s">
        <v>26</v>
      </c>
      <c r="N2871" t="s">
        <v>24</v>
      </c>
    </row>
    <row r="2872" spans="1:14" x14ac:dyDescent="0.25">
      <c r="A2872" t="s">
        <v>1165</v>
      </c>
      <c r="B2872" t="s">
        <v>1166</v>
      </c>
      <c r="C2872" t="s">
        <v>1112</v>
      </c>
      <c r="D2872" t="s">
        <v>21</v>
      </c>
      <c r="E2872">
        <v>26601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43325</v>
      </c>
      <c r="L2872" t="s">
        <v>26</v>
      </c>
      <c r="N2872" t="s">
        <v>24</v>
      </c>
    </row>
    <row r="2873" spans="1:14" x14ac:dyDescent="0.25">
      <c r="A2873" t="s">
        <v>4116</v>
      </c>
      <c r="B2873" t="s">
        <v>3220</v>
      </c>
      <c r="C2873" t="s">
        <v>808</v>
      </c>
      <c r="D2873" t="s">
        <v>21</v>
      </c>
      <c r="E2873">
        <v>26624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43325</v>
      </c>
      <c r="L2873" t="s">
        <v>26</v>
      </c>
      <c r="N2873" t="s">
        <v>24</v>
      </c>
    </row>
    <row r="2874" spans="1:14" x14ac:dyDescent="0.25">
      <c r="A2874" t="s">
        <v>1091</v>
      </c>
      <c r="B2874" t="s">
        <v>1308</v>
      </c>
      <c r="C2874" t="s">
        <v>1298</v>
      </c>
      <c r="D2874" t="s">
        <v>21</v>
      </c>
      <c r="E2874">
        <v>26241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43325</v>
      </c>
      <c r="L2874" t="s">
        <v>26</v>
      </c>
      <c r="N2874" t="s">
        <v>24</v>
      </c>
    </row>
    <row r="2875" spans="1:14" x14ac:dyDescent="0.25">
      <c r="A2875" t="s">
        <v>4931</v>
      </c>
      <c r="B2875" t="s">
        <v>3608</v>
      </c>
      <c r="C2875" t="s">
        <v>3609</v>
      </c>
      <c r="D2875" t="s">
        <v>21</v>
      </c>
      <c r="E2875">
        <v>25063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43325</v>
      </c>
      <c r="L2875" t="s">
        <v>26</v>
      </c>
      <c r="N2875" t="s">
        <v>24</v>
      </c>
    </row>
    <row r="2876" spans="1:14" x14ac:dyDescent="0.25">
      <c r="A2876" t="s">
        <v>3290</v>
      </c>
      <c r="B2876" t="s">
        <v>1360</v>
      </c>
      <c r="C2876" t="s">
        <v>1298</v>
      </c>
      <c r="D2876" t="s">
        <v>21</v>
      </c>
      <c r="E2876">
        <v>26241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43325</v>
      </c>
      <c r="L2876" t="s">
        <v>26</v>
      </c>
      <c r="N2876" t="s">
        <v>24</v>
      </c>
    </row>
    <row r="2877" spans="1:14" x14ac:dyDescent="0.25">
      <c r="A2877" t="s">
        <v>2575</v>
      </c>
      <c r="B2877" t="s">
        <v>2675</v>
      </c>
      <c r="C2877" t="s">
        <v>1298</v>
      </c>
      <c r="D2877" t="s">
        <v>21</v>
      </c>
      <c r="E2877">
        <v>26241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43325</v>
      </c>
      <c r="L2877" t="s">
        <v>26</v>
      </c>
      <c r="N2877" t="s">
        <v>24</v>
      </c>
    </row>
    <row r="2878" spans="1:14" x14ac:dyDescent="0.25">
      <c r="A2878" t="s">
        <v>1192</v>
      </c>
      <c r="B2878" t="s">
        <v>4932</v>
      </c>
      <c r="C2878" t="s">
        <v>700</v>
      </c>
      <c r="D2878" t="s">
        <v>21</v>
      </c>
      <c r="E2878">
        <v>25419</v>
      </c>
      <c r="F2878" t="s">
        <v>23</v>
      </c>
      <c r="G2878" t="s">
        <v>23</v>
      </c>
      <c r="H2878" t="s">
        <v>24</v>
      </c>
      <c r="I2878" t="s">
        <v>24</v>
      </c>
      <c r="J2878" t="s">
        <v>25</v>
      </c>
      <c r="K2878" s="1">
        <v>43322</v>
      </c>
      <c r="L2878" t="s">
        <v>26</v>
      </c>
      <c r="N2878" t="s">
        <v>24</v>
      </c>
    </row>
    <row r="2879" spans="1:14" x14ac:dyDescent="0.25">
      <c r="A2879" t="s">
        <v>3386</v>
      </c>
      <c r="B2879" t="s">
        <v>3387</v>
      </c>
      <c r="C2879" t="s">
        <v>301</v>
      </c>
      <c r="D2879" t="s">
        <v>21</v>
      </c>
      <c r="E2879">
        <v>26034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43322</v>
      </c>
      <c r="L2879" t="s">
        <v>26</v>
      </c>
      <c r="N2879" t="s">
        <v>24</v>
      </c>
    </row>
    <row r="2880" spans="1:14" x14ac:dyDescent="0.25">
      <c r="A2880" t="s">
        <v>4933</v>
      </c>
      <c r="B2880" t="s">
        <v>4934</v>
      </c>
      <c r="C2880" t="s">
        <v>573</v>
      </c>
      <c r="D2880" t="s">
        <v>21</v>
      </c>
      <c r="E2880">
        <v>25427</v>
      </c>
      <c r="F2880" t="s">
        <v>23</v>
      </c>
      <c r="G2880" t="s">
        <v>23</v>
      </c>
      <c r="H2880" t="s">
        <v>24</v>
      </c>
      <c r="I2880" t="s">
        <v>24</v>
      </c>
      <c r="J2880" t="s">
        <v>25</v>
      </c>
      <c r="K2880" s="1">
        <v>43322</v>
      </c>
      <c r="L2880" t="s">
        <v>26</v>
      </c>
      <c r="N2880" t="s">
        <v>24</v>
      </c>
    </row>
    <row r="2881" spans="1:14" x14ac:dyDescent="0.25">
      <c r="A2881" t="s">
        <v>3511</v>
      </c>
      <c r="B2881" t="s">
        <v>3512</v>
      </c>
      <c r="C2881" t="s">
        <v>784</v>
      </c>
      <c r="D2881" t="s">
        <v>21</v>
      </c>
      <c r="E2881">
        <v>26070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43322</v>
      </c>
      <c r="L2881" t="s">
        <v>26</v>
      </c>
      <c r="N2881" t="s">
        <v>24</v>
      </c>
    </row>
    <row r="2882" spans="1:14" x14ac:dyDescent="0.25">
      <c r="A2882" t="s">
        <v>3393</v>
      </c>
      <c r="B2882" t="s">
        <v>3394</v>
      </c>
      <c r="C2882" t="s">
        <v>683</v>
      </c>
      <c r="D2882" t="s">
        <v>21</v>
      </c>
      <c r="E2882">
        <v>26062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43321</v>
      </c>
      <c r="L2882" t="s">
        <v>26</v>
      </c>
      <c r="N2882" t="s">
        <v>24</v>
      </c>
    </row>
    <row r="2883" spans="1:14" x14ac:dyDescent="0.25">
      <c r="A2883" t="s">
        <v>2432</v>
      </c>
      <c r="B2883" t="s">
        <v>2219</v>
      </c>
      <c r="C2883" t="s">
        <v>1169</v>
      </c>
      <c r="D2883" t="s">
        <v>21</v>
      </c>
      <c r="E2883">
        <v>26037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43321</v>
      </c>
      <c r="L2883" t="s">
        <v>26</v>
      </c>
      <c r="N2883" t="s">
        <v>24</v>
      </c>
    </row>
    <row r="2884" spans="1:14" x14ac:dyDescent="0.25">
      <c r="A2884" t="s">
        <v>314</v>
      </c>
      <c r="B2884" t="s">
        <v>4935</v>
      </c>
      <c r="C2884" t="s">
        <v>683</v>
      </c>
      <c r="D2884" t="s">
        <v>21</v>
      </c>
      <c r="E2884">
        <v>26062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43321</v>
      </c>
      <c r="L2884" t="s">
        <v>26</v>
      </c>
      <c r="N2884" t="s">
        <v>24</v>
      </c>
    </row>
    <row r="2885" spans="1:14" x14ac:dyDescent="0.25">
      <c r="A2885" t="s">
        <v>1200</v>
      </c>
      <c r="B2885" t="s">
        <v>1201</v>
      </c>
      <c r="C2885" t="s">
        <v>1169</v>
      </c>
      <c r="D2885" t="s">
        <v>21</v>
      </c>
      <c r="E2885">
        <v>26037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43321</v>
      </c>
      <c r="L2885" t="s">
        <v>26</v>
      </c>
      <c r="N2885" t="s">
        <v>24</v>
      </c>
    </row>
    <row r="2886" spans="1:14" x14ac:dyDescent="0.25">
      <c r="A2886" t="s">
        <v>1091</v>
      </c>
      <c r="B2886" t="s">
        <v>3737</v>
      </c>
      <c r="C2886" t="s">
        <v>304</v>
      </c>
      <c r="D2886" t="s">
        <v>21</v>
      </c>
      <c r="E2886">
        <v>24740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43321</v>
      </c>
      <c r="L2886" t="s">
        <v>26</v>
      </c>
      <c r="N2886" t="s">
        <v>24</v>
      </c>
    </row>
    <row r="2887" spans="1:14" x14ac:dyDescent="0.25">
      <c r="A2887" t="s">
        <v>3290</v>
      </c>
      <c r="B2887" t="s">
        <v>1183</v>
      </c>
      <c r="C2887" t="s">
        <v>1169</v>
      </c>
      <c r="D2887" t="s">
        <v>21</v>
      </c>
      <c r="E2887">
        <v>26037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43321</v>
      </c>
      <c r="L2887" t="s">
        <v>26</v>
      </c>
      <c r="N2887" t="s">
        <v>24</v>
      </c>
    </row>
    <row r="2888" spans="1:14" x14ac:dyDescent="0.25">
      <c r="A2888" t="s">
        <v>3548</v>
      </c>
      <c r="B2888" t="s">
        <v>3549</v>
      </c>
      <c r="C2888" t="s">
        <v>138</v>
      </c>
      <c r="D2888" t="s">
        <v>21</v>
      </c>
      <c r="E2888">
        <v>25547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43320</v>
      </c>
      <c r="L2888" t="s">
        <v>26</v>
      </c>
      <c r="N2888" t="s">
        <v>24</v>
      </c>
    </row>
    <row r="2889" spans="1:14" x14ac:dyDescent="0.25">
      <c r="A2889" t="s">
        <v>4936</v>
      </c>
      <c r="B2889" t="s">
        <v>3467</v>
      </c>
      <c r="C2889" t="s">
        <v>537</v>
      </c>
      <c r="D2889" t="s">
        <v>21</v>
      </c>
      <c r="E2889">
        <v>25053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43320</v>
      </c>
      <c r="L2889" t="s">
        <v>26</v>
      </c>
      <c r="N2889" t="s">
        <v>24</v>
      </c>
    </row>
    <row r="2890" spans="1:14" x14ac:dyDescent="0.25">
      <c r="A2890" t="s">
        <v>3568</v>
      </c>
      <c r="B2890" t="s">
        <v>3569</v>
      </c>
      <c r="C2890" t="s">
        <v>841</v>
      </c>
      <c r="D2890" t="s">
        <v>21</v>
      </c>
      <c r="E2890">
        <v>25601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43320</v>
      </c>
      <c r="L2890" t="s">
        <v>26</v>
      </c>
      <c r="N2890" t="s">
        <v>24</v>
      </c>
    </row>
    <row r="2891" spans="1:14" x14ac:dyDescent="0.25">
      <c r="A2891" t="s">
        <v>3367</v>
      </c>
      <c r="B2891" t="s">
        <v>3368</v>
      </c>
      <c r="C2891" t="s">
        <v>1044</v>
      </c>
      <c r="D2891" t="s">
        <v>21</v>
      </c>
      <c r="E2891">
        <v>25524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43320</v>
      </c>
      <c r="L2891" t="s">
        <v>26</v>
      </c>
      <c r="N2891" t="s">
        <v>24</v>
      </c>
    </row>
    <row r="2892" spans="1:14" x14ac:dyDescent="0.25">
      <c r="A2892" t="s">
        <v>3388</v>
      </c>
      <c r="B2892" t="s">
        <v>3389</v>
      </c>
      <c r="C2892" t="s">
        <v>3390</v>
      </c>
      <c r="D2892" t="s">
        <v>21</v>
      </c>
      <c r="E2892">
        <v>25208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43320</v>
      </c>
      <c r="L2892" t="s">
        <v>26</v>
      </c>
      <c r="N2892" t="s">
        <v>24</v>
      </c>
    </row>
    <row r="2893" spans="1:14" x14ac:dyDescent="0.25">
      <c r="A2893" t="s">
        <v>359</v>
      </c>
      <c r="B2893" t="s">
        <v>360</v>
      </c>
      <c r="C2893" t="s">
        <v>71</v>
      </c>
      <c r="D2893" t="s">
        <v>21</v>
      </c>
      <c r="E2893">
        <v>26003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43319</v>
      </c>
      <c r="L2893" t="s">
        <v>26</v>
      </c>
      <c r="N2893" t="s">
        <v>24</v>
      </c>
    </row>
    <row r="2894" spans="1:14" x14ac:dyDescent="0.25">
      <c r="A2894" t="s">
        <v>4937</v>
      </c>
      <c r="B2894" t="s">
        <v>4938</v>
      </c>
      <c r="C2894" t="s">
        <v>1009</v>
      </c>
      <c r="D2894" t="s">
        <v>21</v>
      </c>
      <c r="E2894">
        <v>25446</v>
      </c>
      <c r="F2894" t="s">
        <v>23</v>
      </c>
      <c r="G2894" t="s">
        <v>23</v>
      </c>
      <c r="H2894" t="s">
        <v>24</v>
      </c>
      <c r="I2894" t="s">
        <v>24</v>
      </c>
      <c r="J2894" t="s">
        <v>25</v>
      </c>
      <c r="K2894" s="1">
        <v>43319</v>
      </c>
      <c r="L2894" t="s">
        <v>26</v>
      </c>
      <c r="N2894" t="s">
        <v>24</v>
      </c>
    </row>
    <row r="2895" spans="1:14" x14ac:dyDescent="0.25">
      <c r="A2895" t="s">
        <v>4939</v>
      </c>
      <c r="B2895" t="s">
        <v>4940</v>
      </c>
      <c r="C2895" t="s">
        <v>71</v>
      </c>
      <c r="D2895" t="s">
        <v>21</v>
      </c>
      <c r="E2895">
        <v>26003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43319</v>
      </c>
      <c r="L2895" t="s">
        <v>26</v>
      </c>
      <c r="N2895" t="s">
        <v>24</v>
      </c>
    </row>
    <row r="2896" spans="1:14" x14ac:dyDescent="0.25">
      <c r="A2896" t="s">
        <v>343</v>
      </c>
      <c r="B2896" t="s">
        <v>849</v>
      </c>
      <c r="C2896" t="s">
        <v>71</v>
      </c>
      <c r="D2896" t="s">
        <v>21</v>
      </c>
      <c r="E2896">
        <v>26003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43319</v>
      </c>
      <c r="L2896" t="s">
        <v>26</v>
      </c>
      <c r="N2896" t="s">
        <v>24</v>
      </c>
    </row>
    <row r="2897" spans="1:14" x14ac:dyDescent="0.25">
      <c r="A2897" t="s">
        <v>4941</v>
      </c>
      <c r="B2897" t="s">
        <v>70</v>
      </c>
      <c r="C2897" t="s">
        <v>71</v>
      </c>
      <c r="D2897" t="s">
        <v>21</v>
      </c>
      <c r="E2897">
        <v>26003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43319</v>
      </c>
      <c r="L2897" t="s">
        <v>26</v>
      </c>
      <c r="N2897" t="s">
        <v>24</v>
      </c>
    </row>
    <row r="2898" spans="1:14" x14ac:dyDescent="0.25">
      <c r="A2898" t="s">
        <v>1692</v>
      </c>
      <c r="B2898" t="s">
        <v>4942</v>
      </c>
      <c r="C2898" t="s">
        <v>71</v>
      </c>
      <c r="D2898" t="s">
        <v>21</v>
      </c>
      <c r="E2898">
        <v>26003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43319</v>
      </c>
      <c r="L2898" t="s">
        <v>26</v>
      </c>
      <c r="N2898" t="s">
        <v>24</v>
      </c>
    </row>
    <row r="2899" spans="1:14" x14ac:dyDescent="0.25">
      <c r="A2899" t="s">
        <v>4943</v>
      </c>
      <c r="B2899" t="s">
        <v>1459</v>
      </c>
      <c r="C2899" t="s">
        <v>991</v>
      </c>
      <c r="D2899" t="s">
        <v>21</v>
      </c>
      <c r="E2899">
        <v>25414</v>
      </c>
      <c r="F2899" t="s">
        <v>23</v>
      </c>
      <c r="G2899" t="s">
        <v>23</v>
      </c>
      <c r="H2899" t="s">
        <v>24</v>
      </c>
      <c r="I2899" t="s">
        <v>24</v>
      </c>
      <c r="J2899" t="s">
        <v>25</v>
      </c>
      <c r="K2899" s="1">
        <v>43319</v>
      </c>
      <c r="L2899" t="s">
        <v>26</v>
      </c>
      <c r="N2899" t="s">
        <v>24</v>
      </c>
    </row>
    <row r="2900" spans="1:14" x14ac:dyDescent="0.25">
      <c r="A2900" t="s">
        <v>4944</v>
      </c>
      <c r="B2900" t="s">
        <v>665</v>
      </c>
      <c r="C2900" t="s">
        <v>71</v>
      </c>
      <c r="D2900" t="s">
        <v>21</v>
      </c>
      <c r="E2900">
        <v>26003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43319</v>
      </c>
      <c r="L2900" t="s">
        <v>26</v>
      </c>
      <c r="N2900" t="s">
        <v>24</v>
      </c>
    </row>
    <row r="2901" spans="1:14" x14ac:dyDescent="0.25">
      <c r="A2901" t="s">
        <v>4945</v>
      </c>
      <c r="B2901" t="s">
        <v>2437</v>
      </c>
      <c r="C2901" t="s">
        <v>71</v>
      </c>
      <c r="D2901" t="s">
        <v>21</v>
      </c>
      <c r="E2901">
        <v>26003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43319</v>
      </c>
      <c r="L2901" t="s">
        <v>26</v>
      </c>
      <c r="N2901" t="s">
        <v>24</v>
      </c>
    </row>
    <row r="2902" spans="1:14" x14ac:dyDescent="0.25">
      <c r="A2902" t="s">
        <v>1428</v>
      </c>
      <c r="B2902" t="s">
        <v>849</v>
      </c>
      <c r="C2902" t="s">
        <v>71</v>
      </c>
      <c r="D2902" t="s">
        <v>21</v>
      </c>
      <c r="E2902">
        <v>26003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43319</v>
      </c>
      <c r="L2902" t="s">
        <v>26</v>
      </c>
      <c r="N2902" t="s">
        <v>24</v>
      </c>
    </row>
    <row r="2903" spans="1:14" x14ac:dyDescent="0.25">
      <c r="A2903" t="s">
        <v>2655</v>
      </c>
      <c r="B2903" t="s">
        <v>4946</v>
      </c>
      <c r="C2903" t="s">
        <v>71</v>
      </c>
      <c r="D2903" t="s">
        <v>21</v>
      </c>
      <c r="E2903">
        <v>26003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43319</v>
      </c>
      <c r="L2903" t="s">
        <v>26</v>
      </c>
      <c r="N2903" t="s">
        <v>24</v>
      </c>
    </row>
    <row r="2904" spans="1:14" x14ac:dyDescent="0.25">
      <c r="A2904" t="s">
        <v>1300</v>
      </c>
      <c r="B2904" t="s">
        <v>1301</v>
      </c>
      <c r="C2904" t="s">
        <v>113</v>
      </c>
      <c r="D2904" t="s">
        <v>21</v>
      </c>
      <c r="E2904">
        <v>25801</v>
      </c>
      <c r="F2904" t="s">
        <v>22</v>
      </c>
      <c r="G2904" t="s">
        <v>22</v>
      </c>
      <c r="H2904" t="s">
        <v>312</v>
      </c>
      <c r="I2904" t="s">
        <v>313</v>
      </c>
      <c r="J2904" t="s">
        <v>80</v>
      </c>
      <c r="K2904" s="1">
        <v>43318</v>
      </c>
      <c r="L2904" t="s">
        <v>81</v>
      </c>
      <c r="M2904" t="str">
        <f>HYPERLINK("https://www.regulations.gov/docket?D=FDA-2018-H-3049")</f>
        <v>https://www.regulations.gov/docket?D=FDA-2018-H-3049</v>
      </c>
      <c r="N2904" t="s">
        <v>80</v>
      </c>
    </row>
    <row r="2905" spans="1:14" x14ac:dyDescent="0.25">
      <c r="A2905" t="s">
        <v>2664</v>
      </c>
      <c r="B2905" t="s">
        <v>1675</v>
      </c>
      <c r="C2905" t="s">
        <v>1632</v>
      </c>
      <c r="D2905" t="s">
        <v>21</v>
      </c>
      <c r="E2905">
        <v>26041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43318</v>
      </c>
      <c r="L2905" t="s">
        <v>26</v>
      </c>
      <c r="N2905" t="s">
        <v>24</v>
      </c>
    </row>
    <row r="2906" spans="1:14" x14ac:dyDescent="0.25">
      <c r="A2906" t="s">
        <v>673</v>
      </c>
      <c r="B2906" t="s">
        <v>3633</v>
      </c>
      <c r="C2906" t="s">
        <v>1632</v>
      </c>
      <c r="D2906" t="s">
        <v>21</v>
      </c>
      <c r="E2906">
        <v>26041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43318</v>
      </c>
      <c r="L2906" t="s">
        <v>26</v>
      </c>
      <c r="N2906" t="s">
        <v>24</v>
      </c>
    </row>
    <row r="2907" spans="1:14" x14ac:dyDescent="0.25">
      <c r="A2907" t="s">
        <v>4947</v>
      </c>
      <c r="B2907" t="s">
        <v>4948</v>
      </c>
      <c r="C2907" t="s">
        <v>2358</v>
      </c>
      <c r="D2907" t="s">
        <v>21</v>
      </c>
      <c r="E2907">
        <v>25177</v>
      </c>
      <c r="F2907" t="s">
        <v>22</v>
      </c>
      <c r="G2907" t="s">
        <v>22</v>
      </c>
      <c r="H2907" t="s">
        <v>329</v>
      </c>
      <c r="I2907" t="s">
        <v>1981</v>
      </c>
      <c r="J2907" s="1">
        <v>43259</v>
      </c>
      <c r="K2907" s="1">
        <v>43314</v>
      </c>
      <c r="L2907" t="s">
        <v>331</v>
      </c>
      <c r="N2907" t="s">
        <v>1330</v>
      </c>
    </row>
    <row r="2908" spans="1:14" x14ac:dyDescent="0.25">
      <c r="A2908" t="s">
        <v>2721</v>
      </c>
      <c r="B2908" t="s">
        <v>2722</v>
      </c>
      <c r="C2908" t="s">
        <v>53</v>
      </c>
      <c r="D2908" t="s">
        <v>21</v>
      </c>
      <c r="E2908">
        <v>25303</v>
      </c>
      <c r="F2908" t="s">
        <v>22</v>
      </c>
      <c r="G2908" t="s">
        <v>22</v>
      </c>
      <c r="H2908" t="s">
        <v>588</v>
      </c>
      <c r="I2908" t="s">
        <v>4371</v>
      </c>
      <c r="J2908" s="1">
        <v>43256</v>
      </c>
      <c r="K2908" s="1">
        <v>43314</v>
      </c>
      <c r="L2908" t="s">
        <v>331</v>
      </c>
      <c r="N2908" t="s">
        <v>1330</v>
      </c>
    </row>
    <row r="2909" spans="1:14" x14ac:dyDescent="0.25">
      <c r="A2909" t="s">
        <v>727</v>
      </c>
      <c r="B2909" t="s">
        <v>728</v>
      </c>
      <c r="C2909" t="s">
        <v>326</v>
      </c>
      <c r="D2909" t="s">
        <v>21</v>
      </c>
      <c r="E2909">
        <v>25702</v>
      </c>
      <c r="F2909" t="s">
        <v>22</v>
      </c>
      <c r="G2909" t="s">
        <v>22</v>
      </c>
      <c r="H2909" t="s">
        <v>312</v>
      </c>
      <c r="I2909" t="s">
        <v>313</v>
      </c>
      <c r="J2909" s="1">
        <v>43257</v>
      </c>
      <c r="K2909" s="1">
        <v>43314</v>
      </c>
      <c r="L2909" t="s">
        <v>331</v>
      </c>
      <c r="N2909" t="s">
        <v>1302</v>
      </c>
    </row>
    <row r="2910" spans="1:14" x14ac:dyDescent="0.25">
      <c r="A2910" t="s">
        <v>46</v>
      </c>
      <c r="B2910" t="s">
        <v>47</v>
      </c>
      <c r="C2910" t="s">
        <v>48</v>
      </c>
      <c r="D2910" t="s">
        <v>21</v>
      </c>
      <c r="E2910">
        <v>25301</v>
      </c>
      <c r="F2910" t="s">
        <v>22</v>
      </c>
      <c r="G2910" t="s">
        <v>22</v>
      </c>
      <c r="H2910" t="s">
        <v>312</v>
      </c>
      <c r="I2910" t="s">
        <v>313</v>
      </c>
      <c r="J2910" s="1">
        <v>43259</v>
      </c>
      <c r="K2910" s="1">
        <v>43314</v>
      </c>
      <c r="L2910" t="s">
        <v>331</v>
      </c>
      <c r="N2910" t="s">
        <v>1302</v>
      </c>
    </row>
    <row r="2911" spans="1:14" x14ac:dyDescent="0.25">
      <c r="A2911" t="s">
        <v>359</v>
      </c>
      <c r="B2911" t="s">
        <v>4303</v>
      </c>
      <c r="C2911" t="s">
        <v>53</v>
      </c>
      <c r="D2911" t="s">
        <v>21</v>
      </c>
      <c r="E2911">
        <v>25309</v>
      </c>
      <c r="F2911" t="s">
        <v>22</v>
      </c>
      <c r="G2911" t="s">
        <v>22</v>
      </c>
      <c r="H2911" t="s">
        <v>588</v>
      </c>
      <c r="I2911" t="s">
        <v>4371</v>
      </c>
      <c r="J2911" s="1">
        <v>43256</v>
      </c>
      <c r="K2911" s="1">
        <v>43314</v>
      </c>
      <c r="L2911" t="s">
        <v>331</v>
      </c>
      <c r="N2911" t="s">
        <v>1330</v>
      </c>
    </row>
    <row r="2912" spans="1:14" x14ac:dyDescent="0.25">
      <c r="A2912" t="s">
        <v>735</v>
      </c>
      <c r="B2912" t="s">
        <v>736</v>
      </c>
      <c r="C2912" t="s">
        <v>326</v>
      </c>
      <c r="D2912" t="s">
        <v>21</v>
      </c>
      <c r="E2912">
        <v>25702</v>
      </c>
      <c r="F2912" t="s">
        <v>22</v>
      </c>
      <c r="G2912" t="s">
        <v>22</v>
      </c>
      <c r="H2912" t="s">
        <v>312</v>
      </c>
      <c r="I2912" t="s">
        <v>313</v>
      </c>
      <c r="J2912" s="1">
        <v>43257</v>
      </c>
      <c r="K2912" s="1">
        <v>43314</v>
      </c>
      <c r="L2912" t="s">
        <v>331</v>
      </c>
      <c r="N2912" t="s">
        <v>1302</v>
      </c>
    </row>
    <row r="2913" spans="1:14" x14ac:dyDescent="0.25">
      <c r="A2913" t="s">
        <v>2952</v>
      </c>
      <c r="B2913" t="s">
        <v>2953</v>
      </c>
      <c r="C2913" t="s">
        <v>326</v>
      </c>
      <c r="D2913" t="s">
        <v>21</v>
      </c>
      <c r="E2913">
        <v>25702</v>
      </c>
      <c r="F2913" t="s">
        <v>22</v>
      </c>
      <c r="G2913" t="s">
        <v>22</v>
      </c>
      <c r="H2913" t="s">
        <v>329</v>
      </c>
      <c r="I2913" t="s">
        <v>330</v>
      </c>
      <c r="J2913" s="1">
        <v>43291</v>
      </c>
      <c r="K2913" s="1">
        <v>43314</v>
      </c>
      <c r="L2913" t="s">
        <v>331</v>
      </c>
      <c r="N2913" t="s">
        <v>1365</v>
      </c>
    </row>
    <row r="2914" spans="1:14" x14ac:dyDescent="0.25">
      <c r="A2914" t="s">
        <v>343</v>
      </c>
      <c r="B2914" t="s">
        <v>2868</v>
      </c>
      <c r="C2914" t="s">
        <v>537</v>
      </c>
      <c r="D2914" t="s">
        <v>21</v>
      </c>
      <c r="E2914">
        <v>25053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43314</v>
      </c>
      <c r="L2914" t="s">
        <v>26</v>
      </c>
      <c r="N2914" t="s">
        <v>24</v>
      </c>
    </row>
    <row r="2915" spans="1:14" x14ac:dyDescent="0.25">
      <c r="A2915" t="s">
        <v>4116</v>
      </c>
      <c r="B2915" t="s">
        <v>2723</v>
      </c>
      <c r="C2915" t="s">
        <v>48</v>
      </c>
      <c r="D2915" t="s">
        <v>21</v>
      </c>
      <c r="E2915">
        <v>25315</v>
      </c>
      <c r="F2915" t="s">
        <v>22</v>
      </c>
      <c r="G2915" t="s">
        <v>22</v>
      </c>
      <c r="H2915" t="s">
        <v>329</v>
      </c>
      <c r="I2915" t="s">
        <v>2558</v>
      </c>
      <c r="J2915" s="1">
        <v>43300</v>
      </c>
      <c r="K2915" s="1">
        <v>43314</v>
      </c>
      <c r="L2915" t="s">
        <v>331</v>
      </c>
      <c r="N2915" t="s">
        <v>1330</v>
      </c>
    </row>
    <row r="2916" spans="1:14" x14ac:dyDescent="0.25">
      <c r="A2916" t="s">
        <v>3238</v>
      </c>
      <c r="B2916" t="s">
        <v>3239</v>
      </c>
      <c r="C2916" t="s">
        <v>512</v>
      </c>
      <c r="D2916" t="s">
        <v>21</v>
      </c>
      <c r="E2916">
        <v>26201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43312</v>
      </c>
      <c r="L2916" t="s">
        <v>26</v>
      </c>
      <c r="N2916" t="s">
        <v>24</v>
      </c>
    </row>
    <row r="2917" spans="1:14" x14ac:dyDescent="0.25">
      <c r="A2917" t="s">
        <v>66</v>
      </c>
      <c r="B2917" t="s">
        <v>2674</v>
      </c>
      <c r="C2917" t="s">
        <v>68</v>
      </c>
      <c r="D2917" t="s">
        <v>21</v>
      </c>
      <c r="E2917">
        <v>26209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43312</v>
      </c>
      <c r="L2917" t="s">
        <v>26</v>
      </c>
      <c r="N2917" t="s">
        <v>24</v>
      </c>
    </row>
    <row r="2918" spans="1:14" x14ac:dyDescent="0.25">
      <c r="A2918" t="s">
        <v>1339</v>
      </c>
      <c r="B2918" t="s">
        <v>4949</v>
      </c>
      <c r="C2918" t="s">
        <v>1298</v>
      </c>
      <c r="D2918" t="s">
        <v>21</v>
      </c>
      <c r="E2918">
        <v>26241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43311</v>
      </c>
      <c r="L2918" t="s">
        <v>26</v>
      </c>
      <c r="N2918" t="s">
        <v>24</v>
      </c>
    </row>
    <row r="2919" spans="1:14" x14ac:dyDescent="0.25">
      <c r="A2919" t="s">
        <v>2076</v>
      </c>
      <c r="B2919" t="s">
        <v>4950</v>
      </c>
      <c r="C2919" t="s">
        <v>2078</v>
      </c>
      <c r="D2919" t="s">
        <v>21</v>
      </c>
      <c r="E2919">
        <v>26270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43311</v>
      </c>
      <c r="L2919" t="s">
        <v>26</v>
      </c>
      <c r="N2919" t="s">
        <v>24</v>
      </c>
    </row>
    <row r="2920" spans="1:14" x14ac:dyDescent="0.25">
      <c r="A2920" t="s">
        <v>4951</v>
      </c>
      <c r="B2920" t="s">
        <v>4952</v>
      </c>
      <c r="C2920" t="s">
        <v>29</v>
      </c>
      <c r="D2920" t="s">
        <v>21</v>
      </c>
      <c r="E2920">
        <v>26253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43311</v>
      </c>
      <c r="L2920" t="s">
        <v>26</v>
      </c>
      <c r="N2920" t="s">
        <v>24</v>
      </c>
    </row>
    <row r="2921" spans="1:14" x14ac:dyDescent="0.25">
      <c r="A2921" t="s">
        <v>4953</v>
      </c>
      <c r="B2921" t="s">
        <v>4954</v>
      </c>
      <c r="C2921" t="s">
        <v>4955</v>
      </c>
      <c r="D2921" t="s">
        <v>21</v>
      </c>
      <c r="E2921">
        <v>26263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43311</v>
      </c>
      <c r="L2921" t="s">
        <v>26</v>
      </c>
      <c r="N2921" t="s">
        <v>24</v>
      </c>
    </row>
    <row r="2922" spans="1:14" x14ac:dyDescent="0.25">
      <c r="A2922" t="s">
        <v>787</v>
      </c>
      <c r="B2922" t="s">
        <v>788</v>
      </c>
      <c r="C2922" t="s">
        <v>789</v>
      </c>
      <c r="D2922" t="s">
        <v>21</v>
      </c>
      <c r="E2922">
        <v>26351</v>
      </c>
      <c r="F2922" t="s">
        <v>22</v>
      </c>
      <c r="G2922" t="s">
        <v>22</v>
      </c>
      <c r="H2922" t="s">
        <v>312</v>
      </c>
      <c r="I2922" t="s">
        <v>313</v>
      </c>
      <c r="J2922" s="1">
        <v>43239</v>
      </c>
      <c r="K2922" s="1">
        <v>43311</v>
      </c>
      <c r="L2922" t="s">
        <v>331</v>
      </c>
      <c r="N2922" t="s">
        <v>4956</v>
      </c>
    </row>
    <row r="2923" spans="1:14" x14ac:dyDescent="0.25">
      <c r="A2923" t="s">
        <v>4957</v>
      </c>
      <c r="B2923" t="s">
        <v>1312</v>
      </c>
      <c r="C2923" t="s">
        <v>4958</v>
      </c>
      <c r="D2923" t="s">
        <v>21</v>
      </c>
      <c r="E2923">
        <v>26285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43311</v>
      </c>
      <c r="L2923" t="s">
        <v>26</v>
      </c>
      <c r="N2923" t="s">
        <v>24</v>
      </c>
    </row>
    <row r="2924" spans="1:14" x14ac:dyDescent="0.25">
      <c r="A2924" t="s">
        <v>2534</v>
      </c>
      <c r="B2924" t="s">
        <v>3683</v>
      </c>
      <c r="C2924" t="s">
        <v>1910</v>
      </c>
      <c r="D2924" t="s">
        <v>21</v>
      </c>
      <c r="E2924">
        <v>25411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43308</v>
      </c>
      <c r="L2924" t="s">
        <v>26</v>
      </c>
      <c r="N2924" t="s">
        <v>24</v>
      </c>
    </row>
    <row r="2925" spans="1:14" x14ac:dyDescent="0.25">
      <c r="A2925" t="s">
        <v>3033</v>
      </c>
      <c r="B2925" t="s">
        <v>3684</v>
      </c>
      <c r="C2925" t="s">
        <v>3685</v>
      </c>
      <c r="D2925" t="s">
        <v>21</v>
      </c>
      <c r="E2925">
        <v>25434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43308</v>
      </c>
      <c r="L2925" t="s">
        <v>26</v>
      </c>
      <c r="N2925" t="s">
        <v>24</v>
      </c>
    </row>
    <row r="2926" spans="1:14" x14ac:dyDescent="0.25">
      <c r="A2926" t="s">
        <v>139</v>
      </c>
      <c r="B2926" t="s">
        <v>140</v>
      </c>
      <c r="C2926" t="s">
        <v>48</v>
      </c>
      <c r="D2926" t="s">
        <v>21</v>
      </c>
      <c r="E2926">
        <v>25387</v>
      </c>
      <c r="F2926" t="s">
        <v>22</v>
      </c>
      <c r="G2926" t="s">
        <v>22</v>
      </c>
      <c r="H2926" t="s">
        <v>329</v>
      </c>
      <c r="I2926" t="s">
        <v>449</v>
      </c>
      <c r="J2926" s="1">
        <v>43300</v>
      </c>
      <c r="K2926" s="1">
        <v>43307</v>
      </c>
      <c r="L2926" t="s">
        <v>331</v>
      </c>
      <c r="N2926" t="s">
        <v>1330</v>
      </c>
    </row>
    <row r="2927" spans="1:14" x14ac:dyDescent="0.25">
      <c r="A2927" t="s">
        <v>3814</v>
      </c>
      <c r="B2927" t="s">
        <v>3815</v>
      </c>
      <c r="C2927" t="s">
        <v>384</v>
      </c>
      <c r="D2927" t="s">
        <v>21</v>
      </c>
      <c r="E2927">
        <v>26542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43307</v>
      </c>
      <c r="L2927" t="s">
        <v>26</v>
      </c>
      <c r="N2927" t="s">
        <v>24</v>
      </c>
    </row>
    <row r="2928" spans="1:14" x14ac:dyDescent="0.25">
      <c r="A2928" t="s">
        <v>2370</v>
      </c>
      <c r="B2928" t="s">
        <v>2371</v>
      </c>
      <c r="C2928" t="s">
        <v>2372</v>
      </c>
      <c r="D2928" t="s">
        <v>21</v>
      </c>
      <c r="E2928">
        <v>26038</v>
      </c>
      <c r="F2928" t="s">
        <v>22</v>
      </c>
      <c r="G2928" t="s">
        <v>22</v>
      </c>
      <c r="H2928" t="s">
        <v>312</v>
      </c>
      <c r="I2928" t="s">
        <v>313</v>
      </c>
      <c r="J2928" s="1">
        <v>43254</v>
      </c>
      <c r="K2928" s="1">
        <v>43307</v>
      </c>
      <c r="L2928" t="s">
        <v>331</v>
      </c>
      <c r="N2928" t="s">
        <v>1299</v>
      </c>
    </row>
    <row r="2929" spans="1:14" x14ac:dyDescent="0.25">
      <c r="A2929" t="s">
        <v>359</v>
      </c>
      <c r="B2929" t="s">
        <v>2639</v>
      </c>
      <c r="C2929" t="s">
        <v>326</v>
      </c>
      <c r="D2929" t="s">
        <v>21</v>
      </c>
      <c r="E2929">
        <v>25701</v>
      </c>
      <c r="F2929" t="s">
        <v>22</v>
      </c>
      <c r="G2929" t="s">
        <v>22</v>
      </c>
      <c r="H2929" t="s">
        <v>329</v>
      </c>
      <c r="I2929" t="s">
        <v>330</v>
      </c>
      <c r="J2929" s="1">
        <v>43291</v>
      </c>
      <c r="K2929" s="1">
        <v>43307</v>
      </c>
      <c r="L2929" t="s">
        <v>331</v>
      </c>
      <c r="N2929" t="s">
        <v>1365</v>
      </c>
    </row>
    <row r="2930" spans="1:14" x14ac:dyDescent="0.25">
      <c r="A2930" t="s">
        <v>3181</v>
      </c>
      <c r="B2930" t="s">
        <v>3182</v>
      </c>
      <c r="C2930" t="s">
        <v>326</v>
      </c>
      <c r="D2930" t="s">
        <v>21</v>
      </c>
      <c r="E2930">
        <v>25701</v>
      </c>
      <c r="F2930" t="s">
        <v>22</v>
      </c>
      <c r="G2930" t="s">
        <v>22</v>
      </c>
      <c r="H2930" t="s">
        <v>329</v>
      </c>
      <c r="I2930" t="s">
        <v>330</v>
      </c>
      <c r="J2930" s="1">
        <v>43291</v>
      </c>
      <c r="K2930" s="1">
        <v>43307</v>
      </c>
      <c r="L2930" t="s">
        <v>331</v>
      </c>
      <c r="N2930" t="s">
        <v>1365</v>
      </c>
    </row>
    <row r="2931" spans="1:14" x14ac:dyDescent="0.25">
      <c r="A2931" t="s">
        <v>2852</v>
      </c>
      <c r="B2931" t="s">
        <v>109</v>
      </c>
      <c r="C2931" t="s">
        <v>110</v>
      </c>
      <c r="D2931" t="s">
        <v>21</v>
      </c>
      <c r="E2931">
        <v>26031</v>
      </c>
      <c r="F2931" t="s">
        <v>22</v>
      </c>
      <c r="G2931" t="s">
        <v>22</v>
      </c>
      <c r="H2931" t="s">
        <v>312</v>
      </c>
      <c r="I2931" t="s">
        <v>313</v>
      </c>
      <c r="J2931" s="1">
        <v>43254</v>
      </c>
      <c r="K2931" s="1">
        <v>43307</v>
      </c>
      <c r="L2931" t="s">
        <v>331</v>
      </c>
      <c r="N2931" t="s">
        <v>1299</v>
      </c>
    </row>
    <row r="2932" spans="1:14" x14ac:dyDescent="0.25">
      <c r="A2932" t="s">
        <v>1517</v>
      </c>
      <c r="B2932" t="s">
        <v>2257</v>
      </c>
      <c r="C2932" t="s">
        <v>512</v>
      </c>
      <c r="D2932" t="s">
        <v>21</v>
      </c>
      <c r="E2932">
        <v>26201</v>
      </c>
      <c r="F2932" t="s">
        <v>22</v>
      </c>
      <c r="G2932" t="s">
        <v>22</v>
      </c>
      <c r="H2932" t="s">
        <v>312</v>
      </c>
      <c r="I2932" t="s">
        <v>313</v>
      </c>
      <c r="J2932" s="1">
        <v>43255</v>
      </c>
      <c r="K2932" s="1">
        <v>43307</v>
      </c>
      <c r="L2932" t="s">
        <v>331</v>
      </c>
      <c r="N2932" t="s">
        <v>1302</v>
      </c>
    </row>
    <row r="2933" spans="1:14" x14ac:dyDescent="0.25">
      <c r="A2933" t="s">
        <v>780</v>
      </c>
      <c r="B2933" t="s">
        <v>781</v>
      </c>
      <c r="C2933" t="s">
        <v>71</v>
      </c>
      <c r="D2933" t="s">
        <v>21</v>
      </c>
      <c r="E2933">
        <v>26003</v>
      </c>
      <c r="F2933" t="s">
        <v>22</v>
      </c>
      <c r="G2933" t="s">
        <v>22</v>
      </c>
      <c r="H2933" t="s">
        <v>312</v>
      </c>
      <c r="I2933" t="s">
        <v>313</v>
      </c>
      <c r="J2933" s="1">
        <v>43254</v>
      </c>
      <c r="K2933" s="1">
        <v>43307</v>
      </c>
      <c r="L2933" t="s">
        <v>331</v>
      </c>
      <c r="N2933" t="s">
        <v>1299</v>
      </c>
    </row>
    <row r="2934" spans="1:14" x14ac:dyDescent="0.25">
      <c r="A2934" t="s">
        <v>3730</v>
      </c>
      <c r="B2934" t="s">
        <v>3731</v>
      </c>
      <c r="C2934" t="s">
        <v>1921</v>
      </c>
      <c r="D2934" t="s">
        <v>21</v>
      </c>
      <c r="E2934">
        <v>25422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43307</v>
      </c>
      <c r="L2934" t="s">
        <v>26</v>
      </c>
      <c r="N2934" t="s">
        <v>24</v>
      </c>
    </row>
    <row r="2935" spans="1:14" x14ac:dyDescent="0.25">
      <c r="A2935" t="s">
        <v>2380</v>
      </c>
      <c r="B2935" t="s">
        <v>3816</v>
      </c>
      <c r="C2935" t="s">
        <v>3817</v>
      </c>
      <c r="D2935" t="s">
        <v>21</v>
      </c>
      <c r="E2935">
        <v>26444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43307</v>
      </c>
      <c r="L2935" t="s">
        <v>26</v>
      </c>
      <c r="N2935" t="s">
        <v>24</v>
      </c>
    </row>
    <row r="2936" spans="1:14" x14ac:dyDescent="0.25">
      <c r="A2936" t="s">
        <v>2304</v>
      </c>
      <c r="B2936" t="s">
        <v>3701</v>
      </c>
      <c r="C2936" t="s">
        <v>583</v>
      </c>
      <c r="D2936" t="s">
        <v>21</v>
      </c>
      <c r="E2936">
        <v>25918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43307</v>
      </c>
      <c r="L2936" t="s">
        <v>26</v>
      </c>
      <c r="N2936" t="s">
        <v>24</v>
      </c>
    </row>
    <row r="2937" spans="1:14" x14ac:dyDescent="0.25">
      <c r="A2937" t="s">
        <v>3818</v>
      </c>
      <c r="B2937" t="s">
        <v>3819</v>
      </c>
      <c r="C2937" t="s">
        <v>3820</v>
      </c>
      <c r="D2937" t="s">
        <v>21</v>
      </c>
      <c r="E2937">
        <v>26410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43307</v>
      </c>
      <c r="L2937" t="s">
        <v>26</v>
      </c>
      <c r="N2937" t="s">
        <v>24</v>
      </c>
    </row>
    <row r="2938" spans="1:14" x14ac:dyDescent="0.25">
      <c r="A2938" t="s">
        <v>970</v>
      </c>
      <c r="B2938" t="s">
        <v>1090</v>
      </c>
      <c r="C2938" t="s">
        <v>326</v>
      </c>
      <c r="D2938" t="s">
        <v>21</v>
      </c>
      <c r="E2938">
        <v>25701</v>
      </c>
      <c r="F2938" t="s">
        <v>22</v>
      </c>
      <c r="G2938" t="s">
        <v>22</v>
      </c>
      <c r="H2938" t="s">
        <v>329</v>
      </c>
      <c r="I2938" t="s">
        <v>1981</v>
      </c>
      <c r="J2938" s="1">
        <v>43291</v>
      </c>
      <c r="K2938" s="1">
        <v>43307</v>
      </c>
      <c r="L2938" t="s">
        <v>331</v>
      </c>
      <c r="N2938" t="s">
        <v>1365</v>
      </c>
    </row>
    <row r="2939" spans="1:14" x14ac:dyDescent="0.25">
      <c r="A2939" t="s">
        <v>507</v>
      </c>
      <c r="B2939" t="s">
        <v>508</v>
      </c>
      <c r="C2939" t="s">
        <v>509</v>
      </c>
      <c r="D2939" t="s">
        <v>21</v>
      </c>
      <c r="E2939">
        <v>26679</v>
      </c>
      <c r="F2939" t="s">
        <v>22</v>
      </c>
      <c r="G2939" t="s">
        <v>22</v>
      </c>
      <c r="H2939" t="s">
        <v>312</v>
      </c>
      <c r="I2939" t="s">
        <v>313</v>
      </c>
      <c r="J2939" s="1">
        <v>43204</v>
      </c>
      <c r="K2939" s="1">
        <v>43307</v>
      </c>
      <c r="L2939" t="s">
        <v>331</v>
      </c>
      <c r="N2939" t="s">
        <v>1299</v>
      </c>
    </row>
    <row r="2940" spans="1:14" x14ac:dyDescent="0.25">
      <c r="A2940" t="s">
        <v>3702</v>
      </c>
      <c r="B2940" t="s">
        <v>3703</v>
      </c>
      <c r="C2940" t="s">
        <v>591</v>
      </c>
      <c r="D2940" t="s">
        <v>21</v>
      </c>
      <c r="E2940">
        <v>25813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43307</v>
      </c>
      <c r="L2940" t="s">
        <v>26</v>
      </c>
      <c r="N2940" t="s">
        <v>24</v>
      </c>
    </row>
    <row r="2941" spans="1:14" x14ac:dyDescent="0.25">
      <c r="A2941" t="s">
        <v>3798</v>
      </c>
      <c r="B2941" t="s">
        <v>3799</v>
      </c>
      <c r="C2941" t="s">
        <v>573</v>
      </c>
      <c r="D2941" t="s">
        <v>21</v>
      </c>
      <c r="E2941">
        <v>25247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43307</v>
      </c>
      <c r="L2941" t="s">
        <v>26</v>
      </c>
      <c r="N2941" t="s">
        <v>24</v>
      </c>
    </row>
    <row r="2942" spans="1:14" x14ac:dyDescent="0.25">
      <c r="A2942" t="s">
        <v>2863</v>
      </c>
      <c r="B2942" t="s">
        <v>2864</v>
      </c>
      <c r="C2942" t="s">
        <v>707</v>
      </c>
      <c r="D2942" t="s">
        <v>21</v>
      </c>
      <c r="E2942">
        <v>24701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43306</v>
      </c>
      <c r="L2942" t="s">
        <v>26</v>
      </c>
      <c r="N2942" t="s">
        <v>24</v>
      </c>
    </row>
    <row r="2943" spans="1:14" x14ac:dyDescent="0.25">
      <c r="A2943" t="s">
        <v>2432</v>
      </c>
      <c r="B2943" t="s">
        <v>2865</v>
      </c>
      <c r="C2943" t="s">
        <v>707</v>
      </c>
      <c r="D2943" t="s">
        <v>21</v>
      </c>
      <c r="E2943">
        <v>24701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43306</v>
      </c>
      <c r="L2943" t="s">
        <v>26</v>
      </c>
      <c r="N2943" t="s">
        <v>24</v>
      </c>
    </row>
    <row r="2944" spans="1:14" x14ac:dyDescent="0.25">
      <c r="A2944" t="s">
        <v>4959</v>
      </c>
      <c r="B2944" t="s">
        <v>4960</v>
      </c>
      <c r="C2944" t="s">
        <v>707</v>
      </c>
      <c r="D2944" t="s">
        <v>21</v>
      </c>
      <c r="E2944">
        <v>24701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43306</v>
      </c>
      <c r="L2944" t="s">
        <v>26</v>
      </c>
      <c r="N2944" t="s">
        <v>24</v>
      </c>
    </row>
    <row r="2945" spans="1:14" x14ac:dyDescent="0.25">
      <c r="A2945" t="s">
        <v>3795</v>
      </c>
      <c r="B2945" t="s">
        <v>3796</v>
      </c>
      <c r="C2945" t="s">
        <v>573</v>
      </c>
      <c r="D2945" t="s">
        <v>21</v>
      </c>
      <c r="E2945">
        <v>25247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43306</v>
      </c>
      <c r="L2945" t="s">
        <v>26</v>
      </c>
      <c r="N2945" t="s">
        <v>24</v>
      </c>
    </row>
    <row r="2946" spans="1:14" x14ac:dyDescent="0.25">
      <c r="A2946" t="s">
        <v>3374</v>
      </c>
      <c r="B2946" t="s">
        <v>3375</v>
      </c>
      <c r="C2946" t="s">
        <v>991</v>
      </c>
      <c r="D2946" t="s">
        <v>21</v>
      </c>
      <c r="E2946">
        <v>25414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43306</v>
      </c>
      <c r="L2946" t="s">
        <v>26</v>
      </c>
      <c r="N2946" t="s">
        <v>24</v>
      </c>
    </row>
    <row r="2947" spans="1:14" x14ac:dyDescent="0.25">
      <c r="A2947" t="s">
        <v>4961</v>
      </c>
      <c r="B2947" t="s">
        <v>4962</v>
      </c>
      <c r="C2947" t="s">
        <v>707</v>
      </c>
      <c r="D2947" t="s">
        <v>21</v>
      </c>
      <c r="E2947">
        <v>24701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43306</v>
      </c>
      <c r="L2947" t="s">
        <v>26</v>
      </c>
      <c r="N2947" t="s">
        <v>24</v>
      </c>
    </row>
    <row r="2948" spans="1:14" x14ac:dyDescent="0.25">
      <c r="A2948" t="s">
        <v>1272</v>
      </c>
      <c r="B2948" t="s">
        <v>4963</v>
      </c>
      <c r="C2948" t="s">
        <v>1274</v>
      </c>
      <c r="D2948" t="s">
        <v>21</v>
      </c>
      <c r="E2948">
        <v>24743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43306</v>
      </c>
      <c r="L2948" t="s">
        <v>26</v>
      </c>
      <c r="N2948" t="s">
        <v>24</v>
      </c>
    </row>
    <row r="2949" spans="1:14" x14ac:dyDescent="0.25">
      <c r="A2949" t="s">
        <v>1428</v>
      </c>
      <c r="B2949" t="s">
        <v>4964</v>
      </c>
      <c r="C2949" t="s">
        <v>4965</v>
      </c>
      <c r="D2949" t="s">
        <v>21</v>
      </c>
      <c r="E2949">
        <v>24701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43306</v>
      </c>
      <c r="L2949" t="s">
        <v>26</v>
      </c>
      <c r="N2949" t="s">
        <v>24</v>
      </c>
    </row>
    <row r="2950" spans="1:14" x14ac:dyDescent="0.25">
      <c r="A2950" t="s">
        <v>1282</v>
      </c>
      <c r="B2950" t="s">
        <v>4966</v>
      </c>
      <c r="C2950" t="s">
        <v>707</v>
      </c>
      <c r="D2950" t="s">
        <v>21</v>
      </c>
      <c r="E2950">
        <v>24701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43306</v>
      </c>
      <c r="L2950" t="s">
        <v>26</v>
      </c>
      <c r="N2950" t="s">
        <v>24</v>
      </c>
    </row>
    <row r="2951" spans="1:14" x14ac:dyDescent="0.25">
      <c r="A2951" t="s">
        <v>3290</v>
      </c>
      <c r="B2951" t="s">
        <v>3291</v>
      </c>
      <c r="C2951" t="s">
        <v>948</v>
      </c>
      <c r="D2951" t="s">
        <v>21</v>
      </c>
      <c r="E2951">
        <v>25430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43306</v>
      </c>
      <c r="L2951" t="s">
        <v>26</v>
      </c>
      <c r="N2951" t="s">
        <v>24</v>
      </c>
    </row>
    <row r="2952" spans="1:14" x14ac:dyDescent="0.25">
      <c r="A2952" t="s">
        <v>2432</v>
      </c>
      <c r="B2952" t="s">
        <v>2642</v>
      </c>
      <c r="C2952" t="s">
        <v>71</v>
      </c>
      <c r="D2952" t="s">
        <v>21</v>
      </c>
      <c r="E2952">
        <v>26003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43305</v>
      </c>
      <c r="L2952" t="s">
        <v>26</v>
      </c>
      <c r="N2952" t="s">
        <v>24</v>
      </c>
    </row>
    <row r="2953" spans="1:14" x14ac:dyDescent="0.25">
      <c r="A2953" t="s">
        <v>2850</v>
      </c>
      <c r="B2953" t="s">
        <v>2851</v>
      </c>
      <c r="C2953" t="s">
        <v>2613</v>
      </c>
      <c r="D2953" t="s">
        <v>21</v>
      </c>
      <c r="E2953">
        <v>26060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43305</v>
      </c>
      <c r="L2953" t="s">
        <v>26</v>
      </c>
      <c r="N2953" t="s">
        <v>24</v>
      </c>
    </row>
    <row r="2954" spans="1:14" x14ac:dyDescent="0.25">
      <c r="A2954" t="s">
        <v>314</v>
      </c>
      <c r="B2954" t="s">
        <v>2643</v>
      </c>
      <c r="C2954" t="s">
        <v>71</v>
      </c>
      <c r="D2954" t="s">
        <v>21</v>
      </c>
      <c r="E2954">
        <v>26003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43305</v>
      </c>
      <c r="L2954" t="s">
        <v>26</v>
      </c>
      <c r="N2954" t="s">
        <v>24</v>
      </c>
    </row>
    <row r="2955" spans="1:14" x14ac:dyDescent="0.25">
      <c r="A2955" t="s">
        <v>2646</v>
      </c>
      <c r="B2955" t="s">
        <v>2647</v>
      </c>
      <c r="C2955" t="s">
        <v>71</v>
      </c>
      <c r="D2955" t="s">
        <v>21</v>
      </c>
      <c r="E2955">
        <v>26003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43305</v>
      </c>
      <c r="L2955" t="s">
        <v>26</v>
      </c>
      <c r="N2955" t="s">
        <v>24</v>
      </c>
    </row>
    <row r="2956" spans="1:14" x14ac:dyDescent="0.25">
      <c r="A2956" t="s">
        <v>4967</v>
      </c>
      <c r="B2956" t="s">
        <v>4968</v>
      </c>
      <c r="C2956" t="s">
        <v>71</v>
      </c>
      <c r="D2956" t="s">
        <v>21</v>
      </c>
      <c r="E2956">
        <v>26003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43305</v>
      </c>
      <c r="L2956" t="s">
        <v>26</v>
      </c>
      <c r="N2956" t="s">
        <v>24</v>
      </c>
    </row>
    <row r="2957" spans="1:14" x14ac:dyDescent="0.25">
      <c r="A2957" t="s">
        <v>533</v>
      </c>
      <c r="B2957" t="s">
        <v>4969</v>
      </c>
      <c r="C2957" t="s">
        <v>71</v>
      </c>
      <c r="D2957" t="s">
        <v>21</v>
      </c>
      <c r="E2957">
        <v>26003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43305</v>
      </c>
      <c r="L2957" t="s">
        <v>26</v>
      </c>
      <c r="N2957" t="s">
        <v>24</v>
      </c>
    </row>
    <row r="2958" spans="1:14" x14ac:dyDescent="0.25">
      <c r="A2958" t="s">
        <v>2380</v>
      </c>
      <c r="B2958" t="s">
        <v>4970</v>
      </c>
      <c r="C2958" t="s">
        <v>71</v>
      </c>
      <c r="D2958" t="s">
        <v>21</v>
      </c>
      <c r="E2958">
        <v>26003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43305</v>
      </c>
      <c r="L2958" t="s">
        <v>26</v>
      </c>
      <c r="N2958" t="s">
        <v>24</v>
      </c>
    </row>
    <row r="2959" spans="1:14" x14ac:dyDescent="0.25">
      <c r="A2959" t="s">
        <v>2235</v>
      </c>
      <c r="B2959" t="s">
        <v>2654</v>
      </c>
      <c r="C2959" t="s">
        <v>71</v>
      </c>
      <c r="D2959" t="s">
        <v>21</v>
      </c>
      <c r="E2959">
        <v>26003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43305</v>
      </c>
      <c r="L2959" t="s">
        <v>26</v>
      </c>
      <c r="N2959" t="s">
        <v>24</v>
      </c>
    </row>
    <row r="2960" spans="1:14" x14ac:dyDescent="0.25">
      <c r="A2960" t="s">
        <v>2441</v>
      </c>
      <c r="B2960" t="s">
        <v>2442</v>
      </c>
      <c r="C2960" t="s">
        <v>71</v>
      </c>
      <c r="D2960" t="s">
        <v>21</v>
      </c>
      <c r="E2960">
        <v>26003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43305</v>
      </c>
      <c r="L2960" t="s">
        <v>26</v>
      </c>
      <c r="N2960" t="s">
        <v>24</v>
      </c>
    </row>
    <row r="2961" spans="1:14" x14ac:dyDescent="0.25">
      <c r="A2961" t="s">
        <v>2407</v>
      </c>
      <c r="B2961" t="s">
        <v>3471</v>
      </c>
      <c r="C2961" t="s">
        <v>956</v>
      </c>
      <c r="D2961" t="s">
        <v>21</v>
      </c>
      <c r="E2961">
        <v>25569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43305</v>
      </c>
      <c r="L2961" t="s">
        <v>26</v>
      </c>
      <c r="N2961" t="s">
        <v>24</v>
      </c>
    </row>
    <row r="2962" spans="1:14" x14ac:dyDescent="0.25">
      <c r="A2962" t="s">
        <v>4971</v>
      </c>
      <c r="B2962" t="s">
        <v>1700</v>
      </c>
      <c r="C2962" t="s">
        <v>71</v>
      </c>
      <c r="D2962" t="s">
        <v>21</v>
      </c>
      <c r="E2962">
        <v>26003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43305</v>
      </c>
      <c r="L2962" t="s">
        <v>26</v>
      </c>
      <c r="N2962" t="s">
        <v>24</v>
      </c>
    </row>
    <row r="2963" spans="1:14" x14ac:dyDescent="0.25">
      <c r="A2963" t="s">
        <v>2763</v>
      </c>
      <c r="B2963" t="s">
        <v>2764</v>
      </c>
      <c r="C2963" t="s">
        <v>444</v>
      </c>
      <c r="D2963" t="s">
        <v>21</v>
      </c>
      <c r="E2963">
        <v>26288</v>
      </c>
      <c r="F2963" t="s">
        <v>22</v>
      </c>
      <c r="G2963" t="s">
        <v>22</v>
      </c>
      <c r="H2963" t="s">
        <v>312</v>
      </c>
      <c r="I2963" t="s">
        <v>313</v>
      </c>
      <c r="J2963" t="s">
        <v>80</v>
      </c>
      <c r="K2963" s="1">
        <v>43305</v>
      </c>
      <c r="L2963" t="s">
        <v>81</v>
      </c>
      <c r="M2963" t="str">
        <f>HYPERLINK("https://www.regulations.gov/docket?D=FDA-2018-H-2827")</f>
        <v>https://www.regulations.gov/docket?D=FDA-2018-H-2827</v>
      </c>
      <c r="N2963" t="s">
        <v>80</v>
      </c>
    </row>
    <row r="2964" spans="1:14" x14ac:dyDescent="0.25">
      <c r="A2964" t="s">
        <v>2655</v>
      </c>
      <c r="B2964" t="s">
        <v>2656</v>
      </c>
      <c r="C2964" t="s">
        <v>71</v>
      </c>
      <c r="D2964" t="s">
        <v>21</v>
      </c>
      <c r="E2964">
        <v>26003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43305</v>
      </c>
      <c r="L2964" t="s">
        <v>26</v>
      </c>
      <c r="N2964" t="s">
        <v>24</v>
      </c>
    </row>
    <row r="2965" spans="1:14" x14ac:dyDescent="0.25">
      <c r="A2965" t="s">
        <v>2655</v>
      </c>
      <c r="B2965" t="s">
        <v>4972</v>
      </c>
      <c r="C2965" t="s">
        <v>71</v>
      </c>
      <c r="D2965" t="s">
        <v>21</v>
      </c>
      <c r="E2965">
        <v>26003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43305</v>
      </c>
      <c r="L2965" t="s">
        <v>26</v>
      </c>
      <c r="N2965" t="s">
        <v>24</v>
      </c>
    </row>
    <row r="2966" spans="1:14" x14ac:dyDescent="0.25">
      <c r="A2966" t="s">
        <v>2145</v>
      </c>
      <c r="B2966" t="s">
        <v>4973</v>
      </c>
      <c r="C2966" t="s">
        <v>517</v>
      </c>
      <c r="D2966" t="s">
        <v>21</v>
      </c>
      <c r="E2966">
        <v>26431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43304</v>
      </c>
      <c r="L2966" t="s">
        <v>26</v>
      </c>
      <c r="N2966" t="s">
        <v>24</v>
      </c>
    </row>
    <row r="2967" spans="1:14" x14ac:dyDescent="0.25">
      <c r="A2967" t="s">
        <v>359</v>
      </c>
      <c r="B2967" t="s">
        <v>4974</v>
      </c>
      <c r="C2967" t="s">
        <v>517</v>
      </c>
      <c r="D2967" t="s">
        <v>21</v>
      </c>
      <c r="E2967">
        <v>26431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43304</v>
      </c>
      <c r="L2967" t="s">
        <v>26</v>
      </c>
      <c r="N2967" t="s">
        <v>24</v>
      </c>
    </row>
    <row r="2968" spans="1:14" x14ac:dyDescent="0.25">
      <c r="A2968" t="s">
        <v>2432</v>
      </c>
      <c r="B2968" t="s">
        <v>4975</v>
      </c>
      <c r="C2968" t="s">
        <v>517</v>
      </c>
      <c r="D2968" t="s">
        <v>21</v>
      </c>
      <c r="E2968">
        <v>26431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43304</v>
      </c>
      <c r="L2968" t="s">
        <v>26</v>
      </c>
      <c r="N2968" t="s">
        <v>24</v>
      </c>
    </row>
    <row r="2969" spans="1:14" x14ac:dyDescent="0.25">
      <c r="A2969" t="s">
        <v>1483</v>
      </c>
      <c r="B2969" t="s">
        <v>2153</v>
      </c>
      <c r="C2969" t="s">
        <v>517</v>
      </c>
      <c r="D2969" t="s">
        <v>21</v>
      </c>
      <c r="E2969">
        <v>26431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43304</v>
      </c>
      <c r="L2969" t="s">
        <v>26</v>
      </c>
      <c r="N2969" t="s">
        <v>24</v>
      </c>
    </row>
    <row r="2970" spans="1:14" x14ac:dyDescent="0.25">
      <c r="A2970" t="s">
        <v>2380</v>
      </c>
      <c r="B2970" t="s">
        <v>4976</v>
      </c>
      <c r="C2970" t="s">
        <v>517</v>
      </c>
      <c r="D2970" t="s">
        <v>21</v>
      </c>
      <c r="E2970">
        <v>26431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43304</v>
      </c>
      <c r="L2970" t="s">
        <v>26</v>
      </c>
      <c r="N2970" t="s">
        <v>24</v>
      </c>
    </row>
    <row r="2971" spans="1:14" x14ac:dyDescent="0.25">
      <c r="A2971" t="s">
        <v>2324</v>
      </c>
      <c r="B2971" t="s">
        <v>4977</v>
      </c>
      <c r="C2971" t="s">
        <v>517</v>
      </c>
      <c r="D2971" t="s">
        <v>21</v>
      </c>
      <c r="E2971">
        <v>26431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43304</v>
      </c>
      <c r="L2971" t="s">
        <v>26</v>
      </c>
      <c r="N2971" t="s">
        <v>24</v>
      </c>
    </row>
    <row r="2972" spans="1:14" x14ac:dyDescent="0.25">
      <c r="A2972" t="s">
        <v>2407</v>
      </c>
      <c r="B2972" t="s">
        <v>1329</v>
      </c>
      <c r="C2972" t="s">
        <v>517</v>
      </c>
      <c r="D2972" t="s">
        <v>21</v>
      </c>
      <c r="E2972">
        <v>26431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43304</v>
      </c>
      <c r="L2972" t="s">
        <v>26</v>
      </c>
      <c r="N2972" t="s">
        <v>24</v>
      </c>
    </row>
    <row r="2973" spans="1:14" x14ac:dyDescent="0.25">
      <c r="A2973" t="s">
        <v>4978</v>
      </c>
      <c r="B2973" t="s">
        <v>4979</v>
      </c>
      <c r="C2973" t="s">
        <v>517</v>
      </c>
      <c r="D2973" t="s">
        <v>21</v>
      </c>
      <c r="E2973">
        <v>26431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43304</v>
      </c>
      <c r="L2973" t="s">
        <v>26</v>
      </c>
      <c r="N2973" t="s">
        <v>24</v>
      </c>
    </row>
    <row r="2974" spans="1:14" x14ac:dyDescent="0.25">
      <c r="A2974" t="s">
        <v>2807</v>
      </c>
      <c r="B2974" t="s">
        <v>2808</v>
      </c>
      <c r="C2974" t="s">
        <v>2809</v>
      </c>
      <c r="D2974" t="s">
        <v>21</v>
      </c>
      <c r="E2974">
        <v>25134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43301</v>
      </c>
      <c r="L2974" t="s">
        <v>26</v>
      </c>
      <c r="N2974" t="s">
        <v>24</v>
      </c>
    </row>
    <row r="2975" spans="1:14" x14ac:dyDescent="0.25">
      <c r="A2975" t="s">
        <v>1944</v>
      </c>
      <c r="B2975" t="s">
        <v>1945</v>
      </c>
      <c r="C2975" t="s">
        <v>463</v>
      </c>
      <c r="D2975" t="s">
        <v>21</v>
      </c>
      <c r="E2975">
        <v>25550</v>
      </c>
      <c r="F2975" t="s">
        <v>22</v>
      </c>
      <c r="G2975" t="s">
        <v>22</v>
      </c>
      <c r="H2975" t="s">
        <v>312</v>
      </c>
      <c r="I2975" t="s">
        <v>313</v>
      </c>
      <c r="J2975" t="s">
        <v>80</v>
      </c>
      <c r="K2975" s="1">
        <v>43301</v>
      </c>
      <c r="L2975" t="s">
        <v>81</v>
      </c>
      <c r="M2975" t="str">
        <f>HYPERLINK("https://www.regulations.gov/docket?D=FDA-2018-H-2782")</f>
        <v>https://www.regulations.gov/docket?D=FDA-2018-H-2782</v>
      </c>
      <c r="N2975" t="s">
        <v>80</v>
      </c>
    </row>
    <row r="2976" spans="1:14" x14ac:dyDescent="0.25">
      <c r="A2976" t="s">
        <v>1842</v>
      </c>
      <c r="B2976" t="s">
        <v>4980</v>
      </c>
      <c r="C2976" t="s">
        <v>1844</v>
      </c>
      <c r="D2976" t="s">
        <v>21</v>
      </c>
      <c r="E2976">
        <v>25136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43301</v>
      </c>
      <c r="L2976" t="s">
        <v>26</v>
      </c>
      <c r="N2976" t="s">
        <v>24</v>
      </c>
    </row>
    <row r="2977" spans="1:14" x14ac:dyDescent="0.25">
      <c r="A2977" t="s">
        <v>2810</v>
      </c>
      <c r="B2977" t="s">
        <v>2811</v>
      </c>
      <c r="C2977" t="s">
        <v>551</v>
      </c>
      <c r="D2977" t="s">
        <v>21</v>
      </c>
      <c r="E2977">
        <v>25315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43301</v>
      </c>
      <c r="L2977" t="s">
        <v>26</v>
      </c>
      <c r="N2977" t="s">
        <v>24</v>
      </c>
    </row>
    <row r="2978" spans="1:14" x14ac:dyDescent="0.25">
      <c r="A2978" t="s">
        <v>2380</v>
      </c>
      <c r="B2978" t="s">
        <v>4981</v>
      </c>
      <c r="C2978" t="s">
        <v>1844</v>
      </c>
      <c r="D2978" t="s">
        <v>21</v>
      </c>
      <c r="E2978">
        <v>25136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43301</v>
      </c>
      <c r="L2978" t="s">
        <v>26</v>
      </c>
      <c r="N2978" t="s">
        <v>24</v>
      </c>
    </row>
    <row r="2979" spans="1:14" x14ac:dyDescent="0.25">
      <c r="A2979" t="s">
        <v>4982</v>
      </c>
      <c r="B2979" t="s">
        <v>4983</v>
      </c>
      <c r="C2979" t="s">
        <v>48</v>
      </c>
      <c r="D2979" t="s">
        <v>21</v>
      </c>
      <c r="E2979">
        <v>25302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43301</v>
      </c>
      <c r="L2979" t="s">
        <v>26</v>
      </c>
      <c r="N2979" t="s">
        <v>24</v>
      </c>
    </row>
    <row r="2980" spans="1:14" x14ac:dyDescent="0.25">
      <c r="A2980" t="s">
        <v>2672</v>
      </c>
      <c r="B2980" t="s">
        <v>2823</v>
      </c>
      <c r="C2980" t="s">
        <v>551</v>
      </c>
      <c r="D2980" t="s">
        <v>21</v>
      </c>
      <c r="E2980">
        <v>25315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43301</v>
      </c>
      <c r="L2980" t="s">
        <v>26</v>
      </c>
      <c r="N2980" t="s">
        <v>24</v>
      </c>
    </row>
    <row r="2981" spans="1:14" x14ac:dyDescent="0.25">
      <c r="A2981" t="s">
        <v>1091</v>
      </c>
      <c r="B2981" t="s">
        <v>1851</v>
      </c>
      <c r="C2981" t="s">
        <v>4984</v>
      </c>
      <c r="D2981" t="s">
        <v>21</v>
      </c>
      <c r="E2981">
        <v>25015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43301</v>
      </c>
      <c r="L2981" t="s">
        <v>26</v>
      </c>
      <c r="N2981" t="s">
        <v>24</v>
      </c>
    </row>
    <row r="2982" spans="1:14" x14ac:dyDescent="0.25">
      <c r="A2982" t="s">
        <v>2097</v>
      </c>
      <c r="B2982" t="s">
        <v>2480</v>
      </c>
      <c r="C2982" t="s">
        <v>48</v>
      </c>
      <c r="D2982" t="s">
        <v>21</v>
      </c>
      <c r="E2982">
        <v>25312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43301</v>
      </c>
      <c r="L2982" t="s">
        <v>26</v>
      </c>
      <c r="N2982" t="s">
        <v>24</v>
      </c>
    </row>
    <row r="2983" spans="1:14" x14ac:dyDescent="0.25">
      <c r="A2983" t="s">
        <v>2302</v>
      </c>
      <c r="B2983" t="s">
        <v>2303</v>
      </c>
      <c r="C2983" t="s">
        <v>774</v>
      </c>
      <c r="D2983" t="s">
        <v>21</v>
      </c>
      <c r="E2983">
        <v>25428</v>
      </c>
      <c r="F2983" t="s">
        <v>22</v>
      </c>
      <c r="G2983" t="s">
        <v>22</v>
      </c>
      <c r="H2983" t="s">
        <v>329</v>
      </c>
      <c r="I2983" t="s">
        <v>330</v>
      </c>
      <c r="J2983" s="1">
        <v>43286</v>
      </c>
      <c r="K2983" s="1">
        <v>43300</v>
      </c>
      <c r="L2983" t="s">
        <v>331</v>
      </c>
      <c r="N2983" t="s">
        <v>1330</v>
      </c>
    </row>
    <row r="2984" spans="1:14" x14ac:dyDescent="0.25">
      <c r="A2984" t="s">
        <v>2272</v>
      </c>
      <c r="B2984" t="s">
        <v>4985</v>
      </c>
      <c r="C2984" t="s">
        <v>1466</v>
      </c>
      <c r="D2984" t="s">
        <v>21</v>
      </c>
      <c r="E2984">
        <v>25209</v>
      </c>
      <c r="F2984" t="s">
        <v>22</v>
      </c>
      <c r="G2984" t="s">
        <v>22</v>
      </c>
      <c r="H2984" t="s">
        <v>329</v>
      </c>
      <c r="I2984" t="s">
        <v>1981</v>
      </c>
      <c r="J2984" s="1">
        <v>43286</v>
      </c>
      <c r="K2984" s="1">
        <v>43300</v>
      </c>
      <c r="L2984" t="s">
        <v>331</v>
      </c>
      <c r="N2984" t="s">
        <v>1330</v>
      </c>
    </row>
    <row r="2985" spans="1:14" x14ac:dyDescent="0.25">
      <c r="A2985" t="s">
        <v>2657</v>
      </c>
      <c r="B2985" t="s">
        <v>2658</v>
      </c>
      <c r="C2985" t="s">
        <v>2659</v>
      </c>
      <c r="D2985" t="s">
        <v>21</v>
      </c>
      <c r="E2985">
        <v>24944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43299</v>
      </c>
      <c r="L2985" t="s">
        <v>26</v>
      </c>
      <c r="N2985" t="s">
        <v>24</v>
      </c>
    </row>
    <row r="2986" spans="1:14" x14ac:dyDescent="0.25">
      <c r="A2986" t="s">
        <v>974</v>
      </c>
      <c r="B2986" t="s">
        <v>4986</v>
      </c>
      <c r="C2986" t="s">
        <v>976</v>
      </c>
      <c r="D2986" t="s">
        <v>21</v>
      </c>
      <c r="E2986">
        <v>25438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43299</v>
      </c>
      <c r="L2986" t="s">
        <v>26</v>
      </c>
      <c r="N2986" t="s">
        <v>24</v>
      </c>
    </row>
    <row r="2987" spans="1:14" x14ac:dyDescent="0.25">
      <c r="A2987" t="s">
        <v>1309</v>
      </c>
      <c r="B2987" t="s">
        <v>4987</v>
      </c>
      <c r="C2987" t="s">
        <v>4988</v>
      </c>
      <c r="D2987" t="s">
        <v>21</v>
      </c>
      <c r="E2987">
        <v>25320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43299</v>
      </c>
      <c r="L2987" t="s">
        <v>26</v>
      </c>
      <c r="N2987" t="s">
        <v>24</v>
      </c>
    </row>
    <row r="2988" spans="1:14" x14ac:dyDescent="0.25">
      <c r="A2988" t="s">
        <v>3706</v>
      </c>
      <c r="B2988" t="s">
        <v>3707</v>
      </c>
      <c r="C2988" t="s">
        <v>1996</v>
      </c>
      <c r="D2988" t="s">
        <v>21</v>
      </c>
      <c r="E2988">
        <v>25843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43299</v>
      </c>
      <c r="L2988" t="s">
        <v>26</v>
      </c>
      <c r="N2988" t="s">
        <v>24</v>
      </c>
    </row>
    <row r="2989" spans="1:14" x14ac:dyDescent="0.25">
      <c r="A2989" t="s">
        <v>1343</v>
      </c>
      <c r="B2989" t="s">
        <v>4989</v>
      </c>
      <c r="C2989" t="s">
        <v>4988</v>
      </c>
      <c r="D2989" t="s">
        <v>21</v>
      </c>
      <c r="E2989">
        <v>25312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43299</v>
      </c>
      <c r="L2989" t="s">
        <v>26</v>
      </c>
      <c r="N2989" t="s">
        <v>24</v>
      </c>
    </row>
    <row r="2990" spans="1:14" x14ac:dyDescent="0.25">
      <c r="A2990" t="s">
        <v>4990</v>
      </c>
      <c r="B2990" t="s">
        <v>4991</v>
      </c>
      <c r="C2990" t="s">
        <v>948</v>
      </c>
      <c r="D2990" t="s">
        <v>21</v>
      </c>
      <c r="E2990">
        <v>25430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43299</v>
      </c>
      <c r="L2990" t="s">
        <v>26</v>
      </c>
      <c r="N2990" t="s">
        <v>24</v>
      </c>
    </row>
    <row r="2991" spans="1:14" x14ac:dyDescent="0.25">
      <c r="A2991" t="s">
        <v>2194</v>
      </c>
      <c r="B2991" t="s">
        <v>4992</v>
      </c>
      <c r="C2991" t="s">
        <v>2165</v>
      </c>
      <c r="D2991" t="s">
        <v>21</v>
      </c>
      <c r="E2991">
        <v>25921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43299</v>
      </c>
      <c r="L2991" t="s">
        <v>26</v>
      </c>
      <c r="N2991" t="s">
        <v>24</v>
      </c>
    </row>
    <row r="2992" spans="1:14" x14ac:dyDescent="0.25">
      <c r="A2992" t="s">
        <v>1864</v>
      </c>
      <c r="B2992" t="s">
        <v>4993</v>
      </c>
      <c r="C2992" t="s">
        <v>32</v>
      </c>
      <c r="D2992" t="s">
        <v>21</v>
      </c>
      <c r="E2992">
        <v>24954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43299</v>
      </c>
      <c r="L2992" t="s">
        <v>26</v>
      </c>
      <c r="N2992" t="s">
        <v>24</v>
      </c>
    </row>
    <row r="2993" spans="1:14" x14ac:dyDescent="0.25">
      <c r="A2993" t="s">
        <v>2432</v>
      </c>
      <c r="B2993" t="s">
        <v>1332</v>
      </c>
      <c r="C2993" t="s">
        <v>4988</v>
      </c>
      <c r="D2993" t="s">
        <v>21</v>
      </c>
      <c r="E2993">
        <v>25312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43299</v>
      </c>
      <c r="L2993" t="s">
        <v>26</v>
      </c>
      <c r="N2993" t="s">
        <v>24</v>
      </c>
    </row>
    <row r="2994" spans="1:14" x14ac:dyDescent="0.25">
      <c r="A2994" t="s">
        <v>2432</v>
      </c>
      <c r="B2994" t="s">
        <v>2681</v>
      </c>
      <c r="C2994" t="s">
        <v>976</v>
      </c>
      <c r="D2994" t="s">
        <v>21</v>
      </c>
      <c r="E2994">
        <v>25438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43299</v>
      </c>
      <c r="L2994" t="s">
        <v>26</v>
      </c>
      <c r="N2994" t="s">
        <v>24</v>
      </c>
    </row>
    <row r="2995" spans="1:14" x14ac:dyDescent="0.25">
      <c r="A2995" t="s">
        <v>1401</v>
      </c>
      <c r="B2995" t="s">
        <v>4994</v>
      </c>
      <c r="C2995" t="s">
        <v>4988</v>
      </c>
      <c r="D2995" t="s">
        <v>21</v>
      </c>
      <c r="E2995">
        <v>25312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43299</v>
      </c>
      <c r="L2995" t="s">
        <v>26</v>
      </c>
      <c r="N2995" t="s">
        <v>24</v>
      </c>
    </row>
    <row r="2996" spans="1:14" x14ac:dyDescent="0.25">
      <c r="A2996" t="s">
        <v>3524</v>
      </c>
      <c r="B2996" t="s">
        <v>3525</v>
      </c>
      <c r="C2996" t="s">
        <v>98</v>
      </c>
      <c r="D2996" t="s">
        <v>21</v>
      </c>
      <c r="E2996">
        <v>25271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43299</v>
      </c>
      <c r="L2996" t="s">
        <v>26</v>
      </c>
      <c r="N2996" t="s">
        <v>24</v>
      </c>
    </row>
    <row r="2997" spans="1:14" x14ac:dyDescent="0.25">
      <c r="A2997" t="s">
        <v>496</v>
      </c>
      <c r="B2997" t="s">
        <v>4995</v>
      </c>
      <c r="C2997" t="s">
        <v>4988</v>
      </c>
      <c r="D2997" t="s">
        <v>21</v>
      </c>
      <c r="E2997">
        <v>25320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43299</v>
      </c>
      <c r="L2997" t="s">
        <v>26</v>
      </c>
      <c r="N2997" t="s">
        <v>24</v>
      </c>
    </row>
    <row r="2998" spans="1:14" x14ac:dyDescent="0.25">
      <c r="A2998" t="s">
        <v>4996</v>
      </c>
      <c r="B2998" t="s">
        <v>156</v>
      </c>
      <c r="C2998" t="s">
        <v>48</v>
      </c>
      <c r="D2998" t="s">
        <v>21</v>
      </c>
      <c r="E2998">
        <v>25312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43299</v>
      </c>
      <c r="L2998" t="s">
        <v>26</v>
      </c>
      <c r="N2998" t="s">
        <v>24</v>
      </c>
    </row>
    <row r="2999" spans="1:14" x14ac:dyDescent="0.25">
      <c r="A2999" t="s">
        <v>4951</v>
      </c>
      <c r="B2999" t="s">
        <v>4997</v>
      </c>
      <c r="C2999" t="s">
        <v>32</v>
      </c>
      <c r="D2999" t="s">
        <v>21</v>
      </c>
      <c r="E2999">
        <v>24954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43299</v>
      </c>
      <c r="L2999" t="s">
        <v>26</v>
      </c>
      <c r="N2999" t="s">
        <v>24</v>
      </c>
    </row>
    <row r="3000" spans="1:14" x14ac:dyDescent="0.25">
      <c r="A3000" t="s">
        <v>4998</v>
      </c>
      <c r="B3000" t="s">
        <v>4999</v>
      </c>
      <c r="C3000" t="s">
        <v>2082</v>
      </c>
      <c r="D3000" t="s">
        <v>21</v>
      </c>
      <c r="E3000">
        <v>24924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43299</v>
      </c>
      <c r="L3000" t="s">
        <v>26</v>
      </c>
      <c r="N3000" t="s">
        <v>24</v>
      </c>
    </row>
    <row r="3001" spans="1:14" x14ac:dyDescent="0.25">
      <c r="A3001" t="s">
        <v>5000</v>
      </c>
      <c r="B3001" t="s">
        <v>3527</v>
      </c>
      <c r="C3001" t="s">
        <v>3479</v>
      </c>
      <c r="D3001" t="s">
        <v>21</v>
      </c>
      <c r="E3001">
        <v>25823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43299</v>
      </c>
      <c r="L3001" t="s">
        <v>26</v>
      </c>
      <c r="N3001" t="s">
        <v>24</v>
      </c>
    </row>
    <row r="3002" spans="1:14" x14ac:dyDescent="0.25">
      <c r="A3002" t="s">
        <v>3880</v>
      </c>
      <c r="B3002" t="s">
        <v>1317</v>
      </c>
      <c r="C3002" t="s">
        <v>4988</v>
      </c>
      <c r="D3002" t="s">
        <v>21</v>
      </c>
      <c r="E3002">
        <v>25312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43299</v>
      </c>
      <c r="L3002" t="s">
        <v>26</v>
      </c>
      <c r="N3002" t="s">
        <v>24</v>
      </c>
    </row>
    <row r="3003" spans="1:14" x14ac:dyDescent="0.25">
      <c r="A3003" t="s">
        <v>2089</v>
      </c>
      <c r="B3003" t="s">
        <v>5001</v>
      </c>
      <c r="C3003" t="s">
        <v>1413</v>
      </c>
      <c r="D3003" t="s">
        <v>21</v>
      </c>
      <c r="E3003">
        <v>24946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43299</v>
      </c>
      <c r="L3003" t="s">
        <v>26</v>
      </c>
      <c r="N3003" t="s">
        <v>24</v>
      </c>
    </row>
    <row r="3004" spans="1:14" x14ac:dyDescent="0.25">
      <c r="A3004" t="s">
        <v>5002</v>
      </c>
      <c r="B3004" t="s">
        <v>5003</v>
      </c>
      <c r="C3004" t="s">
        <v>113</v>
      </c>
      <c r="D3004" t="s">
        <v>21</v>
      </c>
      <c r="E3004">
        <v>25801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43299</v>
      </c>
      <c r="L3004" t="s">
        <v>26</v>
      </c>
      <c r="N3004" t="s">
        <v>24</v>
      </c>
    </row>
    <row r="3005" spans="1:14" x14ac:dyDescent="0.25">
      <c r="A3005" t="s">
        <v>2380</v>
      </c>
      <c r="B3005" t="s">
        <v>3532</v>
      </c>
      <c r="C3005" t="s">
        <v>98</v>
      </c>
      <c r="D3005" t="s">
        <v>21</v>
      </c>
      <c r="E3005">
        <v>25271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43299</v>
      </c>
      <c r="L3005" t="s">
        <v>26</v>
      </c>
      <c r="N3005" t="s">
        <v>24</v>
      </c>
    </row>
    <row r="3006" spans="1:14" x14ac:dyDescent="0.25">
      <c r="A3006" t="s">
        <v>2380</v>
      </c>
      <c r="B3006" t="s">
        <v>5004</v>
      </c>
      <c r="C3006" t="s">
        <v>4988</v>
      </c>
      <c r="D3006" t="s">
        <v>21</v>
      </c>
      <c r="E3006">
        <v>25312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43299</v>
      </c>
      <c r="L3006" t="s">
        <v>26</v>
      </c>
      <c r="N3006" t="s">
        <v>24</v>
      </c>
    </row>
    <row r="3007" spans="1:14" x14ac:dyDescent="0.25">
      <c r="A3007" t="s">
        <v>5005</v>
      </c>
      <c r="B3007" t="s">
        <v>5006</v>
      </c>
      <c r="C3007" t="s">
        <v>98</v>
      </c>
      <c r="D3007" t="s">
        <v>21</v>
      </c>
      <c r="E3007">
        <v>25271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43299</v>
      </c>
      <c r="L3007" t="s">
        <v>26</v>
      </c>
      <c r="N3007" t="s">
        <v>24</v>
      </c>
    </row>
    <row r="3008" spans="1:14" x14ac:dyDescent="0.25">
      <c r="A3008" t="s">
        <v>114</v>
      </c>
      <c r="B3008" t="s">
        <v>3536</v>
      </c>
      <c r="C3008" t="s">
        <v>98</v>
      </c>
      <c r="D3008" t="s">
        <v>21</v>
      </c>
      <c r="E3008">
        <v>25271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43299</v>
      </c>
      <c r="L3008" t="s">
        <v>26</v>
      </c>
      <c r="N3008" t="s">
        <v>24</v>
      </c>
    </row>
    <row r="3009" spans="1:14" x14ac:dyDescent="0.25">
      <c r="A3009" t="s">
        <v>5007</v>
      </c>
      <c r="B3009" t="s">
        <v>2671</v>
      </c>
      <c r="C3009" t="s">
        <v>2669</v>
      </c>
      <c r="D3009" t="s">
        <v>21</v>
      </c>
      <c r="E3009">
        <v>24920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43299</v>
      </c>
      <c r="L3009" t="s">
        <v>26</v>
      </c>
      <c r="N3009" t="s">
        <v>24</v>
      </c>
    </row>
    <row r="3010" spans="1:14" x14ac:dyDescent="0.25">
      <c r="A3010" t="s">
        <v>2665</v>
      </c>
      <c r="B3010" t="s">
        <v>2668</v>
      </c>
      <c r="C3010" t="s">
        <v>2669</v>
      </c>
      <c r="D3010" t="s">
        <v>21</v>
      </c>
      <c r="E3010">
        <v>24920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43299</v>
      </c>
      <c r="L3010" t="s">
        <v>26</v>
      </c>
      <c r="N3010" t="s">
        <v>24</v>
      </c>
    </row>
    <row r="3011" spans="1:14" x14ac:dyDescent="0.25">
      <c r="A3011" t="s">
        <v>2665</v>
      </c>
      <c r="B3011" t="s">
        <v>2666</v>
      </c>
      <c r="C3011" t="s">
        <v>2667</v>
      </c>
      <c r="D3011" t="s">
        <v>21</v>
      </c>
      <c r="E3011">
        <v>24915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43299</v>
      </c>
      <c r="L3011" t="s">
        <v>26</v>
      </c>
      <c r="N3011" t="s">
        <v>24</v>
      </c>
    </row>
    <row r="3012" spans="1:14" x14ac:dyDescent="0.25">
      <c r="A3012" t="s">
        <v>2407</v>
      </c>
      <c r="B3012" t="s">
        <v>5008</v>
      </c>
      <c r="C3012" t="s">
        <v>4988</v>
      </c>
      <c r="D3012" t="s">
        <v>21</v>
      </c>
      <c r="E3012">
        <v>25320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43299</v>
      </c>
      <c r="L3012" t="s">
        <v>26</v>
      </c>
      <c r="N3012" t="s">
        <v>24</v>
      </c>
    </row>
    <row r="3013" spans="1:14" x14ac:dyDescent="0.25">
      <c r="A3013" t="s">
        <v>5009</v>
      </c>
      <c r="B3013" t="s">
        <v>2673</v>
      </c>
      <c r="C3013" t="s">
        <v>2659</v>
      </c>
      <c r="D3013" t="s">
        <v>21</v>
      </c>
      <c r="E3013">
        <v>24944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43299</v>
      </c>
      <c r="L3013" t="s">
        <v>26</v>
      </c>
      <c r="N3013" t="s">
        <v>24</v>
      </c>
    </row>
    <row r="3014" spans="1:14" x14ac:dyDescent="0.25">
      <c r="A3014" t="s">
        <v>2272</v>
      </c>
      <c r="B3014" t="s">
        <v>1377</v>
      </c>
      <c r="C3014" t="s">
        <v>4988</v>
      </c>
      <c r="D3014" t="s">
        <v>21</v>
      </c>
      <c r="E3014">
        <v>25312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43299</v>
      </c>
      <c r="L3014" t="s">
        <v>26</v>
      </c>
      <c r="N3014" t="s">
        <v>24</v>
      </c>
    </row>
    <row r="3015" spans="1:14" x14ac:dyDescent="0.25">
      <c r="A3015" t="s">
        <v>2686</v>
      </c>
      <c r="B3015" t="s">
        <v>2687</v>
      </c>
      <c r="C3015" t="s">
        <v>976</v>
      </c>
      <c r="D3015" t="s">
        <v>21</v>
      </c>
      <c r="E3015">
        <v>25438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43299</v>
      </c>
      <c r="L3015" t="s">
        <v>26</v>
      </c>
      <c r="N3015" t="s">
        <v>24</v>
      </c>
    </row>
    <row r="3016" spans="1:14" x14ac:dyDescent="0.25">
      <c r="A3016" t="s">
        <v>1010</v>
      </c>
      <c r="B3016" t="s">
        <v>1011</v>
      </c>
      <c r="C3016" t="s">
        <v>948</v>
      </c>
      <c r="D3016" t="s">
        <v>21</v>
      </c>
      <c r="E3016">
        <v>25430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43299</v>
      </c>
      <c r="L3016" t="s">
        <v>26</v>
      </c>
      <c r="N3016" t="s">
        <v>24</v>
      </c>
    </row>
    <row r="3017" spans="1:14" x14ac:dyDescent="0.25">
      <c r="A3017" t="s">
        <v>5010</v>
      </c>
      <c r="B3017" t="s">
        <v>5011</v>
      </c>
      <c r="C3017" t="s">
        <v>271</v>
      </c>
      <c r="D3017" t="s">
        <v>21</v>
      </c>
      <c r="E3017">
        <v>25401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43299</v>
      </c>
      <c r="L3017" t="s">
        <v>26</v>
      </c>
      <c r="N3017" t="s">
        <v>24</v>
      </c>
    </row>
    <row r="3018" spans="1:14" x14ac:dyDescent="0.25">
      <c r="A3018" t="s">
        <v>1442</v>
      </c>
      <c r="B3018" t="s">
        <v>5012</v>
      </c>
      <c r="C3018" t="s">
        <v>948</v>
      </c>
      <c r="D3018" t="s">
        <v>21</v>
      </c>
      <c r="E3018">
        <v>25430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43299</v>
      </c>
      <c r="L3018" t="s">
        <v>26</v>
      </c>
      <c r="N3018" t="s">
        <v>24</v>
      </c>
    </row>
    <row r="3019" spans="1:14" x14ac:dyDescent="0.25">
      <c r="A3019" t="s">
        <v>2097</v>
      </c>
      <c r="B3019" t="s">
        <v>3543</v>
      </c>
      <c r="C3019" t="s">
        <v>98</v>
      </c>
      <c r="D3019" t="s">
        <v>21</v>
      </c>
      <c r="E3019">
        <v>25271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43299</v>
      </c>
      <c r="L3019" t="s">
        <v>26</v>
      </c>
      <c r="N3019" t="s">
        <v>24</v>
      </c>
    </row>
    <row r="3020" spans="1:14" x14ac:dyDescent="0.25">
      <c r="A3020" t="s">
        <v>459</v>
      </c>
      <c r="B3020" t="s">
        <v>460</v>
      </c>
      <c r="C3020" t="s">
        <v>4988</v>
      </c>
      <c r="D3020" t="s">
        <v>21</v>
      </c>
      <c r="E3020">
        <v>25312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43299</v>
      </c>
      <c r="L3020" t="s">
        <v>26</v>
      </c>
      <c r="N3020" t="s">
        <v>24</v>
      </c>
    </row>
    <row r="3021" spans="1:14" x14ac:dyDescent="0.25">
      <c r="A3021" t="s">
        <v>2407</v>
      </c>
      <c r="B3021" t="s">
        <v>3498</v>
      </c>
      <c r="C3021" t="s">
        <v>1112</v>
      </c>
      <c r="D3021" t="s">
        <v>21</v>
      </c>
      <c r="E3021">
        <v>26601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43297</v>
      </c>
      <c r="L3021" t="s">
        <v>26</v>
      </c>
      <c r="N3021" t="s">
        <v>24</v>
      </c>
    </row>
    <row r="3022" spans="1:14" x14ac:dyDescent="0.25">
      <c r="A3022" t="s">
        <v>3359</v>
      </c>
      <c r="B3022" t="s">
        <v>3360</v>
      </c>
      <c r="C3022" t="s">
        <v>1288</v>
      </c>
      <c r="D3022" t="s">
        <v>21</v>
      </c>
      <c r="E3022">
        <v>26505</v>
      </c>
      <c r="F3022" t="s">
        <v>22</v>
      </c>
      <c r="G3022" t="s">
        <v>22</v>
      </c>
      <c r="H3022" t="s">
        <v>312</v>
      </c>
      <c r="I3022" t="s">
        <v>313</v>
      </c>
      <c r="J3022" t="s">
        <v>80</v>
      </c>
      <c r="K3022" s="1">
        <v>43294</v>
      </c>
      <c r="L3022" t="s">
        <v>81</v>
      </c>
      <c r="M3022" t="str">
        <f>HYPERLINK("https://www.regulations.gov/docket?D=FDA-2018-H-2691")</f>
        <v>https://www.regulations.gov/docket?D=FDA-2018-H-2691</v>
      </c>
      <c r="N3022" t="s">
        <v>80</v>
      </c>
    </row>
    <row r="3023" spans="1:14" x14ac:dyDescent="0.25">
      <c r="A3023" t="s">
        <v>1627</v>
      </c>
      <c r="B3023" t="s">
        <v>1628</v>
      </c>
      <c r="C3023" t="s">
        <v>1629</v>
      </c>
      <c r="D3023" t="s">
        <v>21</v>
      </c>
      <c r="E3023">
        <v>25159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43294</v>
      </c>
      <c r="L3023" t="s">
        <v>26</v>
      </c>
      <c r="N3023" t="s">
        <v>24</v>
      </c>
    </row>
    <row r="3024" spans="1:14" x14ac:dyDescent="0.25">
      <c r="A3024" t="s">
        <v>496</v>
      </c>
      <c r="B3024" t="s">
        <v>5013</v>
      </c>
      <c r="C3024" t="s">
        <v>1617</v>
      </c>
      <c r="D3024" t="s">
        <v>21</v>
      </c>
      <c r="E3024">
        <v>25526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43294</v>
      </c>
      <c r="L3024" t="s">
        <v>26</v>
      </c>
      <c r="N3024" t="s">
        <v>24</v>
      </c>
    </row>
    <row r="3025" spans="1:14" x14ac:dyDescent="0.25">
      <c r="A3025" t="s">
        <v>1917</v>
      </c>
      <c r="B3025" t="s">
        <v>5014</v>
      </c>
      <c r="C3025" t="s">
        <v>1629</v>
      </c>
      <c r="D3025" t="s">
        <v>21</v>
      </c>
      <c r="E3025">
        <v>25159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43294</v>
      </c>
      <c r="L3025" t="s">
        <v>26</v>
      </c>
      <c r="N3025" t="s">
        <v>24</v>
      </c>
    </row>
    <row r="3026" spans="1:14" x14ac:dyDescent="0.25">
      <c r="A3026" t="s">
        <v>5015</v>
      </c>
      <c r="B3026" t="s">
        <v>5016</v>
      </c>
      <c r="C3026" t="s">
        <v>1617</v>
      </c>
      <c r="D3026" t="s">
        <v>21</v>
      </c>
      <c r="E3026">
        <v>25526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43294</v>
      </c>
      <c r="L3026" t="s">
        <v>26</v>
      </c>
      <c r="N3026" t="s">
        <v>24</v>
      </c>
    </row>
    <row r="3027" spans="1:14" x14ac:dyDescent="0.25">
      <c r="A3027" t="s">
        <v>5017</v>
      </c>
      <c r="B3027" t="s">
        <v>1928</v>
      </c>
      <c r="C3027" t="s">
        <v>1617</v>
      </c>
      <c r="D3027" t="s">
        <v>21</v>
      </c>
      <c r="E3027">
        <v>25526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43294</v>
      </c>
      <c r="L3027" t="s">
        <v>26</v>
      </c>
      <c r="N3027" t="s">
        <v>24</v>
      </c>
    </row>
    <row r="3028" spans="1:14" x14ac:dyDescent="0.25">
      <c r="A3028" t="s">
        <v>5018</v>
      </c>
      <c r="B3028" t="s">
        <v>1642</v>
      </c>
      <c r="C3028" t="s">
        <v>335</v>
      </c>
      <c r="D3028" t="s">
        <v>21</v>
      </c>
      <c r="E3028">
        <v>25560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43294</v>
      </c>
      <c r="L3028" t="s">
        <v>26</v>
      </c>
      <c r="N3028" t="s">
        <v>24</v>
      </c>
    </row>
    <row r="3029" spans="1:14" x14ac:dyDescent="0.25">
      <c r="A3029" t="s">
        <v>2801</v>
      </c>
      <c r="B3029" t="s">
        <v>5019</v>
      </c>
      <c r="C3029" t="s">
        <v>434</v>
      </c>
      <c r="D3029" t="s">
        <v>21</v>
      </c>
      <c r="E3029">
        <v>25143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43294</v>
      </c>
      <c r="L3029" t="s">
        <v>26</v>
      </c>
      <c r="N3029" t="s">
        <v>24</v>
      </c>
    </row>
    <row r="3030" spans="1:14" x14ac:dyDescent="0.25">
      <c r="A3030" t="s">
        <v>3290</v>
      </c>
      <c r="B3030" t="s">
        <v>5020</v>
      </c>
      <c r="C3030" t="s">
        <v>1617</v>
      </c>
      <c r="D3030" t="s">
        <v>21</v>
      </c>
      <c r="E3030">
        <v>25526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43294</v>
      </c>
      <c r="L3030" t="s">
        <v>26</v>
      </c>
      <c r="N3030" t="s">
        <v>24</v>
      </c>
    </row>
    <row r="3031" spans="1:14" x14ac:dyDescent="0.25">
      <c r="A3031" t="s">
        <v>1212</v>
      </c>
      <c r="B3031" t="s">
        <v>5021</v>
      </c>
      <c r="C3031" t="s">
        <v>1277</v>
      </c>
      <c r="D3031" t="s">
        <v>21</v>
      </c>
      <c r="E3031">
        <v>24733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43293</v>
      </c>
      <c r="L3031" t="s">
        <v>26</v>
      </c>
      <c r="N3031" t="s">
        <v>24</v>
      </c>
    </row>
    <row r="3032" spans="1:14" x14ac:dyDescent="0.25">
      <c r="A3032" t="s">
        <v>5022</v>
      </c>
      <c r="B3032" t="s">
        <v>747</v>
      </c>
      <c r="C3032" t="s">
        <v>304</v>
      </c>
      <c r="D3032" t="s">
        <v>21</v>
      </c>
      <c r="E3032">
        <v>25740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43293</v>
      </c>
      <c r="L3032" t="s">
        <v>26</v>
      </c>
      <c r="N3032" t="s">
        <v>24</v>
      </c>
    </row>
    <row r="3033" spans="1:14" x14ac:dyDescent="0.25">
      <c r="A3033" t="s">
        <v>5023</v>
      </c>
      <c r="B3033" t="s">
        <v>2305</v>
      </c>
      <c r="C3033" t="s">
        <v>37</v>
      </c>
      <c r="D3033" t="s">
        <v>21</v>
      </c>
      <c r="E3033">
        <v>26505</v>
      </c>
      <c r="F3033" t="s">
        <v>22</v>
      </c>
      <c r="G3033" t="s">
        <v>22</v>
      </c>
      <c r="H3033" t="s">
        <v>312</v>
      </c>
      <c r="I3033" t="s">
        <v>313</v>
      </c>
      <c r="J3033" s="1">
        <v>43240</v>
      </c>
      <c r="K3033" s="1">
        <v>43293</v>
      </c>
      <c r="L3033" t="s">
        <v>331</v>
      </c>
      <c r="N3033" t="s">
        <v>1299</v>
      </c>
    </row>
    <row r="3034" spans="1:14" x14ac:dyDescent="0.25">
      <c r="A3034" t="s">
        <v>2299</v>
      </c>
      <c r="B3034" t="s">
        <v>2300</v>
      </c>
      <c r="C3034" t="s">
        <v>2301</v>
      </c>
      <c r="D3034" t="s">
        <v>21</v>
      </c>
      <c r="E3034">
        <v>26501</v>
      </c>
      <c r="F3034" t="s">
        <v>22</v>
      </c>
      <c r="G3034" t="s">
        <v>22</v>
      </c>
      <c r="H3034" t="s">
        <v>312</v>
      </c>
      <c r="I3034" t="s">
        <v>313</v>
      </c>
      <c r="J3034" s="1">
        <v>43240</v>
      </c>
      <c r="K3034" s="1">
        <v>43293</v>
      </c>
      <c r="L3034" t="s">
        <v>331</v>
      </c>
      <c r="N3034" t="s">
        <v>1302</v>
      </c>
    </row>
    <row r="3035" spans="1:14" x14ac:dyDescent="0.25">
      <c r="A3035" t="s">
        <v>5024</v>
      </c>
      <c r="B3035" t="s">
        <v>1265</v>
      </c>
      <c r="C3035" t="s">
        <v>1214</v>
      </c>
      <c r="D3035" t="s">
        <v>21</v>
      </c>
      <c r="E3035">
        <v>24747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43293</v>
      </c>
      <c r="L3035" t="s">
        <v>26</v>
      </c>
      <c r="N3035" t="s">
        <v>24</v>
      </c>
    </row>
    <row r="3036" spans="1:14" x14ac:dyDescent="0.25">
      <c r="A3036" t="s">
        <v>3622</v>
      </c>
      <c r="B3036" t="s">
        <v>3623</v>
      </c>
      <c r="C3036" t="s">
        <v>304</v>
      </c>
      <c r="D3036" t="s">
        <v>21</v>
      </c>
      <c r="E3036">
        <v>24740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43293</v>
      </c>
      <c r="L3036" t="s">
        <v>26</v>
      </c>
      <c r="N3036" t="s">
        <v>24</v>
      </c>
    </row>
    <row r="3037" spans="1:14" x14ac:dyDescent="0.25">
      <c r="A3037" t="s">
        <v>2705</v>
      </c>
      <c r="B3037" t="s">
        <v>2706</v>
      </c>
      <c r="C3037" t="s">
        <v>304</v>
      </c>
      <c r="D3037" t="s">
        <v>21</v>
      </c>
      <c r="E3037">
        <v>24740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43293</v>
      </c>
      <c r="L3037" t="s">
        <v>26</v>
      </c>
      <c r="N3037" t="s">
        <v>24</v>
      </c>
    </row>
    <row r="3038" spans="1:14" x14ac:dyDescent="0.25">
      <c r="A3038" t="s">
        <v>2380</v>
      </c>
      <c r="B3038" t="s">
        <v>303</v>
      </c>
      <c r="C3038" t="s">
        <v>304</v>
      </c>
      <c r="D3038" t="s">
        <v>21</v>
      </c>
      <c r="E3038">
        <v>24740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43293</v>
      </c>
      <c r="L3038" t="s">
        <v>26</v>
      </c>
      <c r="N3038" t="s">
        <v>24</v>
      </c>
    </row>
    <row r="3039" spans="1:14" x14ac:dyDescent="0.25">
      <c r="A3039" t="s">
        <v>4513</v>
      </c>
      <c r="B3039" t="s">
        <v>1222</v>
      </c>
      <c r="C3039" t="s">
        <v>304</v>
      </c>
      <c r="D3039" t="s">
        <v>21</v>
      </c>
      <c r="E3039">
        <v>24740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43293</v>
      </c>
      <c r="L3039" t="s">
        <v>26</v>
      </c>
      <c r="N3039" t="s">
        <v>24</v>
      </c>
    </row>
    <row r="3040" spans="1:14" x14ac:dyDescent="0.25">
      <c r="A3040" t="s">
        <v>934</v>
      </c>
      <c r="B3040" t="s">
        <v>2713</v>
      </c>
      <c r="C3040" t="s">
        <v>304</v>
      </c>
      <c r="D3040" t="s">
        <v>21</v>
      </c>
      <c r="E3040">
        <v>24740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43293</v>
      </c>
      <c r="L3040" t="s">
        <v>26</v>
      </c>
      <c r="N3040" t="s">
        <v>24</v>
      </c>
    </row>
    <row r="3041" spans="1:14" x14ac:dyDescent="0.25">
      <c r="A3041" t="s">
        <v>1275</v>
      </c>
      <c r="B3041" t="s">
        <v>1276</v>
      </c>
      <c r="C3041" t="s">
        <v>1277</v>
      </c>
      <c r="D3041" t="s">
        <v>21</v>
      </c>
      <c r="E3041">
        <v>24733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43293</v>
      </c>
      <c r="L3041" t="s">
        <v>26</v>
      </c>
      <c r="N3041" t="s">
        <v>24</v>
      </c>
    </row>
    <row r="3042" spans="1:14" x14ac:dyDescent="0.25">
      <c r="A3042" t="s">
        <v>5025</v>
      </c>
      <c r="B3042" t="s">
        <v>5026</v>
      </c>
      <c r="C3042" t="s">
        <v>304</v>
      </c>
      <c r="D3042" t="s">
        <v>21</v>
      </c>
      <c r="E3042">
        <v>24740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43293</v>
      </c>
      <c r="L3042" t="s">
        <v>26</v>
      </c>
      <c r="N3042" t="s">
        <v>24</v>
      </c>
    </row>
    <row r="3043" spans="1:14" x14ac:dyDescent="0.25">
      <c r="A3043" t="s">
        <v>5027</v>
      </c>
      <c r="B3043" t="s">
        <v>5028</v>
      </c>
      <c r="C3043" t="s">
        <v>326</v>
      </c>
      <c r="D3043" t="s">
        <v>21</v>
      </c>
      <c r="E3043">
        <v>25701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43292</v>
      </c>
      <c r="L3043" t="s">
        <v>26</v>
      </c>
      <c r="N3043" t="s">
        <v>24</v>
      </c>
    </row>
    <row r="3044" spans="1:14" x14ac:dyDescent="0.25">
      <c r="A3044" t="s">
        <v>579</v>
      </c>
      <c r="B3044" t="s">
        <v>5029</v>
      </c>
      <c r="C3044" t="s">
        <v>573</v>
      </c>
      <c r="D3044" t="s">
        <v>21</v>
      </c>
      <c r="E3044">
        <v>25427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43292</v>
      </c>
      <c r="L3044" t="s">
        <v>26</v>
      </c>
      <c r="N3044" t="s">
        <v>24</v>
      </c>
    </row>
    <row r="3045" spans="1:14" x14ac:dyDescent="0.25">
      <c r="A3045" t="s">
        <v>5030</v>
      </c>
      <c r="B3045" t="s">
        <v>5031</v>
      </c>
      <c r="C3045" t="s">
        <v>304</v>
      </c>
      <c r="D3045" t="s">
        <v>21</v>
      </c>
      <c r="E3045">
        <v>24740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43292</v>
      </c>
      <c r="L3045" t="s">
        <v>26</v>
      </c>
      <c r="N3045" t="s">
        <v>24</v>
      </c>
    </row>
    <row r="3046" spans="1:14" x14ac:dyDescent="0.25">
      <c r="A3046" t="s">
        <v>359</v>
      </c>
      <c r="B3046" t="s">
        <v>584</v>
      </c>
      <c r="C3046" t="s">
        <v>573</v>
      </c>
      <c r="D3046" t="s">
        <v>21</v>
      </c>
      <c r="E3046">
        <v>25427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43292</v>
      </c>
      <c r="L3046" t="s">
        <v>26</v>
      </c>
      <c r="N3046" t="s">
        <v>24</v>
      </c>
    </row>
    <row r="3047" spans="1:14" x14ac:dyDescent="0.25">
      <c r="A3047" t="s">
        <v>2432</v>
      </c>
      <c r="B3047" t="s">
        <v>2701</v>
      </c>
      <c r="C3047" t="s">
        <v>326</v>
      </c>
      <c r="D3047" t="s">
        <v>21</v>
      </c>
      <c r="E3047">
        <v>25701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43292</v>
      </c>
      <c r="L3047" t="s">
        <v>26</v>
      </c>
      <c r="N3047" t="s">
        <v>24</v>
      </c>
    </row>
    <row r="3048" spans="1:14" x14ac:dyDescent="0.25">
      <c r="A3048" t="s">
        <v>3340</v>
      </c>
      <c r="B3048" t="s">
        <v>5032</v>
      </c>
      <c r="C3048" t="s">
        <v>271</v>
      </c>
      <c r="D3048" t="s">
        <v>21</v>
      </c>
      <c r="E3048">
        <v>25401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43292</v>
      </c>
      <c r="L3048" t="s">
        <v>26</v>
      </c>
      <c r="N3048" t="s">
        <v>24</v>
      </c>
    </row>
    <row r="3049" spans="1:14" x14ac:dyDescent="0.25">
      <c r="A3049" t="s">
        <v>3717</v>
      </c>
      <c r="B3049" t="s">
        <v>3718</v>
      </c>
      <c r="C3049" t="s">
        <v>304</v>
      </c>
      <c r="D3049" t="s">
        <v>21</v>
      </c>
      <c r="E3049">
        <v>24740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43292</v>
      </c>
      <c r="L3049" t="s">
        <v>26</v>
      </c>
      <c r="N3049" t="s">
        <v>24</v>
      </c>
    </row>
    <row r="3050" spans="1:14" x14ac:dyDescent="0.25">
      <c r="A3050" t="s">
        <v>5033</v>
      </c>
      <c r="B3050" t="s">
        <v>595</v>
      </c>
      <c r="C3050" t="s">
        <v>573</v>
      </c>
      <c r="D3050" t="s">
        <v>21</v>
      </c>
      <c r="E3050">
        <v>25427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43292</v>
      </c>
      <c r="L3050" t="s">
        <v>26</v>
      </c>
      <c r="N3050" t="s">
        <v>24</v>
      </c>
    </row>
    <row r="3051" spans="1:14" x14ac:dyDescent="0.25">
      <c r="A3051" t="s">
        <v>5034</v>
      </c>
      <c r="B3051" t="s">
        <v>5035</v>
      </c>
      <c r="C3051" t="s">
        <v>573</v>
      </c>
      <c r="D3051" t="s">
        <v>21</v>
      </c>
      <c r="E3051">
        <v>25427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43292</v>
      </c>
      <c r="L3051" t="s">
        <v>26</v>
      </c>
      <c r="N3051" t="s">
        <v>24</v>
      </c>
    </row>
    <row r="3052" spans="1:14" x14ac:dyDescent="0.25">
      <c r="A3052" t="s">
        <v>5036</v>
      </c>
      <c r="B3052" t="s">
        <v>5037</v>
      </c>
      <c r="C3052" t="s">
        <v>326</v>
      </c>
      <c r="D3052" t="s">
        <v>21</v>
      </c>
      <c r="E3052">
        <v>25701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43292</v>
      </c>
      <c r="L3052" t="s">
        <v>26</v>
      </c>
      <c r="N3052" t="s">
        <v>24</v>
      </c>
    </row>
    <row r="3053" spans="1:14" x14ac:dyDescent="0.25">
      <c r="A3053" t="s">
        <v>2407</v>
      </c>
      <c r="B3053" t="s">
        <v>1983</v>
      </c>
      <c r="C3053" t="s">
        <v>304</v>
      </c>
      <c r="D3053" t="s">
        <v>21</v>
      </c>
      <c r="E3053">
        <v>24740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43292</v>
      </c>
      <c r="L3053" t="s">
        <v>26</v>
      </c>
      <c r="N3053" t="s">
        <v>24</v>
      </c>
    </row>
    <row r="3054" spans="1:14" x14ac:dyDescent="0.25">
      <c r="A3054" t="s">
        <v>1428</v>
      </c>
      <c r="B3054" t="s">
        <v>3219</v>
      </c>
      <c r="C3054" t="s">
        <v>326</v>
      </c>
      <c r="D3054" t="s">
        <v>21</v>
      </c>
      <c r="E3054">
        <v>25702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43292</v>
      </c>
      <c r="L3054" t="s">
        <v>26</v>
      </c>
      <c r="N3054" t="s">
        <v>24</v>
      </c>
    </row>
    <row r="3055" spans="1:14" x14ac:dyDescent="0.25">
      <c r="A3055" t="s">
        <v>5038</v>
      </c>
      <c r="B3055" t="s">
        <v>5039</v>
      </c>
      <c r="C3055" t="s">
        <v>573</v>
      </c>
      <c r="D3055" t="s">
        <v>21</v>
      </c>
      <c r="E3055">
        <v>25427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43292</v>
      </c>
      <c r="L3055" t="s">
        <v>26</v>
      </c>
      <c r="N3055" t="s">
        <v>24</v>
      </c>
    </row>
    <row r="3056" spans="1:14" x14ac:dyDescent="0.25">
      <c r="A3056" t="s">
        <v>3223</v>
      </c>
      <c r="B3056" t="s">
        <v>3224</v>
      </c>
      <c r="C3056" t="s">
        <v>326</v>
      </c>
      <c r="D3056" t="s">
        <v>21</v>
      </c>
      <c r="E3056">
        <v>25701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43292</v>
      </c>
      <c r="L3056" t="s">
        <v>26</v>
      </c>
      <c r="N3056" t="s">
        <v>24</v>
      </c>
    </row>
    <row r="3057" spans="1:14" x14ac:dyDescent="0.25">
      <c r="A3057" t="s">
        <v>2097</v>
      </c>
      <c r="B3057" t="s">
        <v>1677</v>
      </c>
      <c r="C3057" t="s">
        <v>326</v>
      </c>
      <c r="D3057" t="s">
        <v>21</v>
      </c>
      <c r="E3057">
        <v>25701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43292</v>
      </c>
      <c r="L3057" t="s">
        <v>26</v>
      </c>
      <c r="N3057" t="s">
        <v>24</v>
      </c>
    </row>
    <row r="3058" spans="1:14" x14ac:dyDescent="0.25">
      <c r="A3058" t="s">
        <v>5040</v>
      </c>
      <c r="B3058" t="s">
        <v>5041</v>
      </c>
      <c r="C3058" t="s">
        <v>326</v>
      </c>
      <c r="D3058" t="s">
        <v>21</v>
      </c>
      <c r="E3058">
        <v>25701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43292</v>
      </c>
      <c r="L3058" t="s">
        <v>26</v>
      </c>
      <c r="N3058" t="s">
        <v>24</v>
      </c>
    </row>
    <row r="3059" spans="1:14" x14ac:dyDescent="0.25">
      <c r="A3059" t="s">
        <v>3290</v>
      </c>
      <c r="B3059" t="s">
        <v>2973</v>
      </c>
      <c r="C3059" t="s">
        <v>326</v>
      </c>
      <c r="D3059" t="s">
        <v>21</v>
      </c>
      <c r="E3059">
        <v>25703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43292</v>
      </c>
      <c r="L3059" t="s">
        <v>26</v>
      </c>
      <c r="N3059" t="s">
        <v>24</v>
      </c>
    </row>
    <row r="3060" spans="1:14" x14ac:dyDescent="0.25">
      <c r="A3060" t="s">
        <v>2575</v>
      </c>
      <c r="B3060" t="s">
        <v>2720</v>
      </c>
      <c r="C3060" t="s">
        <v>326</v>
      </c>
      <c r="D3060" t="s">
        <v>21</v>
      </c>
      <c r="E3060">
        <v>25701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43292</v>
      </c>
      <c r="L3060" t="s">
        <v>26</v>
      </c>
      <c r="N3060" t="s">
        <v>24</v>
      </c>
    </row>
    <row r="3061" spans="1:14" x14ac:dyDescent="0.25">
      <c r="A3061" t="s">
        <v>605</v>
      </c>
      <c r="B3061" t="s">
        <v>5042</v>
      </c>
      <c r="C3061" t="s">
        <v>573</v>
      </c>
      <c r="D3061" t="s">
        <v>21</v>
      </c>
      <c r="E3061">
        <v>25427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43292</v>
      </c>
      <c r="L3061" t="s">
        <v>26</v>
      </c>
      <c r="N3061" t="s">
        <v>24</v>
      </c>
    </row>
    <row r="3062" spans="1:14" x14ac:dyDescent="0.25">
      <c r="A3062" t="s">
        <v>5043</v>
      </c>
      <c r="B3062" t="s">
        <v>5044</v>
      </c>
      <c r="C3062" t="s">
        <v>573</v>
      </c>
      <c r="D3062" t="s">
        <v>21</v>
      </c>
      <c r="E3062">
        <v>25427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43291</v>
      </c>
      <c r="L3062" t="s">
        <v>26</v>
      </c>
      <c r="N3062" t="s">
        <v>24</v>
      </c>
    </row>
    <row r="3063" spans="1:14" x14ac:dyDescent="0.25">
      <c r="A3063" t="s">
        <v>3318</v>
      </c>
      <c r="B3063" t="s">
        <v>3319</v>
      </c>
      <c r="C3063" t="s">
        <v>3320</v>
      </c>
      <c r="D3063" t="s">
        <v>21</v>
      </c>
      <c r="E3063">
        <v>26275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43290</v>
      </c>
      <c r="L3063" t="s">
        <v>26</v>
      </c>
      <c r="N3063" t="s">
        <v>24</v>
      </c>
    </row>
    <row r="3064" spans="1:14" x14ac:dyDescent="0.25">
      <c r="A3064" t="s">
        <v>3855</v>
      </c>
      <c r="B3064" t="s">
        <v>3856</v>
      </c>
      <c r="C3064" t="s">
        <v>3823</v>
      </c>
      <c r="D3064" t="s">
        <v>21</v>
      </c>
      <c r="E3064">
        <v>26187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43290</v>
      </c>
      <c r="L3064" t="s">
        <v>26</v>
      </c>
      <c r="N3064" t="s">
        <v>24</v>
      </c>
    </row>
    <row r="3065" spans="1:14" x14ac:dyDescent="0.25">
      <c r="A3065" t="s">
        <v>3327</v>
      </c>
      <c r="B3065" t="s">
        <v>3328</v>
      </c>
      <c r="C3065" t="s">
        <v>1313</v>
      </c>
      <c r="D3065" t="s">
        <v>21</v>
      </c>
      <c r="E3065">
        <v>26250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43290</v>
      </c>
      <c r="L3065" t="s">
        <v>26</v>
      </c>
      <c r="N3065" t="s">
        <v>24</v>
      </c>
    </row>
    <row r="3066" spans="1:14" x14ac:dyDescent="0.25">
      <c r="A3066" t="s">
        <v>3384</v>
      </c>
      <c r="B3066" t="s">
        <v>3385</v>
      </c>
      <c r="C3066" t="s">
        <v>1493</v>
      </c>
      <c r="D3066" t="s">
        <v>21</v>
      </c>
      <c r="E3066">
        <v>26711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43290</v>
      </c>
      <c r="L3066" t="s">
        <v>26</v>
      </c>
      <c r="N3066" t="s">
        <v>24</v>
      </c>
    </row>
    <row r="3067" spans="1:14" x14ac:dyDescent="0.25">
      <c r="A3067" t="s">
        <v>3334</v>
      </c>
      <c r="B3067" t="s">
        <v>3335</v>
      </c>
      <c r="C3067" t="s">
        <v>1313</v>
      </c>
      <c r="D3067" t="s">
        <v>21</v>
      </c>
      <c r="E3067">
        <v>26250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43290</v>
      </c>
      <c r="L3067" t="s">
        <v>26</v>
      </c>
      <c r="N3067" t="s">
        <v>24</v>
      </c>
    </row>
    <row r="3068" spans="1:14" x14ac:dyDescent="0.25">
      <c r="A3068" t="s">
        <v>3332</v>
      </c>
      <c r="B3068" t="s">
        <v>3333</v>
      </c>
      <c r="C3068" t="s">
        <v>1313</v>
      </c>
      <c r="D3068" t="s">
        <v>21</v>
      </c>
      <c r="E3068">
        <v>26250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43290</v>
      </c>
      <c r="L3068" t="s">
        <v>26</v>
      </c>
      <c r="N3068" t="s">
        <v>24</v>
      </c>
    </row>
    <row r="3069" spans="1:14" x14ac:dyDescent="0.25">
      <c r="A3069" t="s">
        <v>3271</v>
      </c>
      <c r="B3069" t="s">
        <v>3272</v>
      </c>
      <c r="C3069" t="s">
        <v>48</v>
      </c>
      <c r="D3069" t="s">
        <v>21</v>
      </c>
      <c r="E3069">
        <v>25304</v>
      </c>
      <c r="F3069" t="s">
        <v>22</v>
      </c>
      <c r="G3069" t="s">
        <v>22</v>
      </c>
      <c r="H3069" t="s">
        <v>329</v>
      </c>
      <c r="I3069" t="s">
        <v>1981</v>
      </c>
      <c r="J3069" t="s">
        <v>80</v>
      </c>
      <c r="K3069" s="1">
        <v>43290</v>
      </c>
      <c r="L3069" t="s">
        <v>81</v>
      </c>
      <c r="M3069" t="str">
        <f>HYPERLINK("https://www.regulations.gov/docket?D=FDA-2018-H-2618")</f>
        <v>https://www.regulations.gov/docket?D=FDA-2018-H-2618</v>
      </c>
      <c r="N3069" t="s">
        <v>80</v>
      </c>
    </row>
    <row r="3070" spans="1:14" x14ac:dyDescent="0.25">
      <c r="A3070" t="s">
        <v>3277</v>
      </c>
      <c r="B3070" t="s">
        <v>3326</v>
      </c>
      <c r="C3070" t="s">
        <v>1313</v>
      </c>
      <c r="D3070" t="s">
        <v>21</v>
      </c>
      <c r="E3070">
        <v>26250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43290</v>
      </c>
      <c r="L3070" t="s">
        <v>26</v>
      </c>
      <c r="N3070" t="s">
        <v>24</v>
      </c>
    </row>
    <row r="3071" spans="1:14" x14ac:dyDescent="0.25">
      <c r="A3071" t="s">
        <v>2380</v>
      </c>
      <c r="B3071" t="s">
        <v>3345</v>
      </c>
      <c r="C3071" t="s">
        <v>1313</v>
      </c>
      <c r="D3071" t="s">
        <v>21</v>
      </c>
      <c r="E3071">
        <v>26250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43290</v>
      </c>
      <c r="L3071" t="s">
        <v>26</v>
      </c>
      <c r="N3071" t="s">
        <v>24</v>
      </c>
    </row>
    <row r="3072" spans="1:14" x14ac:dyDescent="0.25">
      <c r="A3072" t="s">
        <v>2091</v>
      </c>
      <c r="B3072" t="s">
        <v>5045</v>
      </c>
      <c r="C3072" t="s">
        <v>2093</v>
      </c>
      <c r="D3072" t="s">
        <v>21</v>
      </c>
      <c r="E3072">
        <v>26224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43290</v>
      </c>
      <c r="L3072" t="s">
        <v>26</v>
      </c>
      <c r="N3072" t="s">
        <v>24</v>
      </c>
    </row>
    <row r="3073" spans="1:14" x14ac:dyDescent="0.25">
      <c r="A3073" t="s">
        <v>2094</v>
      </c>
      <c r="B3073" t="s">
        <v>5046</v>
      </c>
      <c r="C3073" t="s">
        <v>2096</v>
      </c>
      <c r="D3073" t="s">
        <v>21</v>
      </c>
      <c r="E3073">
        <v>26230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43290</v>
      </c>
      <c r="L3073" t="s">
        <v>26</v>
      </c>
      <c r="N3073" t="s">
        <v>24</v>
      </c>
    </row>
    <row r="3074" spans="1:14" x14ac:dyDescent="0.25">
      <c r="A3074" t="s">
        <v>2892</v>
      </c>
      <c r="B3074" t="s">
        <v>2893</v>
      </c>
      <c r="C3074" t="s">
        <v>562</v>
      </c>
      <c r="D3074" t="s">
        <v>21</v>
      </c>
      <c r="E3074">
        <v>26763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43290</v>
      </c>
      <c r="L3074" t="s">
        <v>26</v>
      </c>
      <c r="N3074" t="s">
        <v>24</v>
      </c>
    </row>
    <row r="3075" spans="1:14" x14ac:dyDescent="0.25">
      <c r="A3075" t="s">
        <v>2100</v>
      </c>
      <c r="B3075" t="s">
        <v>5047</v>
      </c>
      <c r="C3075" t="s">
        <v>2102</v>
      </c>
      <c r="D3075" t="s">
        <v>21</v>
      </c>
      <c r="E3075">
        <v>26283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43290</v>
      </c>
      <c r="L3075" t="s">
        <v>26</v>
      </c>
      <c r="N3075" t="s">
        <v>24</v>
      </c>
    </row>
    <row r="3076" spans="1:14" x14ac:dyDescent="0.25">
      <c r="A3076" t="s">
        <v>2983</v>
      </c>
      <c r="B3076" t="s">
        <v>2984</v>
      </c>
      <c r="C3076" t="s">
        <v>271</v>
      </c>
      <c r="D3076" t="s">
        <v>21</v>
      </c>
      <c r="E3076">
        <v>25405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43287</v>
      </c>
      <c r="L3076" t="s">
        <v>26</v>
      </c>
      <c r="N3076" t="s">
        <v>24</v>
      </c>
    </row>
    <row r="3077" spans="1:14" x14ac:dyDescent="0.25">
      <c r="A3077" t="s">
        <v>1760</v>
      </c>
      <c r="B3077" t="s">
        <v>5048</v>
      </c>
      <c r="C3077" t="s">
        <v>637</v>
      </c>
      <c r="D3077" t="s">
        <v>21</v>
      </c>
      <c r="E3077">
        <v>26101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43287</v>
      </c>
      <c r="L3077" t="s">
        <v>26</v>
      </c>
      <c r="N3077" t="s">
        <v>24</v>
      </c>
    </row>
    <row r="3078" spans="1:14" x14ac:dyDescent="0.25">
      <c r="A3078" t="s">
        <v>5049</v>
      </c>
      <c r="B3078" t="s">
        <v>239</v>
      </c>
      <c r="C3078" t="s">
        <v>240</v>
      </c>
      <c r="D3078" t="s">
        <v>21</v>
      </c>
      <c r="E3078">
        <v>25140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43287</v>
      </c>
      <c r="L3078" t="s">
        <v>26</v>
      </c>
      <c r="N3078" t="s">
        <v>24</v>
      </c>
    </row>
    <row r="3079" spans="1:14" x14ac:dyDescent="0.25">
      <c r="A3079" t="s">
        <v>5050</v>
      </c>
      <c r="B3079" t="s">
        <v>3615</v>
      </c>
      <c r="C3079" t="s">
        <v>271</v>
      </c>
      <c r="D3079" t="s">
        <v>21</v>
      </c>
      <c r="E3079">
        <v>25401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43287</v>
      </c>
      <c r="L3079" t="s">
        <v>26</v>
      </c>
      <c r="N3079" t="s">
        <v>24</v>
      </c>
    </row>
    <row r="3080" spans="1:14" x14ac:dyDescent="0.25">
      <c r="A3080" t="s">
        <v>3460</v>
      </c>
      <c r="B3080" t="s">
        <v>643</v>
      </c>
      <c r="C3080" t="s">
        <v>637</v>
      </c>
      <c r="D3080" t="s">
        <v>21</v>
      </c>
      <c r="E3080">
        <v>26101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43287</v>
      </c>
      <c r="L3080" t="s">
        <v>26</v>
      </c>
      <c r="N3080" t="s">
        <v>24</v>
      </c>
    </row>
    <row r="3081" spans="1:14" x14ac:dyDescent="0.25">
      <c r="A3081" t="s">
        <v>241</v>
      </c>
      <c r="B3081" t="s">
        <v>2741</v>
      </c>
      <c r="C3081" t="s">
        <v>243</v>
      </c>
      <c r="D3081" t="s">
        <v>21</v>
      </c>
      <c r="E3081">
        <v>25044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43287</v>
      </c>
      <c r="L3081" t="s">
        <v>26</v>
      </c>
      <c r="N3081" t="s">
        <v>24</v>
      </c>
    </row>
    <row r="3082" spans="1:14" x14ac:dyDescent="0.25">
      <c r="A3082" t="s">
        <v>5051</v>
      </c>
      <c r="B3082" t="s">
        <v>5052</v>
      </c>
      <c r="C3082" t="s">
        <v>637</v>
      </c>
      <c r="D3082" t="s">
        <v>21</v>
      </c>
      <c r="E3082">
        <v>26101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43287</v>
      </c>
      <c r="L3082" t="s">
        <v>26</v>
      </c>
      <c r="N3082" t="s">
        <v>24</v>
      </c>
    </row>
    <row r="3083" spans="1:14" x14ac:dyDescent="0.25">
      <c r="A3083" t="s">
        <v>2380</v>
      </c>
      <c r="B3083" t="s">
        <v>234</v>
      </c>
      <c r="C3083" t="s">
        <v>235</v>
      </c>
      <c r="D3083" t="s">
        <v>21</v>
      </c>
      <c r="E3083">
        <v>25174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43287</v>
      </c>
      <c r="L3083" t="s">
        <v>26</v>
      </c>
      <c r="N3083" t="s">
        <v>24</v>
      </c>
    </row>
    <row r="3084" spans="1:14" x14ac:dyDescent="0.25">
      <c r="A3084" t="s">
        <v>2380</v>
      </c>
      <c r="B3084" t="s">
        <v>5053</v>
      </c>
      <c r="C3084" t="s">
        <v>637</v>
      </c>
      <c r="D3084" t="s">
        <v>21</v>
      </c>
      <c r="E3084">
        <v>26101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43287</v>
      </c>
      <c r="L3084" t="s">
        <v>26</v>
      </c>
      <c r="N3084" t="s">
        <v>24</v>
      </c>
    </row>
    <row r="3085" spans="1:14" x14ac:dyDescent="0.25">
      <c r="A3085" t="s">
        <v>2380</v>
      </c>
      <c r="B3085" t="s">
        <v>5054</v>
      </c>
      <c r="C3085" t="s">
        <v>271</v>
      </c>
      <c r="D3085" t="s">
        <v>21</v>
      </c>
      <c r="E3085">
        <v>25401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43287</v>
      </c>
      <c r="L3085" t="s">
        <v>26</v>
      </c>
      <c r="N3085" t="s">
        <v>24</v>
      </c>
    </row>
    <row r="3086" spans="1:14" x14ac:dyDescent="0.25">
      <c r="A3086" t="s">
        <v>3562</v>
      </c>
      <c r="B3086" t="s">
        <v>3563</v>
      </c>
      <c r="C3086" t="s">
        <v>3564</v>
      </c>
      <c r="D3086" t="s">
        <v>21</v>
      </c>
      <c r="E3086">
        <v>25601</v>
      </c>
      <c r="F3086" t="s">
        <v>22</v>
      </c>
      <c r="G3086" t="s">
        <v>22</v>
      </c>
      <c r="H3086" t="s">
        <v>312</v>
      </c>
      <c r="I3086" t="s">
        <v>313</v>
      </c>
      <c r="J3086" t="s">
        <v>80</v>
      </c>
      <c r="K3086" s="1">
        <v>43287</v>
      </c>
      <c r="L3086" t="s">
        <v>81</v>
      </c>
      <c r="M3086" t="str">
        <f>HYPERLINK("https://www.regulations.gov/docket?D=FDA-2018-H-2586")</f>
        <v>https://www.regulations.gov/docket?D=FDA-2018-H-2586</v>
      </c>
      <c r="N3086" t="s">
        <v>80</v>
      </c>
    </row>
    <row r="3087" spans="1:14" x14ac:dyDescent="0.25">
      <c r="A3087" t="s">
        <v>3736</v>
      </c>
      <c r="B3087" t="s">
        <v>5055</v>
      </c>
      <c r="C3087" t="s">
        <v>271</v>
      </c>
      <c r="D3087" t="s">
        <v>21</v>
      </c>
      <c r="E3087">
        <v>25401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43287</v>
      </c>
      <c r="L3087" t="s">
        <v>26</v>
      </c>
      <c r="N3087" t="s">
        <v>24</v>
      </c>
    </row>
    <row r="3088" spans="1:14" x14ac:dyDescent="0.25">
      <c r="A3088" t="s">
        <v>2407</v>
      </c>
      <c r="B3088" t="s">
        <v>2859</v>
      </c>
      <c r="C3088" t="s">
        <v>637</v>
      </c>
      <c r="D3088" t="s">
        <v>21</v>
      </c>
      <c r="E3088">
        <v>26101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43287</v>
      </c>
      <c r="L3088" t="s">
        <v>26</v>
      </c>
      <c r="N3088" t="s">
        <v>24</v>
      </c>
    </row>
    <row r="3089" spans="1:14" x14ac:dyDescent="0.25">
      <c r="A3089" t="s">
        <v>1428</v>
      </c>
      <c r="B3089" t="s">
        <v>1756</v>
      </c>
      <c r="C3089" t="s">
        <v>637</v>
      </c>
      <c r="D3089" t="s">
        <v>21</v>
      </c>
      <c r="E3089">
        <v>26101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43287</v>
      </c>
      <c r="L3089" t="s">
        <v>26</v>
      </c>
      <c r="N3089" t="s">
        <v>24</v>
      </c>
    </row>
    <row r="3090" spans="1:14" x14ac:dyDescent="0.25">
      <c r="A3090" t="s">
        <v>250</v>
      </c>
      <c r="B3090" t="s">
        <v>2748</v>
      </c>
      <c r="C3090" t="s">
        <v>252</v>
      </c>
      <c r="D3090" t="s">
        <v>21</v>
      </c>
      <c r="E3090">
        <v>25048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43287</v>
      </c>
      <c r="L3090" t="s">
        <v>26</v>
      </c>
      <c r="N3090" t="s">
        <v>24</v>
      </c>
    </row>
    <row r="3091" spans="1:14" x14ac:dyDescent="0.25">
      <c r="A3091" t="s">
        <v>5056</v>
      </c>
      <c r="B3091" t="s">
        <v>1923</v>
      </c>
      <c r="C3091" t="s">
        <v>271</v>
      </c>
      <c r="D3091" t="s">
        <v>21</v>
      </c>
      <c r="E3091">
        <v>25405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43287</v>
      </c>
      <c r="L3091" t="s">
        <v>26</v>
      </c>
      <c r="N3091" t="s">
        <v>24</v>
      </c>
    </row>
    <row r="3092" spans="1:14" x14ac:dyDescent="0.25">
      <c r="A3092" t="s">
        <v>2793</v>
      </c>
      <c r="B3092" t="s">
        <v>1737</v>
      </c>
      <c r="C3092" t="s">
        <v>637</v>
      </c>
      <c r="D3092" t="s">
        <v>21</v>
      </c>
      <c r="E3092">
        <v>26101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43287</v>
      </c>
      <c r="L3092" t="s">
        <v>26</v>
      </c>
      <c r="N3092" t="s">
        <v>24</v>
      </c>
    </row>
    <row r="3093" spans="1:14" x14ac:dyDescent="0.25">
      <c r="A3093" t="s">
        <v>5057</v>
      </c>
      <c r="B3093" t="s">
        <v>5058</v>
      </c>
      <c r="C3093" t="s">
        <v>789</v>
      </c>
      <c r="D3093" t="s">
        <v>21</v>
      </c>
      <c r="E3093">
        <v>26351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43287</v>
      </c>
      <c r="L3093" t="s">
        <v>26</v>
      </c>
      <c r="N3093" t="s">
        <v>24</v>
      </c>
    </row>
    <row r="3094" spans="1:14" x14ac:dyDescent="0.25">
      <c r="A3094" t="s">
        <v>2255</v>
      </c>
      <c r="B3094" t="s">
        <v>2256</v>
      </c>
      <c r="C3094" t="s">
        <v>789</v>
      </c>
      <c r="D3094" t="s">
        <v>21</v>
      </c>
      <c r="E3094">
        <v>26351</v>
      </c>
      <c r="F3094" t="s">
        <v>22</v>
      </c>
      <c r="G3094" t="s">
        <v>22</v>
      </c>
      <c r="H3094" t="s">
        <v>312</v>
      </c>
      <c r="I3094" t="s">
        <v>313</v>
      </c>
      <c r="J3094" s="1">
        <v>43239</v>
      </c>
      <c r="K3094" s="1">
        <v>43286</v>
      </c>
      <c r="L3094" t="s">
        <v>331</v>
      </c>
      <c r="N3094" t="s">
        <v>1302</v>
      </c>
    </row>
    <row r="3095" spans="1:14" x14ac:dyDescent="0.25">
      <c r="A3095" t="s">
        <v>3475</v>
      </c>
      <c r="B3095" t="s">
        <v>3476</v>
      </c>
      <c r="C3095" t="s">
        <v>3477</v>
      </c>
      <c r="D3095" t="s">
        <v>21</v>
      </c>
      <c r="E3095">
        <v>25818</v>
      </c>
      <c r="F3095" t="s">
        <v>22</v>
      </c>
      <c r="G3095" t="s">
        <v>22</v>
      </c>
      <c r="H3095" t="s">
        <v>329</v>
      </c>
      <c r="I3095" t="s">
        <v>1100</v>
      </c>
      <c r="J3095" s="1">
        <v>43271</v>
      </c>
      <c r="K3095" s="1">
        <v>43286</v>
      </c>
      <c r="L3095" t="s">
        <v>331</v>
      </c>
      <c r="N3095" t="s">
        <v>1365</v>
      </c>
    </row>
    <row r="3096" spans="1:14" x14ac:dyDescent="0.25">
      <c r="A3096" t="s">
        <v>5059</v>
      </c>
      <c r="B3096" t="s">
        <v>5060</v>
      </c>
      <c r="C3096" t="s">
        <v>113</v>
      </c>
      <c r="D3096" t="s">
        <v>21</v>
      </c>
      <c r="E3096">
        <v>25801</v>
      </c>
      <c r="F3096" t="s">
        <v>22</v>
      </c>
      <c r="G3096" t="s">
        <v>22</v>
      </c>
      <c r="H3096" t="s">
        <v>312</v>
      </c>
      <c r="I3096" t="s">
        <v>313</v>
      </c>
      <c r="J3096" s="1">
        <v>43227</v>
      </c>
      <c r="K3096" s="1">
        <v>43286</v>
      </c>
      <c r="L3096" t="s">
        <v>331</v>
      </c>
      <c r="N3096" t="s">
        <v>1302</v>
      </c>
    </row>
    <row r="3097" spans="1:14" x14ac:dyDescent="0.25">
      <c r="A3097" t="s">
        <v>2380</v>
      </c>
      <c r="B3097" t="s">
        <v>4046</v>
      </c>
      <c r="C3097" t="s">
        <v>4047</v>
      </c>
      <c r="D3097" t="s">
        <v>21</v>
      </c>
      <c r="E3097">
        <v>26142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43286</v>
      </c>
      <c r="L3097" t="s">
        <v>26</v>
      </c>
      <c r="N3097" t="s">
        <v>24</v>
      </c>
    </row>
    <row r="3098" spans="1:14" x14ac:dyDescent="0.25">
      <c r="A3098" t="s">
        <v>523</v>
      </c>
      <c r="B3098" t="s">
        <v>524</v>
      </c>
      <c r="C3098" t="s">
        <v>271</v>
      </c>
      <c r="D3098" t="s">
        <v>21</v>
      </c>
      <c r="E3098">
        <v>25404</v>
      </c>
      <c r="F3098" t="s">
        <v>22</v>
      </c>
      <c r="G3098" t="s">
        <v>22</v>
      </c>
      <c r="H3098" t="s">
        <v>588</v>
      </c>
      <c r="I3098" t="s">
        <v>449</v>
      </c>
      <c r="J3098" s="1">
        <v>43237</v>
      </c>
      <c r="K3098" s="1">
        <v>43286</v>
      </c>
      <c r="L3098" t="s">
        <v>331</v>
      </c>
      <c r="N3098" t="s">
        <v>1330</v>
      </c>
    </row>
    <row r="3099" spans="1:14" x14ac:dyDescent="0.25">
      <c r="A3099" t="s">
        <v>2258</v>
      </c>
      <c r="B3099" t="s">
        <v>2259</v>
      </c>
      <c r="C3099" t="s">
        <v>789</v>
      </c>
      <c r="D3099" t="s">
        <v>21</v>
      </c>
      <c r="E3099">
        <v>26351</v>
      </c>
      <c r="F3099" t="s">
        <v>22</v>
      </c>
      <c r="G3099" t="s">
        <v>22</v>
      </c>
      <c r="H3099" t="s">
        <v>312</v>
      </c>
      <c r="I3099" t="s">
        <v>313</v>
      </c>
      <c r="J3099" s="1">
        <v>43239</v>
      </c>
      <c r="K3099" s="1">
        <v>43286</v>
      </c>
      <c r="L3099" t="s">
        <v>331</v>
      </c>
      <c r="N3099" t="s">
        <v>1299</v>
      </c>
    </row>
    <row r="3100" spans="1:14" x14ac:dyDescent="0.25">
      <c r="A3100" t="s">
        <v>2242</v>
      </c>
      <c r="B3100" t="s">
        <v>2243</v>
      </c>
      <c r="C3100" t="s">
        <v>2244</v>
      </c>
      <c r="D3100" t="s">
        <v>21</v>
      </c>
      <c r="E3100">
        <v>26430</v>
      </c>
      <c r="F3100" t="s">
        <v>22</v>
      </c>
      <c r="G3100" t="s">
        <v>22</v>
      </c>
      <c r="H3100" t="s">
        <v>312</v>
      </c>
      <c r="I3100" t="s">
        <v>313</v>
      </c>
      <c r="J3100" s="1">
        <v>43239</v>
      </c>
      <c r="K3100" s="1">
        <v>43286</v>
      </c>
      <c r="L3100" t="s">
        <v>331</v>
      </c>
      <c r="N3100" t="s">
        <v>1299</v>
      </c>
    </row>
    <row r="3101" spans="1:14" x14ac:dyDescent="0.25">
      <c r="A3101" t="s">
        <v>4002</v>
      </c>
      <c r="B3101" t="s">
        <v>4003</v>
      </c>
      <c r="C3101" t="s">
        <v>434</v>
      </c>
      <c r="D3101" t="s">
        <v>21</v>
      </c>
      <c r="E3101">
        <v>25143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43283</v>
      </c>
      <c r="L3101" t="s">
        <v>26</v>
      </c>
      <c r="N3101" t="s">
        <v>24</v>
      </c>
    </row>
    <row r="3102" spans="1:14" x14ac:dyDescent="0.25">
      <c r="A3102" t="s">
        <v>4021</v>
      </c>
      <c r="B3102" t="s">
        <v>4022</v>
      </c>
      <c r="C3102" t="s">
        <v>2013</v>
      </c>
      <c r="D3102" t="s">
        <v>21</v>
      </c>
      <c r="E3102">
        <v>26287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43283</v>
      </c>
      <c r="L3102" t="s">
        <v>26</v>
      </c>
      <c r="N3102" t="s">
        <v>24</v>
      </c>
    </row>
    <row r="3103" spans="1:14" x14ac:dyDescent="0.25">
      <c r="A3103" t="s">
        <v>5061</v>
      </c>
      <c r="B3103" t="s">
        <v>5062</v>
      </c>
      <c r="C3103" t="s">
        <v>2457</v>
      </c>
      <c r="D3103" t="s">
        <v>21</v>
      </c>
      <c r="E3103">
        <v>25071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43280</v>
      </c>
      <c r="L3103" t="s">
        <v>26</v>
      </c>
      <c r="N3103" t="s">
        <v>24</v>
      </c>
    </row>
    <row r="3104" spans="1:14" x14ac:dyDescent="0.25">
      <c r="A3104" t="s">
        <v>2220</v>
      </c>
      <c r="B3104" t="s">
        <v>2221</v>
      </c>
      <c r="C3104" t="s">
        <v>271</v>
      </c>
      <c r="D3104" t="s">
        <v>21</v>
      </c>
      <c r="E3104">
        <v>25404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43280</v>
      </c>
      <c r="L3104" t="s">
        <v>26</v>
      </c>
      <c r="N3104" t="s">
        <v>24</v>
      </c>
    </row>
    <row r="3105" spans="1:14" x14ac:dyDescent="0.25">
      <c r="A3105" t="s">
        <v>5063</v>
      </c>
      <c r="B3105" t="s">
        <v>5064</v>
      </c>
      <c r="C3105" t="s">
        <v>2457</v>
      </c>
      <c r="D3105" t="s">
        <v>21</v>
      </c>
      <c r="E3105">
        <v>25071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43280</v>
      </c>
      <c r="L3105" t="s">
        <v>26</v>
      </c>
      <c r="N3105" t="s">
        <v>24</v>
      </c>
    </row>
    <row r="3106" spans="1:14" x14ac:dyDescent="0.25">
      <c r="A3106" t="s">
        <v>2458</v>
      </c>
      <c r="B3106" t="s">
        <v>2459</v>
      </c>
      <c r="C3106" t="s">
        <v>2460</v>
      </c>
      <c r="D3106" t="s">
        <v>21</v>
      </c>
      <c r="E3106">
        <v>25045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43280</v>
      </c>
      <c r="L3106" t="s">
        <v>26</v>
      </c>
      <c r="N3106" t="s">
        <v>24</v>
      </c>
    </row>
    <row r="3107" spans="1:14" x14ac:dyDescent="0.25">
      <c r="A3107" t="s">
        <v>2432</v>
      </c>
      <c r="B3107" t="s">
        <v>1626</v>
      </c>
      <c r="C3107" t="s">
        <v>1617</v>
      </c>
      <c r="D3107" t="s">
        <v>21</v>
      </c>
      <c r="E3107">
        <v>25526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43280</v>
      </c>
      <c r="L3107" t="s">
        <v>26</v>
      </c>
      <c r="N3107" t="s">
        <v>24</v>
      </c>
    </row>
    <row r="3108" spans="1:14" x14ac:dyDescent="0.25">
      <c r="A3108" t="s">
        <v>343</v>
      </c>
      <c r="B3108" t="s">
        <v>4062</v>
      </c>
      <c r="C3108" t="s">
        <v>2457</v>
      </c>
      <c r="D3108" t="s">
        <v>21</v>
      </c>
      <c r="E3108">
        <v>25071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43280</v>
      </c>
      <c r="L3108" t="s">
        <v>26</v>
      </c>
      <c r="N3108" t="s">
        <v>24</v>
      </c>
    </row>
    <row r="3109" spans="1:14" x14ac:dyDescent="0.25">
      <c r="A3109" t="s">
        <v>2380</v>
      </c>
      <c r="B3109" t="s">
        <v>2472</v>
      </c>
      <c r="C3109" t="s">
        <v>2457</v>
      </c>
      <c r="D3109" t="s">
        <v>21</v>
      </c>
      <c r="E3109">
        <v>25071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43280</v>
      </c>
      <c r="L3109" t="s">
        <v>26</v>
      </c>
      <c r="N3109" t="s">
        <v>24</v>
      </c>
    </row>
    <row r="3110" spans="1:14" x14ac:dyDescent="0.25">
      <c r="A3110" t="s">
        <v>5065</v>
      </c>
      <c r="B3110" t="s">
        <v>5066</v>
      </c>
      <c r="C3110" t="s">
        <v>573</v>
      </c>
      <c r="D3110" t="s">
        <v>21</v>
      </c>
      <c r="E3110">
        <v>25427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43280</v>
      </c>
      <c r="L3110" t="s">
        <v>26</v>
      </c>
      <c r="N3110" t="s">
        <v>24</v>
      </c>
    </row>
    <row r="3111" spans="1:14" x14ac:dyDescent="0.25">
      <c r="A3111" t="s">
        <v>2759</v>
      </c>
      <c r="B3111" t="s">
        <v>2760</v>
      </c>
      <c r="C3111" t="s">
        <v>2457</v>
      </c>
      <c r="D3111" t="s">
        <v>21</v>
      </c>
      <c r="E3111">
        <v>25071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43280</v>
      </c>
      <c r="L3111" t="s">
        <v>26</v>
      </c>
      <c r="N3111" t="s">
        <v>24</v>
      </c>
    </row>
    <row r="3112" spans="1:14" x14ac:dyDescent="0.25">
      <c r="A3112" t="s">
        <v>5067</v>
      </c>
      <c r="B3112" t="s">
        <v>446</v>
      </c>
      <c r="C3112" t="s">
        <v>2778</v>
      </c>
      <c r="D3112" t="s">
        <v>21</v>
      </c>
      <c r="E3112">
        <v>25313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43280</v>
      </c>
      <c r="L3112" t="s">
        <v>26</v>
      </c>
      <c r="N3112" t="s">
        <v>24</v>
      </c>
    </row>
    <row r="3113" spans="1:14" x14ac:dyDescent="0.25">
      <c r="A3113" t="s">
        <v>1091</v>
      </c>
      <c r="B3113" t="s">
        <v>1889</v>
      </c>
      <c r="C3113" t="s">
        <v>1617</v>
      </c>
      <c r="D3113" t="s">
        <v>21</v>
      </c>
      <c r="E3113">
        <v>25526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43280</v>
      </c>
      <c r="L3113" t="s">
        <v>26</v>
      </c>
      <c r="N3113" t="s">
        <v>24</v>
      </c>
    </row>
    <row r="3114" spans="1:14" x14ac:dyDescent="0.25">
      <c r="A3114" t="s">
        <v>3290</v>
      </c>
      <c r="B3114" t="s">
        <v>2777</v>
      </c>
      <c r="C3114" t="s">
        <v>2778</v>
      </c>
      <c r="D3114" t="s">
        <v>21</v>
      </c>
      <c r="E3114">
        <v>25313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43280</v>
      </c>
      <c r="L3114" t="s">
        <v>26</v>
      </c>
      <c r="N3114" t="s">
        <v>24</v>
      </c>
    </row>
    <row r="3115" spans="1:14" x14ac:dyDescent="0.25">
      <c r="A3115" t="s">
        <v>3290</v>
      </c>
      <c r="B3115" t="s">
        <v>1893</v>
      </c>
      <c r="C3115" t="s">
        <v>1617</v>
      </c>
      <c r="D3115" t="s">
        <v>21</v>
      </c>
      <c r="E3115">
        <v>25526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43280</v>
      </c>
      <c r="L3115" t="s">
        <v>26</v>
      </c>
      <c r="N3115" t="s">
        <v>24</v>
      </c>
    </row>
    <row r="3116" spans="1:14" x14ac:dyDescent="0.25">
      <c r="A3116" t="s">
        <v>2575</v>
      </c>
      <c r="B3116" t="s">
        <v>2765</v>
      </c>
      <c r="C3116" t="s">
        <v>2460</v>
      </c>
      <c r="D3116" t="s">
        <v>21</v>
      </c>
      <c r="E3116">
        <v>25045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43280</v>
      </c>
      <c r="L3116" t="s">
        <v>26</v>
      </c>
      <c r="N3116" t="s">
        <v>24</v>
      </c>
    </row>
    <row r="3117" spans="1:14" x14ac:dyDescent="0.25">
      <c r="A3117" t="s">
        <v>744</v>
      </c>
      <c r="B3117" t="s">
        <v>5068</v>
      </c>
      <c r="C3117" t="s">
        <v>2778</v>
      </c>
      <c r="D3117" t="s">
        <v>21</v>
      </c>
      <c r="E3117">
        <v>25313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43280</v>
      </c>
      <c r="L3117" t="s">
        <v>26</v>
      </c>
      <c r="N3117" t="s">
        <v>24</v>
      </c>
    </row>
    <row r="3118" spans="1:14" x14ac:dyDescent="0.25">
      <c r="A3118" t="s">
        <v>2415</v>
      </c>
      <c r="B3118" t="s">
        <v>2416</v>
      </c>
      <c r="C3118" t="s">
        <v>2417</v>
      </c>
      <c r="D3118" t="s">
        <v>21</v>
      </c>
      <c r="E3118">
        <v>25085</v>
      </c>
      <c r="F3118" t="s">
        <v>22</v>
      </c>
      <c r="G3118" t="s">
        <v>22</v>
      </c>
      <c r="H3118" t="s">
        <v>329</v>
      </c>
      <c r="I3118" t="s">
        <v>1981</v>
      </c>
      <c r="J3118" s="1">
        <v>43269</v>
      </c>
      <c r="K3118" s="1">
        <v>43279</v>
      </c>
      <c r="L3118" t="s">
        <v>331</v>
      </c>
      <c r="N3118" t="s">
        <v>1365</v>
      </c>
    </row>
    <row r="3119" spans="1:14" x14ac:dyDescent="0.25">
      <c r="A3119" t="s">
        <v>5069</v>
      </c>
      <c r="B3119" t="s">
        <v>5070</v>
      </c>
      <c r="C3119" t="s">
        <v>340</v>
      </c>
      <c r="D3119" t="s">
        <v>21</v>
      </c>
      <c r="E3119">
        <v>24712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43279</v>
      </c>
      <c r="L3119" t="s">
        <v>26</v>
      </c>
      <c r="N3119" t="s">
        <v>24</v>
      </c>
    </row>
    <row r="3120" spans="1:14" x14ac:dyDescent="0.25">
      <c r="A3120" t="s">
        <v>1972</v>
      </c>
      <c r="B3120" t="s">
        <v>5071</v>
      </c>
      <c r="C3120" t="s">
        <v>1974</v>
      </c>
      <c r="D3120" t="s">
        <v>21</v>
      </c>
      <c r="E3120">
        <v>25971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43279</v>
      </c>
      <c r="L3120" t="s">
        <v>26</v>
      </c>
      <c r="N3120" t="s">
        <v>24</v>
      </c>
    </row>
    <row r="3121" spans="1:14" x14ac:dyDescent="0.25">
      <c r="A3121" t="s">
        <v>2866</v>
      </c>
      <c r="B3121" t="s">
        <v>2867</v>
      </c>
      <c r="C3121" t="s">
        <v>2605</v>
      </c>
      <c r="D3121" t="s">
        <v>21</v>
      </c>
      <c r="E3121">
        <v>25820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43279</v>
      </c>
      <c r="L3121" t="s">
        <v>26</v>
      </c>
      <c r="N3121" t="s">
        <v>24</v>
      </c>
    </row>
    <row r="3122" spans="1:14" x14ac:dyDescent="0.25">
      <c r="A3122" t="s">
        <v>2608</v>
      </c>
      <c r="B3122" t="s">
        <v>2609</v>
      </c>
      <c r="C3122" t="s">
        <v>683</v>
      </c>
      <c r="D3122" t="s">
        <v>21</v>
      </c>
      <c r="E3122">
        <v>26062</v>
      </c>
      <c r="F3122" t="s">
        <v>22</v>
      </c>
      <c r="G3122" t="s">
        <v>22</v>
      </c>
      <c r="H3122" t="s">
        <v>329</v>
      </c>
      <c r="I3122" t="s">
        <v>330</v>
      </c>
      <c r="J3122" s="1">
        <v>43226</v>
      </c>
      <c r="K3122" s="1">
        <v>43279</v>
      </c>
      <c r="L3122" t="s">
        <v>331</v>
      </c>
      <c r="N3122" t="s">
        <v>1330</v>
      </c>
    </row>
    <row r="3123" spans="1:14" x14ac:dyDescent="0.25">
      <c r="A3123" t="s">
        <v>5072</v>
      </c>
      <c r="B3123" t="s">
        <v>5073</v>
      </c>
      <c r="C3123" t="s">
        <v>5074</v>
      </c>
      <c r="D3123" t="s">
        <v>21</v>
      </c>
      <c r="E3123">
        <v>25922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43279</v>
      </c>
      <c r="L3123" t="s">
        <v>26</v>
      </c>
      <c r="N3123" t="s">
        <v>24</v>
      </c>
    </row>
    <row r="3124" spans="1:14" x14ac:dyDescent="0.25">
      <c r="A3124" t="s">
        <v>5075</v>
      </c>
      <c r="B3124" t="s">
        <v>5076</v>
      </c>
      <c r="C3124" t="s">
        <v>1974</v>
      </c>
      <c r="D3124" t="s">
        <v>21</v>
      </c>
      <c r="E3124">
        <v>25791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43279</v>
      </c>
      <c r="L3124" t="s">
        <v>26</v>
      </c>
      <c r="N3124" t="s">
        <v>24</v>
      </c>
    </row>
    <row r="3125" spans="1:14" x14ac:dyDescent="0.25">
      <c r="A3125" t="s">
        <v>5077</v>
      </c>
      <c r="B3125" t="s">
        <v>5078</v>
      </c>
      <c r="C3125" t="s">
        <v>340</v>
      </c>
      <c r="D3125" t="s">
        <v>21</v>
      </c>
      <c r="E3125">
        <v>24712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43279</v>
      </c>
      <c r="L3125" t="s">
        <v>26</v>
      </c>
      <c r="N3125" t="s">
        <v>24</v>
      </c>
    </row>
    <row r="3126" spans="1:14" x14ac:dyDescent="0.25">
      <c r="A3126" t="s">
        <v>970</v>
      </c>
      <c r="B3126" t="s">
        <v>1600</v>
      </c>
      <c r="C3126" t="s">
        <v>98</v>
      </c>
      <c r="D3126" t="s">
        <v>21</v>
      </c>
      <c r="E3126">
        <v>25271</v>
      </c>
      <c r="F3126" t="s">
        <v>22</v>
      </c>
      <c r="G3126" t="s">
        <v>22</v>
      </c>
      <c r="H3126" t="s">
        <v>329</v>
      </c>
      <c r="I3126" t="s">
        <v>1981</v>
      </c>
      <c r="J3126" s="1">
        <v>43228</v>
      </c>
      <c r="K3126" s="1">
        <v>43279</v>
      </c>
      <c r="L3126" t="s">
        <v>331</v>
      </c>
      <c r="N3126" t="s">
        <v>1330</v>
      </c>
    </row>
    <row r="3127" spans="1:14" x14ac:dyDescent="0.25">
      <c r="A3127" t="s">
        <v>3290</v>
      </c>
      <c r="B3127" t="s">
        <v>2557</v>
      </c>
      <c r="C3127" t="s">
        <v>271</v>
      </c>
      <c r="D3127" t="s">
        <v>21</v>
      </c>
      <c r="E3127">
        <v>25404</v>
      </c>
      <c r="F3127" t="s">
        <v>22</v>
      </c>
      <c r="G3127" t="s">
        <v>22</v>
      </c>
      <c r="H3127" t="s">
        <v>329</v>
      </c>
      <c r="I3127" t="s">
        <v>2558</v>
      </c>
      <c r="J3127" s="1">
        <v>43272</v>
      </c>
      <c r="K3127" s="1">
        <v>43279</v>
      </c>
      <c r="L3127" t="s">
        <v>331</v>
      </c>
      <c r="N3127" t="s">
        <v>1330</v>
      </c>
    </row>
    <row r="3128" spans="1:14" x14ac:dyDescent="0.25">
      <c r="A3128" t="s">
        <v>790</v>
      </c>
      <c r="B3128" t="s">
        <v>2918</v>
      </c>
      <c r="C3128" t="s">
        <v>2919</v>
      </c>
      <c r="D3128" t="s">
        <v>21</v>
      </c>
      <c r="E3128">
        <v>25570</v>
      </c>
      <c r="F3128" t="s">
        <v>22</v>
      </c>
      <c r="G3128" t="s">
        <v>22</v>
      </c>
      <c r="H3128" t="s">
        <v>78</v>
      </c>
      <c r="I3128" t="s">
        <v>79</v>
      </c>
      <c r="J3128" s="1">
        <v>43229</v>
      </c>
      <c r="K3128" s="1">
        <v>43279</v>
      </c>
      <c r="L3128" t="s">
        <v>331</v>
      </c>
      <c r="N3128" t="s">
        <v>1302</v>
      </c>
    </row>
    <row r="3129" spans="1:14" x14ac:dyDescent="0.25">
      <c r="A3129" t="s">
        <v>2805</v>
      </c>
      <c r="B3129" t="s">
        <v>2806</v>
      </c>
      <c r="C3129" t="s">
        <v>968</v>
      </c>
      <c r="D3129" t="s">
        <v>21</v>
      </c>
      <c r="E3129">
        <v>25067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43278</v>
      </c>
      <c r="L3129" t="s">
        <v>26</v>
      </c>
      <c r="N3129" t="s">
        <v>24</v>
      </c>
    </row>
    <row r="3130" spans="1:14" x14ac:dyDescent="0.25">
      <c r="A3130" t="s">
        <v>1210</v>
      </c>
      <c r="B3130" t="s">
        <v>5079</v>
      </c>
      <c r="C3130" t="s">
        <v>48</v>
      </c>
      <c r="D3130" t="s">
        <v>21</v>
      </c>
      <c r="E3130">
        <v>25311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43278</v>
      </c>
      <c r="L3130" t="s">
        <v>26</v>
      </c>
      <c r="N3130" t="s">
        <v>24</v>
      </c>
    </row>
    <row r="3131" spans="1:14" x14ac:dyDescent="0.25">
      <c r="A3131" t="s">
        <v>3546</v>
      </c>
      <c r="B3131" t="s">
        <v>3547</v>
      </c>
      <c r="C3131" t="s">
        <v>53</v>
      </c>
      <c r="D3131" t="s">
        <v>21</v>
      </c>
      <c r="E3131">
        <v>25309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43278</v>
      </c>
      <c r="L3131" t="s">
        <v>26</v>
      </c>
      <c r="N3131" t="s">
        <v>24</v>
      </c>
    </row>
    <row r="3132" spans="1:14" x14ac:dyDescent="0.25">
      <c r="A3132" t="s">
        <v>1836</v>
      </c>
      <c r="B3132" t="s">
        <v>5080</v>
      </c>
      <c r="C3132" t="s">
        <v>1838</v>
      </c>
      <c r="D3132" t="s">
        <v>21</v>
      </c>
      <c r="E3132">
        <v>25126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43278</v>
      </c>
      <c r="L3132" t="s">
        <v>26</v>
      </c>
      <c r="N3132" t="s">
        <v>24</v>
      </c>
    </row>
    <row r="3133" spans="1:14" x14ac:dyDescent="0.25">
      <c r="A3133" t="s">
        <v>1984</v>
      </c>
      <c r="B3133" t="s">
        <v>5081</v>
      </c>
      <c r="C3133" t="s">
        <v>48</v>
      </c>
      <c r="D3133" t="s">
        <v>21</v>
      </c>
      <c r="E3133">
        <v>25311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43278</v>
      </c>
      <c r="L3133" t="s">
        <v>26</v>
      </c>
      <c r="N3133" t="s">
        <v>24</v>
      </c>
    </row>
    <row r="3134" spans="1:14" x14ac:dyDescent="0.25">
      <c r="A3134" t="s">
        <v>2432</v>
      </c>
      <c r="B3134" t="s">
        <v>5082</v>
      </c>
      <c r="C3134" t="s">
        <v>48</v>
      </c>
      <c r="D3134" t="s">
        <v>21</v>
      </c>
      <c r="E3134">
        <v>25301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43278</v>
      </c>
      <c r="L3134" t="s">
        <v>26</v>
      </c>
      <c r="N3134" t="s">
        <v>24</v>
      </c>
    </row>
    <row r="3135" spans="1:14" x14ac:dyDescent="0.25">
      <c r="A3135" t="s">
        <v>2432</v>
      </c>
      <c r="B3135" t="s">
        <v>2782</v>
      </c>
      <c r="C3135" t="s">
        <v>434</v>
      </c>
      <c r="D3135" t="s">
        <v>21</v>
      </c>
      <c r="E3135">
        <v>25143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43278</v>
      </c>
      <c r="L3135" t="s">
        <v>26</v>
      </c>
      <c r="N3135" t="s">
        <v>24</v>
      </c>
    </row>
    <row r="3136" spans="1:14" x14ac:dyDescent="0.25">
      <c r="A3136" t="s">
        <v>2432</v>
      </c>
      <c r="B3136" t="s">
        <v>5083</v>
      </c>
      <c r="C3136" t="s">
        <v>53</v>
      </c>
      <c r="D3136" t="s">
        <v>21</v>
      </c>
      <c r="E3136">
        <v>25303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43278</v>
      </c>
      <c r="L3136" t="s">
        <v>26</v>
      </c>
      <c r="N3136" t="s">
        <v>24</v>
      </c>
    </row>
    <row r="3137" spans="1:14" x14ac:dyDescent="0.25">
      <c r="A3137" t="s">
        <v>3376</v>
      </c>
      <c r="B3137" t="s">
        <v>3377</v>
      </c>
      <c r="C3137" t="s">
        <v>220</v>
      </c>
      <c r="D3137" t="s">
        <v>21</v>
      </c>
      <c r="E3137">
        <v>25506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43278</v>
      </c>
      <c r="L3137" t="s">
        <v>26</v>
      </c>
      <c r="N3137" t="s">
        <v>24</v>
      </c>
    </row>
    <row r="3138" spans="1:14" x14ac:dyDescent="0.25">
      <c r="A3138" t="s">
        <v>231</v>
      </c>
      <c r="B3138" t="s">
        <v>5084</v>
      </c>
      <c r="C3138" t="s">
        <v>220</v>
      </c>
      <c r="D3138" t="s">
        <v>21</v>
      </c>
      <c r="E3138">
        <v>25506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43278</v>
      </c>
      <c r="L3138" t="s">
        <v>26</v>
      </c>
      <c r="N3138" t="s">
        <v>24</v>
      </c>
    </row>
    <row r="3139" spans="1:14" x14ac:dyDescent="0.25">
      <c r="A3139" t="s">
        <v>2380</v>
      </c>
      <c r="B3139" t="s">
        <v>5085</v>
      </c>
      <c r="C3139" t="s">
        <v>48</v>
      </c>
      <c r="D3139" t="s">
        <v>21</v>
      </c>
      <c r="E3139">
        <v>25304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43278</v>
      </c>
      <c r="L3139" t="s">
        <v>26</v>
      </c>
      <c r="N3139" t="s">
        <v>24</v>
      </c>
    </row>
    <row r="3140" spans="1:14" x14ac:dyDescent="0.25">
      <c r="A3140" t="s">
        <v>3216</v>
      </c>
      <c r="B3140" t="s">
        <v>5086</v>
      </c>
      <c r="C3140" t="s">
        <v>48</v>
      </c>
      <c r="D3140" t="s">
        <v>21</v>
      </c>
      <c r="E3140">
        <v>25311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43278</v>
      </c>
      <c r="L3140" t="s">
        <v>26</v>
      </c>
      <c r="N3140" t="s">
        <v>24</v>
      </c>
    </row>
    <row r="3141" spans="1:14" x14ac:dyDescent="0.25">
      <c r="A3141" t="s">
        <v>3506</v>
      </c>
      <c r="B3141" t="s">
        <v>3507</v>
      </c>
      <c r="C3141" t="s">
        <v>3508</v>
      </c>
      <c r="D3141" t="s">
        <v>21</v>
      </c>
      <c r="E3141">
        <v>25545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43278</v>
      </c>
      <c r="L3141" t="s">
        <v>26</v>
      </c>
      <c r="N3141" t="s">
        <v>24</v>
      </c>
    </row>
    <row r="3142" spans="1:14" x14ac:dyDescent="0.25">
      <c r="A3142" t="s">
        <v>114</v>
      </c>
      <c r="B3142" t="s">
        <v>2786</v>
      </c>
      <c r="C3142" t="s">
        <v>434</v>
      </c>
      <c r="D3142" t="s">
        <v>21</v>
      </c>
      <c r="E3142">
        <v>25143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43278</v>
      </c>
      <c r="L3142" t="s">
        <v>26</v>
      </c>
      <c r="N3142" t="s">
        <v>24</v>
      </c>
    </row>
    <row r="3143" spans="1:14" x14ac:dyDescent="0.25">
      <c r="A3143" t="s">
        <v>2407</v>
      </c>
      <c r="B3143" t="s">
        <v>2479</v>
      </c>
      <c r="C3143" t="s">
        <v>48</v>
      </c>
      <c r="D3143" t="s">
        <v>21</v>
      </c>
      <c r="E3143">
        <v>25311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43278</v>
      </c>
      <c r="L3143" t="s">
        <v>26</v>
      </c>
      <c r="N3143" t="s">
        <v>24</v>
      </c>
    </row>
    <row r="3144" spans="1:14" x14ac:dyDescent="0.25">
      <c r="A3144" t="s">
        <v>2407</v>
      </c>
      <c r="B3144" t="s">
        <v>5087</v>
      </c>
      <c r="C3144" t="s">
        <v>48</v>
      </c>
      <c r="D3144" t="s">
        <v>21</v>
      </c>
      <c r="E3144">
        <v>25314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43278</v>
      </c>
      <c r="L3144" t="s">
        <v>26</v>
      </c>
      <c r="N3144" t="s">
        <v>24</v>
      </c>
    </row>
    <row r="3145" spans="1:14" x14ac:dyDescent="0.25">
      <c r="A3145" t="s">
        <v>2407</v>
      </c>
      <c r="B3145" t="s">
        <v>5088</v>
      </c>
      <c r="C3145" t="s">
        <v>1841</v>
      </c>
      <c r="D3145" t="s">
        <v>21</v>
      </c>
      <c r="E3145">
        <v>25039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43278</v>
      </c>
      <c r="L3145" t="s">
        <v>26</v>
      </c>
      <c r="N3145" t="s">
        <v>24</v>
      </c>
    </row>
    <row r="3146" spans="1:14" x14ac:dyDescent="0.25">
      <c r="A3146" t="s">
        <v>1428</v>
      </c>
      <c r="B3146" t="s">
        <v>1235</v>
      </c>
      <c r="C3146" t="s">
        <v>53</v>
      </c>
      <c r="D3146" t="s">
        <v>21</v>
      </c>
      <c r="E3146">
        <v>25303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43278</v>
      </c>
      <c r="L3146" t="s">
        <v>26</v>
      </c>
      <c r="N3146" t="s">
        <v>24</v>
      </c>
    </row>
    <row r="3147" spans="1:14" x14ac:dyDescent="0.25">
      <c r="A3147" t="s">
        <v>3033</v>
      </c>
      <c r="B3147" t="s">
        <v>5089</v>
      </c>
      <c r="C3147" t="s">
        <v>5090</v>
      </c>
      <c r="D3147" t="s">
        <v>21</v>
      </c>
      <c r="E3147">
        <v>25015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43278</v>
      </c>
      <c r="L3147" t="s">
        <v>26</v>
      </c>
      <c r="N3147" t="s">
        <v>24</v>
      </c>
    </row>
    <row r="3148" spans="1:14" x14ac:dyDescent="0.25">
      <c r="A3148" t="s">
        <v>1594</v>
      </c>
      <c r="B3148" t="s">
        <v>5091</v>
      </c>
      <c r="C3148" t="s">
        <v>1841</v>
      </c>
      <c r="D3148" t="s">
        <v>21</v>
      </c>
      <c r="E3148">
        <v>25039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43278</v>
      </c>
      <c r="L3148" t="s">
        <v>26</v>
      </c>
      <c r="N3148" t="s">
        <v>24</v>
      </c>
    </row>
    <row r="3149" spans="1:14" x14ac:dyDescent="0.25">
      <c r="A3149" t="s">
        <v>5009</v>
      </c>
      <c r="B3149" t="s">
        <v>754</v>
      </c>
      <c r="C3149" t="s">
        <v>53</v>
      </c>
      <c r="D3149" t="s">
        <v>21</v>
      </c>
      <c r="E3149">
        <v>25309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43278</v>
      </c>
      <c r="L3149" t="s">
        <v>26</v>
      </c>
      <c r="N3149" t="s">
        <v>24</v>
      </c>
    </row>
    <row r="3150" spans="1:14" x14ac:dyDescent="0.25">
      <c r="A3150" t="s">
        <v>2272</v>
      </c>
      <c r="B3150" t="s">
        <v>1245</v>
      </c>
      <c r="C3150" t="s">
        <v>53</v>
      </c>
      <c r="D3150" t="s">
        <v>21</v>
      </c>
      <c r="E3150">
        <v>25303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43278</v>
      </c>
      <c r="L3150" t="s">
        <v>26</v>
      </c>
      <c r="N3150" t="s">
        <v>24</v>
      </c>
    </row>
    <row r="3151" spans="1:14" x14ac:dyDescent="0.25">
      <c r="A3151" t="s">
        <v>2272</v>
      </c>
      <c r="B3151" t="s">
        <v>2273</v>
      </c>
      <c r="C3151" t="s">
        <v>2274</v>
      </c>
      <c r="D3151" t="s">
        <v>21</v>
      </c>
      <c r="E3151">
        <v>25035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43278</v>
      </c>
      <c r="L3151" t="s">
        <v>26</v>
      </c>
      <c r="N3151" t="s">
        <v>24</v>
      </c>
    </row>
    <row r="3152" spans="1:14" x14ac:dyDescent="0.25">
      <c r="A3152" t="s">
        <v>2798</v>
      </c>
      <c r="B3152" t="s">
        <v>2799</v>
      </c>
      <c r="C3152" t="s">
        <v>434</v>
      </c>
      <c r="D3152" t="s">
        <v>21</v>
      </c>
      <c r="E3152">
        <v>25143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43278</v>
      </c>
      <c r="L3152" t="s">
        <v>26</v>
      </c>
      <c r="N3152" t="s">
        <v>24</v>
      </c>
    </row>
    <row r="3153" spans="1:14" x14ac:dyDescent="0.25">
      <c r="A3153" t="s">
        <v>1091</v>
      </c>
      <c r="B3153" t="s">
        <v>2800</v>
      </c>
      <c r="C3153" t="s">
        <v>434</v>
      </c>
      <c r="D3153" t="s">
        <v>21</v>
      </c>
      <c r="E3153">
        <v>25143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43278</v>
      </c>
      <c r="L3153" t="s">
        <v>26</v>
      </c>
      <c r="N3153" t="s">
        <v>24</v>
      </c>
    </row>
    <row r="3154" spans="1:14" x14ac:dyDescent="0.25">
      <c r="A3154" t="s">
        <v>633</v>
      </c>
      <c r="B3154" t="s">
        <v>634</v>
      </c>
      <c r="C3154" t="s">
        <v>217</v>
      </c>
      <c r="D3154" t="s">
        <v>21</v>
      </c>
      <c r="E3154">
        <v>25523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43278</v>
      </c>
      <c r="L3154" t="s">
        <v>26</v>
      </c>
      <c r="N3154" t="s">
        <v>24</v>
      </c>
    </row>
    <row r="3155" spans="1:14" x14ac:dyDescent="0.25">
      <c r="A3155" t="s">
        <v>2352</v>
      </c>
      <c r="B3155" t="s">
        <v>5092</v>
      </c>
      <c r="C3155" t="s">
        <v>48</v>
      </c>
      <c r="D3155" t="s">
        <v>21</v>
      </c>
      <c r="E3155">
        <v>25311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43278</v>
      </c>
      <c r="L3155" t="s">
        <v>26</v>
      </c>
      <c r="N3155" t="s">
        <v>24</v>
      </c>
    </row>
    <row r="3156" spans="1:14" x14ac:dyDescent="0.25">
      <c r="A3156" t="s">
        <v>1874</v>
      </c>
      <c r="B3156" t="s">
        <v>5093</v>
      </c>
      <c r="C3156" t="s">
        <v>1876</v>
      </c>
      <c r="D3156" t="s">
        <v>21</v>
      </c>
      <c r="E3156">
        <v>25160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43278</v>
      </c>
      <c r="L3156" t="s">
        <v>26</v>
      </c>
      <c r="N3156" t="s">
        <v>24</v>
      </c>
    </row>
    <row r="3157" spans="1:14" x14ac:dyDescent="0.25">
      <c r="A3157" t="s">
        <v>5094</v>
      </c>
      <c r="B3157" t="s">
        <v>5095</v>
      </c>
      <c r="C3157" t="s">
        <v>53</v>
      </c>
      <c r="D3157" t="s">
        <v>21</v>
      </c>
      <c r="E3157">
        <v>25303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43278</v>
      </c>
      <c r="L3157" t="s">
        <v>26</v>
      </c>
      <c r="N3157" t="s">
        <v>24</v>
      </c>
    </row>
    <row r="3158" spans="1:14" x14ac:dyDescent="0.25">
      <c r="A3158" t="s">
        <v>5096</v>
      </c>
      <c r="B3158" t="s">
        <v>3461</v>
      </c>
      <c r="C3158" t="s">
        <v>441</v>
      </c>
      <c r="D3158" t="s">
        <v>21</v>
      </c>
      <c r="E3158">
        <v>26554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43277</v>
      </c>
      <c r="L3158" t="s">
        <v>26</v>
      </c>
      <c r="N3158" t="s">
        <v>24</v>
      </c>
    </row>
    <row r="3159" spans="1:14" x14ac:dyDescent="0.25">
      <c r="A3159" t="s">
        <v>2510</v>
      </c>
      <c r="B3159" t="s">
        <v>2511</v>
      </c>
      <c r="C3159" t="s">
        <v>520</v>
      </c>
      <c r="D3159" t="s">
        <v>21</v>
      </c>
      <c r="E3159">
        <v>26582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43277</v>
      </c>
      <c r="L3159" t="s">
        <v>26</v>
      </c>
      <c r="N3159" t="s">
        <v>24</v>
      </c>
    </row>
    <row r="3160" spans="1:14" x14ac:dyDescent="0.25">
      <c r="A3160" t="s">
        <v>439</v>
      </c>
      <c r="B3160" t="s">
        <v>3567</v>
      </c>
      <c r="C3160" t="s">
        <v>2463</v>
      </c>
      <c r="D3160" t="s">
        <v>21</v>
      </c>
      <c r="E3160">
        <v>25186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43277</v>
      </c>
      <c r="L3160" t="s">
        <v>26</v>
      </c>
      <c r="N3160" t="s">
        <v>24</v>
      </c>
    </row>
    <row r="3161" spans="1:14" x14ac:dyDescent="0.25">
      <c r="A3161" t="s">
        <v>3576</v>
      </c>
      <c r="B3161" t="s">
        <v>3577</v>
      </c>
      <c r="C3161" t="s">
        <v>2451</v>
      </c>
      <c r="D3161" t="s">
        <v>21</v>
      </c>
      <c r="E3161">
        <v>25812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43277</v>
      </c>
      <c r="L3161" t="s">
        <v>26</v>
      </c>
      <c r="N3161" t="s">
        <v>24</v>
      </c>
    </row>
    <row r="3162" spans="1:14" x14ac:dyDescent="0.25">
      <c r="A3162" t="s">
        <v>3578</v>
      </c>
      <c r="B3162" t="s">
        <v>3579</v>
      </c>
      <c r="C3162" t="s">
        <v>480</v>
      </c>
      <c r="D3162" t="s">
        <v>21</v>
      </c>
      <c r="E3162">
        <v>25901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43277</v>
      </c>
      <c r="L3162" t="s">
        <v>26</v>
      </c>
      <c r="N3162" t="s">
        <v>24</v>
      </c>
    </row>
    <row r="3163" spans="1:14" x14ac:dyDescent="0.25">
      <c r="A3163" t="s">
        <v>1827</v>
      </c>
      <c r="B3163" t="s">
        <v>1828</v>
      </c>
      <c r="C3163" t="s">
        <v>1654</v>
      </c>
      <c r="D3163" t="s">
        <v>21</v>
      </c>
      <c r="E3163">
        <v>25976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43277</v>
      </c>
      <c r="L3163" t="s">
        <v>26</v>
      </c>
      <c r="N3163" t="s">
        <v>24</v>
      </c>
    </row>
    <row r="3164" spans="1:14" x14ac:dyDescent="0.25">
      <c r="A3164" t="s">
        <v>5097</v>
      </c>
      <c r="B3164" t="s">
        <v>5098</v>
      </c>
      <c r="C3164" t="s">
        <v>441</v>
      </c>
      <c r="D3164" t="s">
        <v>21</v>
      </c>
      <c r="E3164">
        <v>26554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43277</v>
      </c>
      <c r="L3164" t="s">
        <v>26</v>
      </c>
      <c r="N3164" t="s">
        <v>24</v>
      </c>
    </row>
    <row r="3165" spans="1:14" x14ac:dyDescent="0.25">
      <c r="A3165" t="s">
        <v>3495</v>
      </c>
      <c r="B3165" t="s">
        <v>3496</v>
      </c>
      <c r="C3165" t="s">
        <v>1014</v>
      </c>
      <c r="D3165" t="s">
        <v>21</v>
      </c>
      <c r="E3165">
        <v>25530</v>
      </c>
      <c r="F3165" t="s">
        <v>22</v>
      </c>
      <c r="G3165" t="s">
        <v>22</v>
      </c>
      <c r="H3165" t="s">
        <v>78</v>
      </c>
      <c r="I3165" t="s">
        <v>79</v>
      </c>
      <c r="J3165" t="s">
        <v>80</v>
      </c>
      <c r="K3165" s="1">
        <v>43276</v>
      </c>
      <c r="L3165" t="s">
        <v>81</v>
      </c>
      <c r="M3165" t="str">
        <f>HYPERLINK("https://www.regulations.gov/docket?D=FDA-2018-H-2422")</f>
        <v>https://www.regulations.gov/docket?D=FDA-2018-H-2422</v>
      </c>
      <c r="N3165" t="s">
        <v>80</v>
      </c>
    </row>
    <row r="3166" spans="1:14" x14ac:dyDescent="0.25">
      <c r="A3166" t="s">
        <v>2496</v>
      </c>
      <c r="B3166" t="s">
        <v>2497</v>
      </c>
      <c r="C3166" t="s">
        <v>520</v>
      </c>
      <c r="D3166" t="s">
        <v>21</v>
      </c>
      <c r="E3166">
        <v>26582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43276</v>
      </c>
      <c r="L3166" t="s">
        <v>26</v>
      </c>
      <c r="N3166" t="s">
        <v>24</v>
      </c>
    </row>
    <row r="3167" spans="1:14" x14ac:dyDescent="0.25">
      <c r="A3167" t="s">
        <v>1814</v>
      </c>
      <c r="B3167" t="s">
        <v>2499</v>
      </c>
      <c r="C3167" t="s">
        <v>520</v>
      </c>
      <c r="D3167" t="s">
        <v>21</v>
      </c>
      <c r="E3167">
        <v>26582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43276</v>
      </c>
      <c r="L3167" t="s">
        <v>26</v>
      </c>
      <c r="N3167" t="s">
        <v>24</v>
      </c>
    </row>
    <row r="3168" spans="1:14" x14ac:dyDescent="0.25">
      <c r="A3168" t="s">
        <v>2380</v>
      </c>
      <c r="B3168" t="s">
        <v>2310</v>
      </c>
      <c r="C3168" t="s">
        <v>2311</v>
      </c>
      <c r="D3168" t="s">
        <v>21</v>
      </c>
      <c r="E3168">
        <v>26571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43276</v>
      </c>
      <c r="L3168" t="s">
        <v>26</v>
      </c>
      <c r="N3168" t="s">
        <v>24</v>
      </c>
    </row>
    <row r="3169" spans="1:14" x14ac:dyDescent="0.25">
      <c r="A3169" t="s">
        <v>2380</v>
      </c>
      <c r="B3169" t="s">
        <v>2307</v>
      </c>
      <c r="C3169" t="s">
        <v>2308</v>
      </c>
      <c r="D3169" t="s">
        <v>21</v>
      </c>
      <c r="E3169">
        <v>26554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43276</v>
      </c>
      <c r="L3169" t="s">
        <v>26</v>
      </c>
      <c r="N3169" t="s">
        <v>24</v>
      </c>
    </row>
    <row r="3170" spans="1:14" x14ac:dyDescent="0.25">
      <c r="A3170" t="s">
        <v>2380</v>
      </c>
      <c r="B3170" t="s">
        <v>2027</v>
      </c>
      <c r="C3170" t="s">
        <v>3097</v>
      </c>
      <c r="D3170" t="s">
        <v>21</v>
      </c>
      <c r="E3170">
        <v>25621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43276</v>
      </c>
      <c r="L3170" t="s">
        <v>26</v>
      </c>
      <c r="N3170" t="s">
        <v>24</v>
      </c>
    </row>
    <row r="3171" spans="1:14" x14ac:dyDescent="0.25">
      <c r="A3171" t="s">
        <v>2380</v>
      </c>
      <c r="B3171" t="s">
        <v>2508</v>
      </c>
      <c r="C3171" t="s">
        <v>520</v>
      </c>
      <c r="D3171" t="s">
        <v>21</v>
      </c>
      <c r="E3171">
        <v>26582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43276</v>
      </c>
      <c r="L3171" t="s">
        <v>26</v>
      </c>
      <c r="N3171" t="s">
        <v>24</v>
      </c>
    </row>
    <row r="3172" spans="1:14" x14ac:dyDescent="0.25">
      <c r="A3172" t="s">
        <v>5099</v>
      </c>
      <c r="B3172" t="s">
        <v>715</v>
      </c>
      <c r="C3172" t="s">
        <v>716</v>
      </c>
      <c r="D3172" t="s">
        <v>21</v>
      </c>
      <c r="E3172">
        <v>25678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43273</v>
      </c>
      <c r="L3172" t="s">
        <v>26</v>
      </c>
      <c r="N3172" t="s">
        <v>24</v>
      </c>
    </row>
    <row r="3173" spans="1:14" x14ac:dyDescent="0.25">
      <c r="A3173" t="s">
        <v>2143</v>
      </c>
      <c r="B3173" t="s">
        <v>5100</v>
      </c>
      <c r="C3173" t="s">
        <v>914</v>
      </c>
      <c r="D3173" t="s">
        <v>21</v>
      </c>
      <c r="E3173">
        <v>25670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43273</v>
      </c>
      <c r="L3173" t="s">
        <v>26</v>
      </c>
      <c r="N3173" t="s">
        <v>24</v>
      </c>
    </row>
    <row r="3174" spans="1:14" x14ac:dyDescent="0.25">
      <c r="A3174" t="s">
        <v>1984</v>
      </c>
      <c r="B3174" t="s">
        <v>5101</v>
      </c>
      <c r="C3174" t="s">
        <v>520</v>
      </c>
      <c r="D3174" t="s">
        <v>21</v>
      </c>
      <c r="E3174">
        <v>26582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43273</v>
      </c>
      <c r="L3174" t="s">
        <v>26</v>
      </c>
      <c r="N3174" t="s">
        <v>24</v>
      </c>
    </row>
    <row r="3175" spans="1:14" x14ac:dyDescent="0.25">
      <c r="A3175" t="s">
        <v>359</v>
      </c>
      <c r="B3175" t="s">
        <v>1025</v>
      </c>
      <c r="C3175" t="s">
        <v>697</v>
      </c>
      <c r="D3175" t="s">
        <v>21</v>
      </c>
      <c r="E3175">
        <v>26521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43273</v>
      </c>
      <c r="L3175" t="s">
        <v>26</v>
      </c>
      <c r="N3175" t="s">
        <v>24</v>
      </c>
    </row>
    <row r="3176" spans="1:14" x14ac:dyDescent="0.25">
      <c r="A3176" t="s">
        <v>1037</v>
      </c>
      <c r="B3176" t="s">
        <v>5102</v>
      </c>
      <c r="C3176" t="s">
        <v>697</v>
      </c>
      <c r="D3176" t="s">
        <v>21</v>
      </c>
      <c r="E3176">
        <v>26521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43273</v>
      </c>
      <c r="L3176" t="s">
        <v>26</v>
      </c>
      <c r="N3176" t="s">
        <v>24</v>
      </c>
    </row>
    <row r="3177" spans="1:14" x14ac:dyDescent="0.25">
      <c r="A3177" t="s">
        <v>2432</v>
      </c>
      <c r="B3177" t="s">
        <v>2498</v>
      </c>
      <c r="C3177" t="s">
        <v>520</v>
      </c>
      <c r="D3177" t="s">
        <v>21</v>
      </c>
      <c r="E3177">
        <v>26582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43273</v>
      </c>
      <c r="L3177" t="s">
        <v>26</v>
      </c>
      <c r="N3177" t="s">
        <v>24</v>
      </c>
    </row>
    <row r="3178" spans="1:14" x14ac:dyDescent="0.25">
      <c r="A3178" t="s">
        <v>518</v>
      </c>
      <c r="B3178" t="s">
        <v>5103</v>
      </c>
      <c r="C3178" t="s">
        <v>520</v>
      </c>
      <c r="D3178" t="s">
        <v>21</v>
      </c>
      <c r="E3178">
        <v>26582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43273</v>
      </c>
      <c r="L3178" t="s">
        <v>26</v>
      </c>
      <c r="N3178" t="s">
        <v>24</v>
      </c>
    </row>
    <row r="3179" spans="1:14" x14ac:dyDescent="0.25">
      <c r="A3179" t="s">
        <v>695</v>
      </c>
      <c r="B3179" t="s">
        <v>696</v>
      </c>
      <c r="C3179" t="s">
        <v>697</v>
      </c>
      <c r="D3179" t="s">
        <v>21</v>
      </c>
      <c r="E3179">
        <v>26521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43273</v>
      </c>
      <c r="L3179" t="s">
        <v>26</v>
      </c>
      <c r="N3179" t="s">
        <v>24</v>
      </c>
    </row>
    <row r="3180" spans="1:14" x14ac:dyDescent="0.25">
      <c r="A3180" t="s">
        <v>1042</v>
      </c>
      <c r="B3180" t="s">
        <v>5104</v>
      </c>
      <c r="C3180" t="s">
        <v>1044</v>
      </c>
      <c r="D3180" t="s">
        <v>21</v>
      </c>
      <c r="E3180">
        <v>25524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43273</v>
      </c>
      <c r="L3180" t="s">
        <v>26</v>
      </c>
      <c r="N3180" t="s">
        <v>24</v>
      </c>
    </row>
    <row r="3181" spans="1:14" x14ac:dyDescent="0.25">
      <c r="A3181" t="s">
        <v>3960</v>
      </c>
      <c r="B3181" t="s">
        <v>3961</v>
      </c>
      <c r="C3181" t="s">
        <v>3911</v>
      </c>
      <c r="D3181" t="s">
        <v>21</v>
      </c>
      <c r="E3181">
        <v>25608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43273</v>
      </c>
      <c r="L3181" t="s">
        <v>26</v>
      </c>
      <c r="N3181" t="s">
        <v>24</v>
      </c>
    </row>
    <row r="3182" spans="1:14" x14ac:dyDescent="0.25">
      <c r="A3182" t="s">
        <v>2652</v>
      </c>
      <c r="B3182" t="s">
        <v>5055</v>
      </c>
      <c r="C3182" t="s">
        <v>271</v>
      </c>
      <c r="D3182" t="s">
        <v>21</v>
      </c>
      <c r="E3182">
        <v>25401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43273</v>
      </c>
      <c r="L3182" t="s">
        <v>26</v>
      </c>
      <c r="N3182" t="s">
        <v>24</v>
      </c>
    </row>
    <row r="3183" spans="1:14" x14ac:dyDescent="0.25">
      <c r="A3183" t="s">
        <v>343</v>
      </c>
      <c r="B3183" t="s">
        <v>3528</v>
      </c>
      <c r="C3183" t="s">
        <v>2358</v>
      </c>
      <c r="D3183" t="s">
        <v>21</v>
      </c>
      <c r="E3183">
        <v>25177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43273</v>
      </c>
      <c r="L3183" t="s">
        <v>26</v>
      </c>
      <c r="N3183" t="s">
        <v>24</v>
      </c>
    </row>
    <row r="3184" spans="1:14" x14ac:dyDescent="0.25">
      <c r="A3184" t="s">
        <v>1050</v>
      </c>
      <c r="B3184" t="s">
        <v>1051</v>
      </c>
      <c r="C3184" t="s">
        <v>5105</v>
      </c>
      <c r="D3184" t="s">
        <v>21</v>
      </c>
      <c r="E3184">
        <v>26541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43273</v>
      </c>
      <c r="L3184" t="s">
        <v>26</v>
      </c>
      <c r="N3184" t="s">
        <v>24</v>
      </c>
    </row>
    <row r="3185" spans="1:14" x14ac:dyDescent="0.25">
      <c r="A3185" t="s">
        <v>2380</v>
      </c>
      <c r="B3185" t="s">
        <v>1095</v>
      </c>
      <c r="C3185" t="s">
        <v>37</v>
      </c>
      <c r="D3185" t="s">
        <v>21</v>
      </c>
      <c r="E3185">
        <v>26501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43273</v>
      </c>
      <c r="L3185" t="s">
        <v>26</v>
      </c>
      <c r="N3185" t="s">
        <v>24</v>
      </c>
    </row>
    <row r="3186" spans="1:14" x14ac:dyDescent="0.25">
      <c r="A3186" t="s">
        <v>5106</v>
      </c>
      <c r="B3186" t="s">
        <v>5107</v>
      </c>
      <c r="C3186" t="s">
        <v>2940</v>
      </c>
      <c r="D3186" t="s">
        <v>21</v>
      </c>
      <c r="E3186">
        <v>25557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43273</v>
      </c>
      <c r="L3186" t="s">
        <v>26</v>
      </c>
      <c r="N3186" t="s">
        <v>24</v>
      </c>
    </row>
    <row r="3187" spans="1:14" x14ac:dyDescent="0.25">
      <c r="A3187" t="s">
        <v>3988</v>
      </c>
      <c r="B3187" t="s">
        <v>3989</v>
      </c>
      <c r="C3187" t="s">
        <v>74</v>
      </c>
      <c r="D3187" t="s">
        <v>21</v>
      </c>
      <c r="E3187">
        <v>24901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43273</v>
      </c>
      <c r="L3187" t="s">
        <v>26</v>
      </c>
      <c r="N3187" t="s">
        <v>24</v>
      </c>
    </row>
    <row r="3188" spans="1:14" x14ac:dyDescent="0.25">
      <c r="A3188" t="s">
        <v>2404</v>
      </c>
      <c r="B3188" t="s">
        <v>3616</v>
      </c>
      <c r="C3188" t="s">
        <v>271</v>
      </c>
      <c r="D3188" t="s">
        <v>21</v>
      </c>
      <c r="E3188">
        <v>25404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43273</v>
      </c>
      <c r="L3188" t="s">
        <v>26</v>
      </c>
      <c r="N3188" t="s">
        <v>24</v>
      </c>
    </row>
    <row r="3189" spans="1:14" x14ac:dyDescent="0.25">
      <c r="A3189" t="s">
        <v>5108</v>
      </c>
      <c r="B3189" t="s">
        <v>2979</v>
      </c>
      <c r="C3189" t="s">
        <v>326</v>
      </c>
      <c r="D3189" t="s">
        <v>21</v>
      </c>
      <c r="E3189">
        <v>25702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43273</v>
      </c>
      <c r="L3189" t="s">
        <v>26</v>
      </c>
      <c r="N3189" t="s">
        <v>24</v>
      </c>
    </row>
    <row r="3190" spans="1:14" x14ac:dyDescent="0.25">
      <c r="A3190" t="s">
        <v>2817</v>
      </c>
      <c r="B3190" t="s">
        <v>2818</v>
      </c>
      <c r="C3190" t="s">
        <v>271</v>
      </c>
      <c r="D3190" t="s">
        <v>21</v>
      </c>
      <c r="E3190">
        <v>25401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43273</v>
      </c>
      <c r="L3190" t="s">
        <v>26</v>
      </c>
      <c r="N3190" t="s">
        <v>24</v>
      </c>
    </row>
    <row r="3191" spans="1:14" x14ac:dyDescent="0.25">
      <c r="A3191" t="s">
        <v>5109</v>
      </c>
      <c r="B3191" t="s">
        <v>5110</v>
      </c>
      <c r="C3191" t="s">
        <v>1427</v>
      </c>
      <c r="D3191" t="s">
        <v>21</v>
      </c>
      <c r="E3191">
        <v>25688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43273</v>
      </c>
      <c r="L3191" t="s">
        <v>26</v>
      </c>
      <c r="N3191" t="s">
        <v>24</v>
      </c>
    </row>
    <row r="3192" spans="1:14" x14ac:dyDescent="0.25">
      <c r="A3192" t="s">
        <v>2154</v>
      </c>
      <c r="B3192" t="s">
        <v>2155</v>
      </c>
      <c r="C3192" t="s">
        <v>914</v>
      </c>
      <c r="D3192" t="s">
        <v>21</v>
      </c>
      <c r="E3192">
        <v>25670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43273</v>
      </c>
      <c r="L3192" t="s">
        <v>26</v>
      </c>
      <c r="N3192" t="s">
        <v>24</v>
      </c>
    </row>
    <row r="3193" spans="1:14" x14ac:dyDescent="0.25">
      <c r="A3193" t="s">
        <v>5111</v>
      </c>
      <c r="B3193" t="s">
        <v>5112</v>
      </c>
      <c r="C3193" t="s">
        <v>697</v>
      </c>
      <c r="D3193" t="s">
        <v>21</v>
      </c>
      <c r="E3193">
        <v>26521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43273</v>
      </c>
      <c r="L3193" t="s">
        <v>26</v>
      </c>
      <c r="N3193" t="s">
        <v>24</v>
      </c>
    </row>
    <row r="3194" spans="1:14" x14ac:dyDescent="0.25">
      <c r="A3194" t="s">
        <v>2512</v>
      </c>
      <c r="B3194" t="s">
        <v>2513</v>
      </c>
      <c r="C3194" t="s">
        <v>520</v>
      </c>
      <c r="D3194" t="s">
        <v>21</v>
      </c>
      <c r="E3194">
        <v>26582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43273</v>
      </c>
      <c r="L3194" t="s">
        <v>26</v>
      </c>
      <c r="N3194" t="s">
        <v>24</v>
      </c>
    </row>
    <row r="3195" spans="1:14" x14ac:dyDescent="0.25">
      <c r="A3195" t="s">
        <v>2425</v>
      </c>
      <c r="B3195" t="s">
        <v>5113</v>
      </c>
      <c r="C3195" t="s">
        <v>914</v>
      </c>
      <c r="D3195" t="s">
        <v>21</v>
      </c>
      <c r="E3195">
        <v>25670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43273</v>
      </c>
      <c r="L3195" t="s">
        <v>26</v>
      </c>
      <c r="N3195" t="s">
        <v>24</v>
      </c>
    </row>
    <row r="3196" spans="1:14" x14ac:dyDescent="0.25">
      <c r="A3196" t="s">
        <v>1091</v>
      </c>
      <c r="B3196" t="s">
        <v>1092</v>
      </c>
      <c r="C3196" t="s">
        <v>271</v>
      </c>
      <c r="D3196" t="s">
        <v>21</v>
      </c>
      <c r="E3196">
        <v>25401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43273</v>
      </c>
      <c r="L3196" t="s">
        <v>26</v>
      </c>
      <c r="N3196" t="s">
        <v>24</v>
      </c>
    </row>
    <row r="3197" spans="1:14" x14ac:dyDescent="0.25">
      <c r="A3197" t="s">
        <v>2588</v>
      </c>
      <c r="B3197" t="s">
        <v>44</v>
      </c>
      <c r="C3197" t="s">
        <v>2589</v>
      </c>
      <c r="D3197" t="s">
        <v>21</v>
      </c>
      <c r="E3197">
        <v>26291</v>
      </c>
      <c r="F3197" t="s">
        <v>22</v>
      </c>
      <c r="G3197" t="s">
        <v>22</v>
      </c>
      <c r="H3197" t="s">
        <v>312</v>
      </c>
      <c r="I3197" t="s">
        <v>313</v>
      </c>
      <c r="J3197" s="1">
        <v>43218</v>
      </c>
      <c r="K3197" s="1">
        <v>43272</v>
      </c>
      <c r="L3197" t="s">
        <v>331</v>
      </c>
      <c r="N3197" t="s">
        <v>1299</v>
      </c>
    </row>
    <row r="3198" spans="1:14" x14ac:dyDescent="0.25">
      <c r="A3198" t="s">
        <v>2717</v>
      </c>
      <c r="B3198" t="s">
        <v>1526</v>
      </c>
      <c r="C3198" t="s">
        <v>326</v>
      </c>
      <c r="D3198" t="s">
        <v>21</v>
      </c>
      <c r="E3198">
        <v>25705</v>
      </c>
      <c r="F3198" t="s">
        <v>22</v>
      </c>
      <c r="G3198" t="s">
        <v>22</v>
      </c>
      <c r="H3198" t="s">
        <v>312</v>
      </c>
      <c r="I3198" t="s">
        <v>313</v>
      </c>
      <c r="J3198" s="1">
        <v>43222</v>
      </c>
      <c r="K3198" s="1">
        <v>43272</v>
      </c>
      <c r="L3198" t="s">
        <v>331</v>
      </c>
      <c r="N3198" t="s">
        <v>1302</v>
      </c>
    </row>
    <row r="3199" spans="1:14" x14ac:dyDescent="0.25">
      <c r="A3199" t="s">
        <v>2598</v>
      </c>
      <c r="B3199" t="s">
        <v>2599</v>
      </c>
      <c r="C3199" t="s">
        <v>45</v>
      </c>
      <c r="D3199" t="s">
        <v>21</v>
      </c>
      <c r="E3199">
        <v>26291</v>
      </c>
      <c r="F3199" t="s">
        <v>22</v>
      </c>
      <c r="G3199" t="s">
        <v>22</v>
      </c>
      <c r="H3199" t="s">
        <v>312</v>
      </c>
      <c r="I3199" t="s">
        <v>449</v>
      </c>
      <c r="J3199" s="1">
        <v>43218</v>
      </c>
      <c r="K3199" s="1">
        <v>43272</v>
      </c>
      <c r="L3199" t="s">
        <v>331</v>
      </c>
      <c r="N3199" t="s">
        <v>1302</v>
      </c>
    </row>
    <row r="3200" spans="1:14" x14ac:dyDescent="0.25">
      <c r="A3200" t="s">
        <v>2600</v>
      </c>
      <c r="B3200" t="s">
        <v>2601</v>
      </c>
      <c r="C3200" t="s">
        <v>2602</v>
      </c>
      <c r="D3200" t="s">
        <v>21</v>
      </c>
      <c r="E3200">
        <v>26293</v>
      </c>
      <c r="F3200" t="s">
        <v>22</v>
      </c>
      <c r="G3200" t="s">
        <v>22</v>
      </c>
      <c r="H3200" t="s">
        <v>312</v>
      </c>
      <c r="I3200" t="s">
        <v>313</v>
      </c>
      <c r="J3200" s="1">
        <v>43218</v>
      </c>
      <c r="K3200" s="1">
        <v>43272</v>
      </c>
      <c r="L3200" t="s">
        <v>331</v>
      </c>
      <c r="N3200" t="s">
        <v>1299</v>
      </c>
    </row>
    <row r="3201" spans="1:14" x14ac:dyDescent="0.25">
      <c r="A3201" t="s">
        <v>347</v>
      </c>
      <c r="B3201" t="s">
        <v>348</v>
      </c>
      <c r="C3201" t="s">
        <v>304</v>
      </c>
      <c r="D3201" t="s">
        <v>21</v>
      </c>
      <c r="E3201">
        <v>24740</v>
      </c>
      <c r="F3201" t="s">
        <v>22</v>
      </c>
      <c r="G3201" t="s">
        <v>22</v>
      </c>
      <c r="H3201" t="s">
        <v>312</v>
      </c>
      <c r="I3201" t="s">
        <v>598</v>
      </c>
      <c r="J3201" s="1">
        <v>43219</v>
      </c>
      <c r="K3201" s="1">
        <v>43272</v>
      </c>
      <c r="L3201" t="s">
        <v>331</v>
      </c>
      <c r="N3201" t="s">
        <v>1299</v>
      </c>
    </row>
    <row r="3202" spans="1:14" x14ac:dyDescent="0.25">
      <c r="A3202" t="s">
        <v>3292</v>
      </c>
      <c r="B3202" t="s">
        <v>3293</v>
      </c>
      <c r="C3202" t="s">
        <v>48</v>
      </c>
      <c r="D3202" t="s">
        <v>21</v>
      </c>
      <c r="E3202">
        <v>25302</v>
      </c>
      <c r="F3202" t="s">
        <v>22</v>
      </c>
      <c r="G3202" t="s">
        <v>22</v>
      </c>
      <c r="H3202" t="s">
        <v>588</v>
      </c>
      <c r="I3202" t="s">
        <v>4371</v>
      </c>
      <c r="J3202" t="s">
        <v>80</v>
      </c>
      <c r="K3202" s="1">
        <v>43271</v>
      </c>
      <c r="L3202" t="s">
        <v>81</v>
      </c>
      <c r="M3202" t="str">
        <f>HYPERLINK("https://www.regulations.gov/docket?D=FDA-2018-H-2372")</f>
        <v>https://www.regulations.gov/docket?D=FDA-2018-H-2372</v>
      </c>
      <c r="N3202" t="s">
        <v>80</v>
      </c>
    </row>
    <row r="3203" spans="1:14" x14ac:dyDescent="0.25">
      <c r="A3203" t="s">
        <v>5114</v>
      </c>
      <c r="B3203" t="s">
        <v>1141</v>
      </c>
      <c r="C3203" t="s">
        <v>3477</v>
      </c>
      <c r="D3203" t="s">
        <v>21</v>
      </c>
      <c r="E3203">
        <v>25880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43271</v>
      </c>
      <c r="L3203" t="s">
        <v>26</v>
      </c>
      <c r="N3203" t="s">
        <v>24</v>
      </c>
    </row>
    <row r="3204" spans="1:14" x14ac:dyDescent="0.25">
      <c r="A3204" t="s">
        <v>359</v>
      </c>
      <c r="B3204" t="s">
        <v>2680</v>
      </c>
      <c r="C3204" t="s">
        <v>991</v>
      </c>
      <c r="D3204" t="s">
        <v>21</v>
      </c>
      <c r="E3204">
        <v>25414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43271</v>
      </c>
      <c r="L3204" t="s">
        <v>26</v>
      </c>
      <c r="N3204" t="s">
        <v>24</v>
      </c>
    </row>
    <row r="3205" spans="1:14" x14ac:dyDescent="0.25">
      <c r="A3205" t="s">
        <v>3519</v>
      </c>
      <c r="B3205" t="s">
        <v>5115</v>
      </c>
      <c r="C3205" t="s">
        <v>1293</v>
      </c>
      <c r="D3205" t="s">
        <v>21</v>
      </c>
      <c r="E3205">
        <v>25443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43271</v>
      </c>
      <c r="L3205" t="s">
        <v>26</v>
      </c>
      <c r="N3205" t="s">
        <v>24</v>
      </c>
    </row>
    <row r="3206" spans="1:14" x14ac:dyDescent="0.25">
      <c r="A3206" t="s">
        <v>1284</v>
      </c>
      <c r="B3206" t="s">
        <v>1285</v>
      </c>
      <c r="C3206" t="s">
        <v>683</v>
      </c>
      <c r="D3206" t="s">
        <v>21</v>
      </c>
      <c r="E3206">
        <v>26062</v>
      </c>
      <c r="F3206" t="s">
        <v>22</v>
      </c>
      <c r="G3206" t="s">
        <v>22</v>
      </c>
      <c r="H3206" t="s">
        <v>312</v>
      </c>
      <c r="I3206" t="s">
        <v>313</v>
      </c>
      <c r="J3206" t="s">
        <v>80</v>
      </c>
      <c r="K3206" s="1">
        <v>43271</v>
      </c>
      <c r="L3206" t="s">
        <v>81</v>
      </c>
      <c r="M3206" t="str">
        <f>HYPERLINK("https://www.regulations.gov/docket?D=FDA-2018-H-2364")</f>
        <v>https://www.regulations.gov/docket?D=FDA-2018-H-2364</v>
      </c>
      <c r="N3206" t="s">
        <v>80</v>
      </c>
    </row>
    <row r="3207" spans="1:14" x14ac:dyDescent="0.25">
      <c r="A3207" t="s">
        <v>366</v>
      </c>
      <c r="B3207" t="s">
        <v>5116</v>
      </c>
      <c r="C3207" t="s">
        <v>113</v>
      </c>
      <c r="D3207" t="s">
        <v>21</v>
      </c>
      <c r="E3207">
        <v>25801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43271</v>
      </c>
      <c r="L3207" t="s">
        <v>26</v>
      </c>
      <c r="N3207" t="s">
        <v>24</v>
      </c>
    </row>
    <row r="3208" spans="1:14" x14ac:dyDescent="0.25">
      <c r="A3208" t="s">
        <v>2571</v>
      </c>
      <c r="B3208" t="s">
        <v>5117</v>
      </c>
      <c r="C3208" t="s">
        <v>3477</v>
      </c>
      <c r="D3208" t="s">
        <v>21</v>
      </c>
      <c r="E3208">
        <v>25818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43271</v>
      </c>
      <c r="L3208" t="s">
        <v>26</v>
      </c>
      <c r="N3208" t="s">
        <v>24</v>
      </c>
    </row>
    <row r="3209" spans="1:14" x14ac:dyDescent="0.25">
      <c r="A3209" t="s">
        <v>5118</v>
      </c>
      <c r="B3209" t="s">
        <v>1159</v>
      </c>
      <c r="C3209" t="s">
        <v>3477</v>
      </c>
      <c r="D3209" t="s">
        <v>21</v>
      </c>
      <c r="E3209">
        <v>25818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43271</v>
      </c>
      <c r="L3209" t="s">
        <v>26</v>
      </c>
      <c r="N3209" t="s">
        <v>24</v>
      </c>
    </row>
    <row r="3210" spans="1:14" x14ac:dyDescent="0.25">
      <c r="A3210" t="s">
        <v>5119</v>
      </c>
      <c r="B3210" t="s">
        <v>5120</v>
      </c>
      <c r="C3210" t="s">
        <v>4113</v>
      </c>
      <c r="D3210" t="s">
        <v>21</v>
      </c>
      <c r="E3210">
        <v>25880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43271</v>
      </c>
      <c r="L3210" t="s">
        <v>26</v>
      </c>
      <c r="N3210" t="s">
        <v>24</v>
      </c>
    </row>
    <row r="3211" spans="1:14" x14ac:dyDescent="0.25">
      <c r="A3211" t="s">
        <v>5015</v>
      </c>
      <c r="B3211" t="s">
        <v>5121</v>
      </c>
      <c r="C3211" t="s">
        <v>113</v>
      </c>
      <c r="D3211" t="s">
        <v>21</v>
      </c>
      <c r="E3211">
        <v>25801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43271</v>
      </c>
      <c r="L3211" t="s">
        <v>26</v>
      </c>
      <c r="N3211" t="s">
        <v>24</v>
      </c>
    </row>
    <row r="3212" spans="1:14" x14ac:dyDescent="0.25">
      <c r="A3212" t="s">
        <v>3290</v>
      </c>
      <c r="B3212" t="s">
        <v>1124</v>
      </c>
      <c r="C3212" t="s">
        <v>3477</v>
      </c>
      <c r="D3212" t="s">
        <v>21</v>
      </c>
      <c r="E3212">
        <v>25818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43271</v>
      </c>
      <c r="L3212" t="s">
        <v>26</v>
      </c>
      <c r="N3212" t="s">
        <v>24</v>
      </c>
    </row>
    <row r="3213" spans="1:14" x14ac:dyDescent="0.25">
      <c r="A3213" t="s">
        <v>2432</v>
      </c>
      <c r="B3213" t="s">
        <v>5122</v>
      </c>
      <c r="C3213" t="s">
        <v>480</v>
      </c>
      <c r="D3213" t="s">
        <v>21</v>
      </c>
      <c r="E3213">
        <v>25901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43270</v>
      </c>
      <c r="L3213" t="s">
        <v>26</v>
      </c>
      <c r="N3213" t="s">
        <v>24</v>
      </c>
    </row>
    <row r="3214" spans="1:14" x14ac:dyDescent="0.25">
      <c r="A3214" t="s">
        <v>5123</v>
      </c>
      <c r="B3214" t="s">
        <v>310</v>
      </c>
      <c r="C3214" t="s">
        <v>311</v>
      </c>
      <c r="D3214" t="s">
        <v>21</v>
      </c>
      <c r="E3214">
        <v>24941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43270</v>
      </c>
      <c r="L3214" t="s">
        <v>26</v>
      </c>
      <c r="N3214" t="s">
        <v>24</v>
      </c>
    </row>
    <row r="3215" spans="1:14" x14ac:dyDescent="0.25">
      <c r="A3215" t="s">
        <v>2492</v>
      </c>
      <c r="B3215" t="s">
        <v>2493</v>
      </c>
      <c r="C3215" t="s">
        <v>2494</v>
      </c>
      <c r="D3215" t="s">
        <v>21</v>
      </c>
      <c r="E3215">
        <v>26656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43270</v>
      </c>
      <c r="L3215" t="s">
        <v>26</v>
      </c>
      <c r="N3215" t="s">
        <v>24</v>
      </c>
    </row>
    <row r="3216" spans="1:14" x14ac:dyDescent="0.25">
      <c r="A3216" t="s">
        <v>1284</v>
      </c>
      <c r="B3216" t="s">
        <v>2468</v>
      </c>
      <c r="C3216" t="s">
        <v>2469</v>
      </c>
      <c r="D3216" t="s">
        <v>21</v>
      </c>
      <c r="E3216">
        <v>26651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43270</v>
      </c>
      <c r="L3216" t="s">
        <v>26</v>
      </c>
      <c r="N3216" t="s">
        <v>24</v>
      </c>
    </row>
    <row r="3217" spans="1:14" x14ac:dyDescent="0.25">
      <c r="A3217" t="s">
        <v>918</v>
      </c>
      <c r="B3217" t="s">
        <v>5124</v>
      </c>
      <c r="C3217" t="s">
        <v>480</v>
      </c>
      <c r="D3217" t="s">
        <v>21</v>
      </c>
      <c r="E3217">
        <v>25901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43270</v>
      </c>
      <c r="L3217" t="s">
        <v>26</v>
      </c>
      <c r="N3217" t="s">
        <v>24</v>
      </c>
    </row>
    <row r="3218" spans="1:14" x14ac:dyDescent="0.25">
      <c r="A3218" t="s">
        <v>2380</v>
      </c>
      <c r="B3218" t="s">
        <v>2473</v>
      </c>
      <c r="C3218" t="s">
        <v>2417</v>
      </c>
      <c r="D3218" t="s">
        <v>21</v>
      </c>
      <c r="E3218">
        <v>25085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43270</v>
      </c>
      <c r="L3218" t="s">
        <v>26</v>
      </c>
      <c r="N3218" t="s">
        <v>24</v>
      </c>
    </row>
    <row r="3219" spans="1:14" x14ac:dyDescent="0.25">
      <c r="A3219" t="s">
        <v>3985</v>
      </c>
      <c r="B3219" t="s">
        <v>3986</v>
      </c>
      <c r="C3219" t="s">
        <v>3987</v>
      </c>
      <c r="D3219" t="s">
        <v>21</v>
      </c>
      <c r="E3219">
        <v>24951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43270</v>
      </c>
      <c r="L3219" t="s">
        <v>26</v>
      </c>
      <c r="N3219" t="s">
        <v>24</v>
      </c>
    </row>
    <row r="3220" spans="1:14" x14ac:dyDescent="0.25">
      <c r="A3220" t="s">
        <v>5125</v>
      </c>
      <c r="B3220" t="s">
        <v>2476</v>
      </c>
      <c r="C3220" t="s">
        <v>2417</v>
      </c>
      <c r="D3220" t="s">
        <v>21</v>
      </c>
      <c r="E3220">
        <v>25085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43270</v>
      </c>
      <c r="L3220" t="s">
        <v>26</v>
      </c>
      <c r="N3220" t="s">
        <v>24</v>
      </c>
    </row>
    <row r="3221" spans="1:14" x14ac:dyDescent="0.25">
      <c r="A3221" t="s">
        <v>2407</v>
      </c>
      <c r="B3221" t="s">
        <v>2477</v>
      </c>
      <c r="C3221" t="s">
        <v>2478</v>
      </c>
      <c r="D3221" t="s">
        <v>21</v>
      </c>
      <c r="E3221">
        <v>25002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43270</v>
      </c>
      <c r="L3221" t="s">
        <v>26</v>
      </c>
      <c r="N3221" t="s">
        <v>24</v>
      </c>
    </row>
    <row r="3222" spans="1:14" x14ac:dyDescent="0.25">
      <c r="A3222" t="s">
        <v>3997</v>
      </c>
      <c r="B3222" t="s">
        <v>3998</v>
      </c>
      <c r="C3222" t="s">
        <v>3999</v>
      </c>
      <c r="D3222" t="s">
        <v>21</v>
      </c>
      <c r="E3222">
        <v>26581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43270</v>
      </c>
      <c r="L3222" t="s">
        <v>26</v>
      </c>
      <c r="N3222" t="s">
        <v>24</v>
      </c>
    </row>
    <row r="3223" spans="1:14" x14ac:dyDescent="0.25">
      <c r="A3223" t="s">
        <v>4169</v>
      </c>
      <c r="B3223" t="s">
        <v>484</v>
      </c>
      <c r="C3223" t="s">
        <v>480</v>
      </c>
      <c r="D3223" t="s">
        <v>21</v>
      </c>
      <c r="E3223">
        <v>25901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43270</v>
      </c>
      <c r="L3223" t="s">
        <v>26</v>
      </c>
      <c r="N3223" t="s">
        <v>24</v>
      </c>
    </row>
    <row r="3224" spans="1:14" x14ac:dyDescent="0.25">
      <c r="A3224" t="s">
        <v>4000</v>
      </c>
      <c r="B3224" t="s">
        <v>995</v>
      </c>
      <c r="C3224" t="s">
        <v>4001</v>
      </c>
      <c r="D3224" t="s">
        <v>21</v>
      </c>
      <c r="E3224">
        <v>26377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43270</v>
      </c>
      <c r="L3224" t="s">
        <v>26</v>
      </c>
      <c r="N3224" t="s">
        <v>24</v>
      </c>
    </row>
    <row r="3225" spans="1:14" x14ac:dyDescent="0.25">
      <c r="A3225" t="s">
        <v>5126</v>
      </c>
      <c r="B3225" t="s">
        <v>5127</v>
      </c>
      <c r="C3225" t="s">
        <v>5128</v>
      </c>
      <c r="D3225" t="s">
        <v>21</v>
      </c>
      <c r="E3225">
        <v>25161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43270</v>
      </c>
      <c r="L3225" t="s">
        <v>26</v>
      </c>
      <c r="N3225" t="s">
        <v>24</v>
      </c>
    </row>
    <row r="3226" spans="1:14" x14ac:dyDescent="0.25">
      <c r="A3226" t="s">
        <v>3991</v>
      </c>
      <c r="B3226" t="s">
        <v>3992</v>
      </c>
      <c r="C3226" t="s">
        <v>87</v>
      </c>
      <c r="D3226" t="s">
        <v>21</v>
      </c>
      <c r="E3226">
        <v>24983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43270</v>
      </c>
      <c r="L3226" t="s">
        <v>26</v>
      </c>
      <c r="N3226" t="s">
        <v>24</v>
      </c>
    </row>
    <row r="3227" spans="1:14" x14ac:dyDescent="0.25">
      <c r="A3227" t="s">
        <v>790</v>
      </c>
      <c r="B3227" t="s">
        <v>5129</v>
      </c>
      <c r="C3227" t="s">
        <v>3428</v>
      </c>
      <c r="D3227" t="s">
        <v>21</v>
      </c>
      <c r="E3227">
        <v>25661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43270</v>
      </c>
      <c r="L3227" t="s">
        <v>26</v>
      </c>
      <c r="N3227" t="s">
        <v>24</v>
      </c>
    </row>
    <row r="3228" spans="1:14" x14ac:dyDescent="0.25">
      <c r="A3228" t="s">
        <v>3753</v>
      </c>
      <c r="B3228" t="s">
        <v>3754</v>
      </c>
      <c r="C3228" t="s">
        <v>1024</v>
      </c>
      <c r="D3228" t="s">
        <v>21</v>
      </c>
      <c r="E3228">
        <v>26354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43269</v>
      </c>
      <c r="L3228" t="s">
        <v>26</v>
      </c>
      <c r="N3228" t="s">
        <v>24</v>
      </c>
    </row>
    <row r="3229" spans="1:14" x14ac:dyDescent="0.25">
      <c r="A3229" t="s">
        <v>2407</v>
      </c>
      <c r="B3229" t="s">
        <v>4178</v>
      </c>
      <c r="C3229" t="s">
        <v>1380</v>
      </c>
      <c r="D3229" t="s">
        <v>21</v>
      </c>
      <c r="E3229">
        <v>26330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43269</v>
      </c>
      <c r="L3229" t="s">
        <v>26</v>
      </c>
      <c r="N3229" t="s">
        <v>24</v>
      </c>
    </row>
    <row r="3230" spans="1:14" x14ac:dyDescent="0.25">
      <c r="A3230" t="s">
        <v>1091</v>
      </c>
      <c r="B3230" t="s">
        <v>4064</v>
      </c>
      <c r="C3230" t="s">
        <v>2919</v>
      </c>
      <c r="D3230" t="s">
        <v>21</v>
      </c>
      <c r="E3230">
        <v>25570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43269</v>
      </c>
      <c r="L3230" t="s">
        <v>26</v>
      </c>
      <c r="N3230" t="s">
        <v>24</v>
      </c>
    </row>
    <row r="3231" spans="1:14" x14ac:dyDescent="0.25">
      <c r="A3231" t="s">
        <v>4245</v>
      </c>
      <c r="B3231" t="s">
        <v>4246</v>
      </c>
      <c r="C3231" t="s">
        <v>326</v>
      </c>
      <c r="D3231" t="s">
        <v>21</v>
      </c>
      <c r="E3231">
        <v>25702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43269</v>
      </c>
      <c r="L3231" t="s">
        <v>26</v>
      </c>
      <c r="N3231" t="s">
        <v>24</v>
      </c>
    </row>
    <row r="3232" spans="1:14" x14ac:dyDescent="0.25">
      <c r="A3232" t="s">
        <v>4132</v>
      </c>
      <c r="B3232" t="s">
        <v>4133</v>
      </c>
      <c r="C3232" t="s">
        <v>1769</v>
      </c>
      <c r="D3232" t="s">
        <v>21</v>
      </c>
      <c r="E3232">
        <v>26320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43266</v>
      </c>
      <c r="L3232" t="s">
        <v>26</v>
      </c>
      <c r="N3232" t="s">
        <v>24</v>
      </c>
    </row>
    <row r="3233" spans="1:14" x14ac:dyDescent="0.25">
      <c r="A3233" t="s">
        <v>4137</v>
      </c>
      <c r="B3233" t="s">
        <v>4138</v>
      </c>
      <c r="C3233" t="s">
        <v>1698</v>
      </c>
      <c r="D3233" t="s">
        <v>21</v>
      </c>
      <c r="E3233">
        <v>26155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43266</v>
      </c>
      <c r="L3233" t="s">
        <v>26</v>
      </c>
      <c r="N3233" t="s">
        <v>24</v>
      </c>
    </row>
    <row r="3234" spans="1:14" x14ac:dyDescent="0.25">
      <c r="A3234" t="s">
        <v>2591</v>
      </c>
      <c r="B3234" t="s">
        <v>2592</v>
      </c>
      <c r="C3234" t="s">
        <v>58</v>
      </c>
      <c r="D3234" t="s">
        <v>21</v>
      </c>
      <c r="E3234">
        <v>26280</v>
      </c>
      <c r="F3234" t="s">
        <v>22</v>
      </c>
      <c r="G3234" t="s">
        <v>22</v>
      </c>
      <c r="H3234" t="s">
        <v>312</v>
      </c>
      <c r="I3234" t="s">
        <v>313</v>
      </c>
      <c r="J3234" t="s">
        <v>80</v>
      </c>
      <c r="K3234" s="1">
        <v>43266</v>
      </c>
      <c r="L3234" t="s">
        <v>81</v>
      </c>
      <c r="M3234" t="str">
        <f>HYPERLINK("https://www.regulations.gov/docket?D=FDA-2018-H-2300")</f>
        <v>https://www.regulations.gov/docket?D=FDA-2018-H-2300</v>
      </c>
      <c r="N3234" t="s">
        <v>80</v>
      </c>
    </row>
    <row r="3235" spans="1:14" x14ac:dyDescent="0.25">
      <c r="A3235" t="s">
        <v>2056</v>
      </c>
      <c r="B3235" t="s">
        <v>2057</v>
      </c>
      <c r="C3235" t="s">
        <v>2058</v>
      </c>
      <c r="D3235" t="s">
        <v>21</v>
      </c>
      <c r="E3235">
        <v>26610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43265</v>
      </c>
      <c r="L3235" t="s">
        <v>26</v>
      </c>
      <c r="N3235" t="s">
        <v>24</v>
      </c>
    </row>
    <row r="3236" spans="1:14" x14ac:dyDescent="0.25">
      <c r="A3236" t="s">
        <v>496</v>
      </c>
      <c r="B3236" t="s">
        <v>1550</v>
      </c>
      <c r="C3236" t="s">
        <v>1534</v>
      </c>
      <c r="D3236" t="s">
        <v>21</v>
      </c>
      <c r="E3236">
        <v>26651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43265</v>
      </c>
      <c r="L3236" t="s">
        <v>26</v>
      </c>
      <c r="N3236" t="s">
        <v>24</v>
      </c>
    </row>
    <row r="3237" spans="1:14" x14ac:dyDescent="0.25">
      <c r="A3237" t="s">
        <v>2380</v>
      </c>
      <c r="B3237" t="s">
        <v>1853</v>
      </c>
      <c r="C3237" t="s">
        <v>1849</v>
      </c>
      <c r="D3237" t="s">
        <v>21</v>
      </c>
      <c r="E3237">
        <v>26681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43265</v>
      </c>
      <c r="L3237" t="s">
        <v>26</v>
      </c>
      <c r="N3237" t="s">
        <v>24</v>
      </c>
    </row>
    <row r="3238" spans="1:14" x14ac:dyDescent="0.25">
      <c r="A3238" t="s">
        <v>5130</v>
      </c>
      <c r="B3238" t="s">
        <v>5131</v>
      </c>
      <c r="C3238" t="s">
        <v>2058</v>
      </c>
      <c r="D3238" t="s">
        <v>21</v>
      </c>
      <c r="E3238">
        <v>26610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43265</v>
      </c>
      <c r="L3238" t="s">
        <v>26</v>
      </c>
      <c r="N3238" t="s">
        <v>24</v>
      </c>
    </row>
    <row r="3239" spans="1:14" x14ac:dyDescent="0.25">
      <c r="A3239" t="s">
        <v>2407</v>
      </c>
      <c r="B3239" t="s">
        <v>1848</v>
      </c>
      <c r="C3239" t="s">
        <v>1849</v>
      </c>
      <c r="D3239" t="s">
        <v>21</v>
      </c>
      <c r="E3239">
        <v>26681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43265</v>
      </c>
      <c r="L3239" t="s">
        <v>26</v>
      </c>
      <c r="N3239" t="s">
        <v>24</v>
      </c>
    </row>
    <row r="3240" spans="1:14" x14ac:dyDescent="0.25">
      <c r="A3240" t="s">
        <v>3511</v>
      </c>
      <c r="B3240" t="s">
        <v>3512</v>
      </c>
      <c r="C3240" t="s">
        <v>784</v>
      </c>
      <c r="D3240" t="s">
        <v>21</v>
      </c>
      <c r="E3240">
        <v>26070</v>
      </c>
      <c r="F3240" t="s">
        <v>22</v>
      </c>
      <c r="G3240" t="s">
        <v>22</v>
      </c>
      <c r="H3240" t="s">
        <v>312</v>
      </c>
      <c r="I3240" t="s">
        <v>313</v>
      </c>
      <c r="J3240" s="1">
        <v>43205</v>
      </c>
      <c r="K3240" s="1">
        <v>43265</v>
      </c>
      <c r="L3240" t="s">
        <v>331</v>
      </c>
      <c r="N3240" t="s">
        <v>1299</v>
      </c>
    </row>
    <row r="3241" spans="1:14" x14ac:dyDescent="0.25">
      <c r="A3241" t="s">
        <v>5132</v>
      </c>
      <c r="B3241" t="s">
        <v>2584</v>
      </c>
      <c r="C3241" t="s">
        <v>1782</v>
      </c>
      <c r="D3241" t="s">
        <v>21</v>
      </c>
      <c r="E3241">
        <v>25571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43265</v>
      </c>
      <c r="L3241" t="s">
        <v>26</v>
      </c>
      <c r="N3241" t="s">
        <v>24</v>
      </c>
    </row>
    <row r="3242" spans="1:14" x14ac:dyDescent="0.25">
      <c r="A3242" t="s">
        <v>2420</v>
      </c>
      <c r="B3242" t="s">
        <v>2421</v>
      </c>
      <c r="C3242" t="s">
        <v>914</v>
      </c>
      <c r="D3242" t="s">
        <v>21</v>
      </c>
      <c r="E3242">
        <v>25670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43264</v>
      </c>
      <c r="L3242" t="s">
        <v>26</v>
      </c>
      <c r="N3242" t="s">
        <v>24</v>
      </c>
    </row>
    <row r="3243" spans="1:14" x14ac:dyDescent="0.25">
      <c r="A3243" t="s">
        <v>3408</v>
      </c>
      <c r="B3243" t="s">
        <v>3409</v>
      </c>
      <c r="C3243" t="s">
        <v>991</v>
      </c>
      <c r="D3243" t="s">
        <v>21</v>
      </c>
      <c r="E3243">
        <v>25414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43264</v>
      </c>
      <c r="L3243" t="s">
        <v>26</v>
      </c>
      <c r="N3243" t="s">
        <v>24</v>
      </c>
    </row>
    <row r="3244" spans="1:14" x14ac:dyDescent="0.25">
      <c r="A3244" t="s">
        <v>2678</v>
      </c>
      <c r="B3244" t="s">
        <v>2679</v>
      </c>
      <c r="C3244" t="s">
        <v>991</v>
      </c>
      <c r="D3244" t="s">
        <v>21</v>
      </c>
      <c r="E3244">
        <v>25414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43264</v>
      </c>
      <c r="L3244" t="s">
        <v>26</v>
      </c>
      <c r="N3244" t="s">
        <v>24</v>
      </c>
    </row>
    <row r="3245" spans="1:14" x14ac:dyDescent="0.25">
      <c r="A3245" t="s">
        <v>359</v>
      </c>
      <c r="B3245" t="s">
        <v>1364</v>
      </c>
      <c r="C3245" t="s">
        <v>991</v>
      </c>
      <c r="D3245" t="s">
        <v>21</v>
      </c>
      <c r="E3245">
        <v>25414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43264</v>
      </c>
      <c r="L3245" t="s">
        <v>26</v>
      </c>
      <c r="N3245" t="s">
        <v>24</v>
      </c>
    </row>
    <row r="3246" spans="1:14" x14ac:dyDescent="0.25">
      <c r="A3246" t="s">
        <v>2432</v>
      </c>
      <c r="B3246" t="s">
        <v>5133</v>
      </c>
      <c r="C3246" t="s">
        <v>271</v>
      </c>
      <c r="D3246" t="s">
        <v>21</v>
      </c>
      <c r="E3246">
        <v>25401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43264</v>
      </c>
      <c r="L3246" t="s">
        <v>26</v>
      </c>
      <c r="N3246" t="s">
        <v>24</v>
      </c>
    </row>
    <row r="3247" spans="1:14" x14ac:dyDescent="0.25">
      <c r="A3247" t="s">
        <v>3413</v>
      </c>
      <c r="B3247" t="s">
        <v>3414</v>
      </c>
      <c r="C3247" t="s">
        <v>817</v>
      </c>
      <c r="D3247" t="s">
        <v>21</v>
      </c>
      <c r="E3247">
        <v>25425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43264</v>
      </c>
      <c r="L3247" t="s">
        <v>26</v>
      </c>
      <c r="N3247" t="s">
        <v>24</v>
      </c>
    </row>
    <row r="3248" spans="1:14" x14ac:dyDescent="0.25">
      <c r="A3248" t="s">
        <v>3431</v>
      </c>
      <c r="B3248" t="s">
        <v>3432</v>
      </c>
      <c r="C3248" t="s">
        <v>2008</v>
      </c>
      <c r="D3248" t="s">
        <v>21</v>
      </c>
      <c r="E3248">
        <v>25674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43264</v>
      </c>
      <c r="L3248" t="s">
        <v>26</v>
      </c>
      <c r="N3248" t="s">
        <v>24</v>
      </c>
    </row>
    <row r="3249" spans="1:14" x14ac:dyDescent="0.25">
      <c r="A3249" t="s">
        <v>4239</v>
      </c>
      <c r="B3249" t="s">
        <v>4240</v>
      </c>
      <c r="C3249" t="s">
        <v>276</v>
      </c>
      <c r="D3249" t="s">
        <v>21</v>
      </c>
      <c r="E3249">
        <v>26845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43264</v>
      </c>
      <c r="L3249" t="s">
        <v>26</v>
      </c>
      <c r="N3249" t="s">
        <v>24</v>
      </c>
    </row>
    <row r="3250" spans="1:14" x14ac:dyDescent="0.25">
      <c r="A3250" t="s">
        <v>2380</v>
      </c>
      <c r="B3250" t="s">
        <v>1080</v>
      </c>
      <c r="C3250" t="s">
        <v>271</v>
      </c>
      <c r="D3250" t="s">
        <v>21</v>
      </c>
      <c r="E3250">
        <v>25401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43264</v>
      </c>
      <c r="L3250" t="s">
        <v>26</v>
      </c>
      <c r="N3250" t="s">
        <v>24</v>
      </c>
    </row>
    <row r="3251" spans="1:14" x14ac:dyDescent="0.25">
      <c r="A3251" t="s">
        <v>4280</v>
      </c>
      <c r="B3251" t="s">
        <v>4281</v>
      </c>
      <c r="C3251" t="s">
        <v>37</v>
      </c>
      <c r="D3251" t="s">
        <v>21</v>
      </c>
      <c r="E3251">
        <v>26501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43264</v>
      </c>
      <c r="L3251" t="s">
        <v>26</v>
      </c>
      <c r="N3251" t="s">
        <v>24</v>
      </c>
    </row>
    <row r="3252" spans="1:14" x14ac:dyDescent="0.25">
      <c r="A3252" t="s">
        <v>2405</v>
      </c>
      <c r="B3252" t="s">
        <v>2406</v>
      </c>
      <c r="C3252" t="s">
        <v>37</v>
      </c>
      <c r="D3252" t="s">
        <v>21</v>
      </c>
      <c r="E3252">
        <v>26505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43264</v>
      </c>
      <c r="L3252" t="s">
        <v>26</v>
      </c>
      <c r="N3252" t="s">
        <v>24</v>
      </c>
    </row>
    <row r="3253" spans="1:14" x14ac:dyDescent="0.25">
      <c r="A3253" t="s">
        <v>4118</v>
      </c>
      <c r="B3253" t="s">
        <v>4119</v>
      </c>
      <c r="C3253" t="s">
        <v>4120</v>
      </c>
      <c r="D3253" t="s">
        <v>21</v>
      </c>
      <c r="E3253">
        <v>26704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43264</v>
      </c>
      <c r="L3253" t="s">
        <v>26</v>
      </c>
      <c r="N3253" t="s">
        <v>24</v>
      </c>
    </row>
    <row r="3254" spans="1:14" x14ac:dyDescent="0.25">
      <c r="A3254" t="s">
        <v>1091</v>
      </c>
      <c r="B3254" t="s">
        <v>200</v>
      </c>
      <c r="C3254" t="s">
        <v>201</v>
      </c>
      <c r="D3254" t="s">
        <v>21</v>
      </c>
      <c r="E3254">
        <v>26836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43264</v>
      </c>
      <c r="L3254" t="s">
        <v>26</v>
      </c>
      <c r="N3254" t="s">
        <v>24</v>
      </c>
    </row>
    <row r="3255" spans="1:14" x14ac:dyDescent="0.25">
      <c r="A3255" t="s">
        <v>3290</v>
      </c>
      <c r="B3255" t="s">
        <v>3411</v>
      </c>
      <c r="C3255" t="s">
        <v>991</v>
      </c>
      <c r="D3255" t="s">
        <v>21</v>
      </c>
      <c r="E3255">
        <v>25414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43264</v>
      </c>
      <c r="L3255" t="s">
        <v>26</v>
      </c>
      <c r="N3255" t="s">
        <v>24</v>
      </c>
    </row>
    <row r="3256" spans="1:14" x14ac:dyDescent="0.25">
      <c r="A3256" t="s">
        <v>790</v>
      </c>
      <c r="B3256" t="s">
        <v>2430</v>
      </c>
      <c r="C3256" t="s">
        <v>914</v>
      </c>
      <c r="D3256" t="s">
        <v>21</v>
      </c>
      <c r="E3256">
        <v>25670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43264</v>
      </c>
      <c r="L3256" t="s">
        <v>26</v>
      </c>
      <c r="N3256" t="s">
        <v>24</v>
      </c>
    </row>
    <row r="3257" spans="1:14" x14ac:dyDescent="0.25">
      <c r="A3257" t="s">
        <v>3519</v>
      </c>
      <c r="B3257" t="s">
        <v>4351</v>
      </c>
      <c r="C3257" t="s">
        <v>154</v>
      </c>
      <c r="D3257" t="s">
        <v>21</v>
      </c>
      <c r="E3257">
        <v>25508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43263</v>
      </c>
      <c r="L3257" t="s">
        <v>26</v>
      </c>
      <c r="N3257" t="s">
        <v>24</v>
      </c>
    </row>
    <row r="3258" spans="1:14" x14ac:dyDescent="0.25">
      <c r="A3258" t="s">
        <v>3995</v>
      </c>
      <c r="B3258" t="s">
        <v>3996</v>
      </c>
      <c r="C3258" t="s">
        <v>632</v>
      </c>
      <c r="D3258" t="s">
        <v>21</v>
      </c>
      <c r="E3258">
        <v>25962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43263</v>
      </c>
      <c r="L3258" t="s">
        <v>26</v>
      </c>
      <c r="N3258" t="s">
        <v>24</v>
      </c>
    </row>
    <row r="3259" spans="1:14" x14ac:dyDescent="0.25">
      <c r="A3259" t="s">
        <v>343</v>
      </c>
      <c r="B3259" t="s">
        <v>3994</v>
      </c>
      <c r="C3259" t="s">
        <v>632</v>
      </c>
      <c r="D3259" t="s">
        <v>21</v>
      </c>
      <c r="E3259">
        <v>25962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43263</v>
      </c>
      <c r="L3259" t="s">
        <v>26</v>
      </c>
      <c r="N3259" t="s">
        <v>24</v>
      </c>
    </row>
    <row r="3260" spans="1:14" x14ac:dyDescent="0.25">
      <c r="A3260" t="s">
        <v>2380</v>
      </c>
      <c r="B3260" t="s">
        <v>2262</v>
      </c>
      <c r="C3260" t="s">
        <v>537</v>
      </c>
      <c r="D3260" t="s">
        <v>21</v>
      </c>
      <c r="E3260">
        <v>25053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43263</v>
      </c>
      <c r="L3260" t="s">
        <v>26</v>
      </c>
      <c r="N3260" t="s">
        <v>24</v>
      </c>
    </row>
    <row r="3261" spans="1:14" x14ac:dyDescent="0.25">
      <c r="A3261" t="s">
        <v>4023</v>
      </c>
      <c r="B3261" t="s">
        <v>4024</v>
      </c>
      <c r="C3261" t="s">
        <v>4025</v>
      </c>
      <c r="D3261" t="s">
        <v>21</v>
      </c>
      <c r="E3261">
        <v>25205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43263</v>
      </c>
      <c r="L3261" t="s">
        <v>26</v>
      </c>
      <c r="N3261" t="s">
        <v>24</v>
      </c>
    </row>
    <row r="3262" spans="1:14" x14ac:dyDescent="0.25">
      <c r="A3262" t="s">
        <v>439</v>
      </c>
      <c r="B3262" t="s">
        <v>4026</v>
      </c>
      <c r="C3262" t="s">
        <v>540</v>
      </c>
      <c r="D3262" t="s">
        <v>21</v>
      </c>
      <c r="E3262">
        <v>25130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43263</v>
      </c>
      <c r="L3262" t="s">
        <v>26</v>
      </c>
      <c r="N3262" t="s">
        <v>24</v>
      </c>
    </row>
    <row r="3263" spans="1:14" x14ac:dyDescent="0.25">
      <c r="A3263" t="s">
        <v>5134</v>
      </c>
      <c r="B3263" t="s">
        <v>2610</v>
      </c>
      <c r="C3263" t="s">
        <v>154</v>
      </c>
      <c r="D3263" t="s">
        <v>21</v>
      </c>
      <c r="E3263">
        <v>25508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43263</v>
      </c>
      <c r="L3263" t="s">
        <v>26</v>
      </c>
      <c r="N3263" t="s">
        <v>24</v>
      </c>
    </row>
    <row r="3264" spans="1:14" x14ac:dyDescent="0.25">
      <c r="A3264" t="s">
        <v>4057</v>
      </c>
      <c r="B3264" t="s">
        <v>4058</v>
      </c>
      <c r="C3264" t="s">
        <v>271</v>
      </c>
      <c r="D3264" t="s">
        <v>21</v>
      </c>
      <c r="E3264">
        <v>25401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43263</v>
      </c>
      <c r="L3264" t="s">
        <v>26</v>
      </c>
      <c r="N3264" t="s">
        <v>24</v>
      </c>
    </row>
    <row r="3265" spans="1:14" x14ac:dyDescent="0.25">
      <c r="A3265" t="s">
        <v>1444</v>
      </c>
      <c r="B3265" t="s">
        <v>5135</v>
      </c>
      <c r="C3265" t="s">
        <v>48</v>
      </c>
      <c r="D3265" t="s">
        <v>21</v>
      </c>
      <c r="E3265">
        <v>25312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43263</v>
      </c>
      <c r="L3265" t="s">
        <v>26</v>
      </c>
      <c r="N3265" t="s">
        <v>24</v>
      </c>
    </row>
    <row r="3266" spans="1:14" x14ac:dyDescent="0.25">
      <c r="A3266" t="s">
        <v>4060</v>
      </c>
      <c r="B3266" t="s">
        <v>4061</v>
      </c>
      <c r="C3266" t="s">
        <v>976</v>
      </c>
      <c r="D3266" t="s">
        <v>21</v>
      </c>
      <c r="E3266">
        <v>25438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43262</v>
      </c>
      <c r="L3266" t="s">
        <v>26</v>
      </c>
      <c r="N3266" t="s">
        <v>24</v>
      </c>
    </row>
    <row r="3267" spans="1:14" x14ac:dyDescent="0.25">
      <c r="A3267" t="s">
        <v>1733</v>
      </c>
      <c r="B3267" t="s">
        <v>1734</v>
      </c>
      <c r="C3267" t="s">
        <v>1735</v>
      </c>
      <c r="D3267" t="s">
        <v>21</v>
      </c>
      <c r="E3267">
        <v>26419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43262</v>
      </c>
      <c r="L3267" t="s">
        <v>26</v>
      </c>
      <c r="N3267" t="s">
        <v>24</v>
      </c>
    </row>
    <row r="3268" spans="1:14" x14ac:dyDescent="0.25">
      <c r="A3268" t="s">
        <v>3747</v>
      </c>
      <c r="B3268" t="s">
        <v>3748</v>
      </c>
      <c r="C3268" t="s">
        <v>3008</v>
      </c>
      <c r="D3268" t="s">
        <v>21</v>
      </c>
      <c r="E3268">
        <v>26347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43262</v>
      </c>
      <c r="L3268" t="s">
        <v>26</v>
      </c>
      <c r="N3268" t="s">
        <v>24</v>
      </c>
    </row>
    <row r="3269" spans="1:14" x14ac:dyDescent="0.25">
      <c r="A3269" t="s">
        <v>901</v>
      </c>
      <c r="B3269" t="s">
        <v>5136</v>
      </c>
      <c r="C3269" t="s">
        <v>903</v>
      </c>
      <c r="D3269" t="s">
        <v>21</v>
      </c>
      <c r="E3269">
        <v>26562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43262</v>
      </c>
      <c r="L3269" t="s">
        <v>26</v>
      </c>
      <c r="N3269" t="s">
        <v>24</v>
      </c>
    </row>
    <row r="3270" spans="1:14" x14ac:dyDescent="0.25">
      <c r="A3270" t="s">
        <v>5137</v>
      </c>
      <c r="B3270" t="s">
        <v>5138</v>
      </c>
      <c r="C3270" t="s">
        <v>906</v>
      </c>
      <c r="D3270" t="s">
        <v>21</v>
      </c>
      <c r="E3270">
        <v>26575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43262</v>
      </c>
      <c r="L3270" t="s">
        <v>26</v>
      </c>
      <c r="N3270" t="s">
        <v>24</v>
      </c>
    </row>
    <row r="3271" spans="1:14" x14ac:dyDescent="0.25">
      <c r="A3271" t="s">
        <v>909</v>
      </c>
      <c r="B3271" t="s">
        <v>5139</v>
      </c>
      <c r="C3271" t="s">
        <v>903</v>
      </c>
      <c r="D3271" t="s">
        <v>21</v>
      </c>
      <c r="E3271">
        <v>26562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43262</v>
      </c>
      <c r="L3271" t="s">
        <v>26</v>
      </c>
      <c r="N3271" t="s">
        <v>24</v>
      </c>
    </row>
    <row r="3272" spans="1:14" x14ac:dyDescent="0.25">
      <c r="A3272" t="s">
        <v>695</v>
      </c>
      <c r="B3272" t="s">
        <v>5140</v>
      </c>
      <c r="C3272" t="s">
        <v>906</v>
      </c>
      <c r="D3272" t="s">
        <v>21</v>
      </c>
      <c r="E3272">
        <v>26575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43262</v>
      </c>
      <c r="L3272" t="s">
        <v>26</v>
      </c>
      <c r="N3272" t="s">
        <v>24</v>
      </c>
    </row>
    <row r="3273" spans="1:14" x14ac:dyDescent="0.25">
      <c r="A3273" t="s">
        <v>3755</v>
      </c>
      <c r="B3273" t="s">
        <v>3756</v>
      </c>
      <c r="C3273" t="s">
        <v>1024</v>
      </c>
      <c r="D3273" t="s">
        <v>21</v>
      </c>
      <c r="E3273">
        <v>26354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43262</v>
      </c>
      <c r="L3273" t="s">
        <v>26</v>
      </c>
      <c r="N3273" t="s">
        <v>24</v>
      </c>
    </row>
    <row r="3274" spans="1:14" x14ac:dyDescent="0.25">
      <c r="A3274" t="s">
        <v>5141</v>
      </c>
      <c r="B3274" t="s">
        <v>2708</v>
      </c>
      <c r="C3274" t="s">
        <v>326</v>
      </c>
      <c r="D3274" t="s">
        <v>21</v>
      </c>
      <c r="E3274">
        <v>25701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43262</v>
      </c>
      <c r="L3274" t="s">
        <v>26</v>
      </c>
      <c r="N3274" t="s">
        <v>24</v>
      </c>
    </row>
    <row r="3275" spans="1:14" x14ac:dyDescent="0.25">
      <c r="A3275" t="s">
        <v>925</v>
      </c>
      <c r="B3275" t="s">
        <v>5142</v>
      </c>
      <c r="C3275" t="s">
        <v>927</v>
      </c>
      <c r="D3275" t="s">
        <v>21</v>
      </c>
      <c r="E3275">
        <v>26581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43262</v>
      </c>
      <c r="L3275" t="s">
        <v>26</v>
      </c>
      <c r="N3275" t="s">
        <v>24</v>
      </c>
    </row>
    <row r="3276" spans="1:14" x14ac:dyDescent="0.25">
      <c r="A3276" t="s">
        <v>3936</v>
      </c>
      <c r="B3276" t="s">
        <v>3937</v>
      </c>
      <c r="C3276" t="s">
        <v>3938</v>
      </c>
      <c r="D3276" t="s">
        <v>21</v>
      </c>
      <c r="E3276">
        <v>25241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43262</v>
      </c>
      <c r="L3276" t="s">
        <v>26</v>
      </c>
      <c r="N3276" t="s">
        <v>24</v>
      </c>
    </row>
    <row r="3277" spans="1:14" x14ac:dyDescent="0.25">
      <c r="A3277" t="s">
        <v>5143</v>
      </c>
      <c r="B3277" t="s">
        <v>5144</v>
      </c>
      <c r="C3277" t="s">
        <v>5145</v>
      </c>
      <c r="D3277" t="s">
        <v>21</v>
      </c>
      <c r="E3277">
        <v>26437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43262</v>
      </c>
      <c r="L3277" t="s">
        <v>26</v>
      </c>
      <c r="N3277" t="s">
        <v>24</v>
      </c>
    </row>
    <row r="3278" spans="1:14" x14ac:dyDescent="0.25">
      <c r="A3278" t="s">
        <v>1594</v>
      </c>
      <c r="B3278" t="s">
        <v>3761</v>
      </c>
      <c r="C3278" t="s">
        <v>1024</v>
      </c>
      <c r="D3278" t="s">
        <v>21</v>
      </c>
      <c r="E3278">
        <v>26354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43262</v>
      </c>
      <c r="L3278" t="s">
        <v>26</v>
      </c>
      <c r="N3278" t="s">
        <v>24</v>
      </c>
    </row>
    <row r="3279" spans="1:14" x14ac:dyDescent="0.25">
      <c r="A3279" t="s">
        <v>3668</v>
      </c>
      <c r="B3279" t="s">
        <v>3669</v>
      </c>
      <c r="C3279" t="s">
        <v>3670</v>
      </c>
      <c r="D3279" t="s">
        <v>21</v>
      </c>
      <c r="E3279">
        <v>25510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43260</v>
      </c>
      <c r="L3279" t="s">
        <v>26</v>
      </c>
      <c r="N3279" t="s">
        <v>24</v>
      </c>
    </row>
    <row r="3280" spans="1:14" x14ac:dyDescent="0.25">
      <c r="A3280" t="s">
        <v>1829</v>
      </c>
      <c r="B3280" t="s">
        <v>5146</v>
      </c>
      <c r="C3280" t="s">
        <v>2358</v>
      </c>
      <c r="D3280" t="s">
        <v>21</v>
      </c>
      <c r="E3280">
        <v>25177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43260</v>
      </c>
      <c r="L3280" t="s">
        <v>26</v>
      </c>
      <c r="N3280" t="s">
        <v>24</v>
      </c>
    </row>
    <row r="3281" spans="1:14" x14ac:dyDescent="0.25">
      <c r="A3281" t="s">
        <v>1834</v>
      </c>
      <c r="B3281" t="s">
        <v>5147</v>
      </c>
      <c r="C3281" t="s">
        <v>2358</v>
      </c>
      <c r="D3281" t="s">
        <v>21</v>
      </c>
      <c r="E3281">
        <v>25177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43260</v>
      </c>
      <c r="L3281" t="s">
        <v>26</v>
      </c>
      <c r="N3281" t="s">
        <v>24</v>
      </c>
    </row>
    <row r="3282" spans="1:14" x14ac:dyDescent="0.25">
      <c r="A3282" t="s">
        <v>2251</v>
      </c>
      <c r="B3282" t="s">
        <v>5148</v>
      </c>
      <c r="C3282" t="s">
        <v>1293</v>
      </c>
      <c r="D3282" t="s">
        <v>21</v>
      </c>
      <c r="E3282">
        <v>25443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43260</v>
      </c>
      <c r="L3282" t="s">
        <v>26</v>
      </c>
      <c r="N3282" t="s">
        <v>24</v>
      </c>
    </row>
    <row r="3283" spans="1:14" x14ac:dyDescent="0.25">
      <c r="A3283" t="s">
        <v>359</v>
      </c>
      <c r="B3283" t="s">
        <v>2248</v>
      </c>
      <c r="C3283" t="s">
        <v>1293</v>
      </c>
      <c r="D3283" t="s">
        <v>21</v>
      </c>
      <c r="E3283">
        <v>25443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43260</v>
      </c>
      <c r="L3283" t="s">
        <v>26</v>
      </c>
      <c r="N3283" t="s">
        <v>24</v>
      </c>
    </row>
    <row r="3284" spans="1:14" x14ac:dyDescent="0.25">
      <c r="A3284" t="s">
        <v>4074</v>
      </c>
      <c r="B3284" t="s">
        <v>4075</v>
      </c>
      <c r="C3284" t="s">
        <v>2358</v>
      </c>
      <c r="D3284" t="s">
        <v>21</v>
      </c>
      <c r="E3284">
        <v>25177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43260</v>
      </c>
      <c r="L3284" t="s">
        <v>26</v>
      </c>
      <c r="N3284" t="s">
        <v>24</v>
      </c>
    </row>
    <row r="3285" spans="1:14" x14ac:dyDescent="0.25">
      <c r="A3285" t="s">
        <v>3460</v>
      </c>
      <c r="B3285" t="s">
        <v>3295</v>
      </c>
      <c r="C3285" t="s">
        <v>2358</v>
      </c>
      <c r="D3285" t="s">
        <v>21</v>
      </c>
      <c r="E3285">
        <v>25177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43260</v>
      </c>
      <c r="L3285" t="s">
        <v>26</v>
      </c>
      <c r="N3285" t="s">
        <v>24</v>
      </c>
    </row>
    <row r="3286" spans="1:14" x14ac:dyDescent="0.25">
      <c r="A3286" t="s">
        <v>622</v>
      </c>
      <c r="B3286" t="s">
        <v>5149</v>
      </c>
      <c r="C3286" t="s">
        <v>48</v>
      </c>
      <c r="D3286" t="s">
        <v>21</v>
      </c>
      <c r="E3286">
        <v>25301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43260</v>
      </c>
      <c r="L3286" t="s">
        <v>26</v>
      </c>
      <c r="N3286" t="s">
        <v>24</v>
      </c>
    </row>
    <row r="3287" spans="1:14" x14ac:dyDescent="0.25">
      <c r="A3287" t="s">
        <v>2380</v>
      </c>
      <c r="B3287" t="s">
        <v>4087</v>
      </c>
      <c r="C3287" t="s">
        <v>2358</v>
      </c>
      <c r="D3287" t="s">
        <v>21</v>
      </c>
      <c r="E3287">
        <v>25177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43260</v>
      </c>
      <c r="L3287" t="s">
        <v>26</v>
      </c>
      <c r="N3287" t="s">
        <v>24</v>
      </c>
    </row>
    <row r="3288" spans="1:14" x14ac:dyDescent="0.25">
      <c r="A3288" t="s">
        <v>2380</v>
      </c>
      <c r="B3288" t="s">
        <v>3673</v>
      </c>
      <c r="C3288" t="s">
        <v>3670</v>
      </c>
      <c r="D3288" t="s">
        <v>21</v>
      </c>
      <c r="E3288">
        <v>25510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43260</v>
      </c>
      <c r="L3288" t="s">
        <v>26</v>
      </c>
      <c r="N3288" t="s">
        <v>24</v>
      </c>
    </row>
    <row r="3289" spans="1:14" x14ac:dyDescent="0.25">
      <c r="A3289" t="s">
        <v>2990</v>
      </c>
      <c r="B3289" t="s">
        <v>2991</v>
      </c>
      <c r="C3289" t="s">
        <v>271</v>
      </c>
      <c r="D3289" t="s">
        <v>21</v>
      </c>
      <c r="E3289">
        <v>25403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43260</v>
      </c>
      <c r="L3289" t="s">
        <v>26</v>
      </c>
      <c r="N3289" t="s">
        <v>24</v>
      </c>
    </row>
    <row r="3290" spans="1:14" x14ac:dyDescent="0.25">
      <c r="A3290" t="s">
        <v>1869</v>
      </c>
      <c r="B3290" t="s">
        <v>5150</v>
      </c>
      <c r="C3290" t="s">
        <v>2358</v>
      </c>
      <c r="D3290" t="s">
        <v>21</v>
      </c>
      <c r="E3290">
        <v>25177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43260</v>
      </c>
      <c r="L3290" t="s">
        <v>26</v>
      </c>
      <c r="N3290" t="s">
        <v>24</v>
      </c>
    </row>
    <row r="3291" spans="1:14" x14ac:dyDescent="0.25">
      <c r="A3291" t="s">
        <v>2571</v>
      </c>
      <c r="B3291" t="s">
        <v>1899</v>
      </c>
      <c r="C3291" t="s">
        <v>1617</v>
      </c>
      <c r="D3291" t="s">
        <v>21</v>
      </c>
      <c r="E3291">
        <v>25526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43260</v>
      </c>
      <c r="L3291" t="s">
        <v>26</v>
      </c>
      <c r="N3291" t="s">
        <v>24</v>
      </c>
    </row>
    <row r="3292" spans="1:14" x14ac:dyDescent="0.25">
      <c r="A3292" t="s">
        <v>2534</v>
      </c>
      <c r="B3292" t="s">
        <v>5151</v>
      </c>
      <c r="C3292" t="s">
        <v>1293</v>
      </c>
      <c r="D3292" t="s">
        <v>21</v>
      </c>
      <c r="E3292">
        <v>25433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43260</v>
      </c>
      <c r="L3292" t="s">
        <v>26</v>
      </c>
      <c r="N3292" t="s">
        <v>24</v>
      </c>
    </row>
    <row r="3293" spans="1:14" x14ac:dyDescent="0.25">
      <c r="A3293" t="s">
        <v>1780</v>
      </c>
      <c r="B3293" t="s">
        <v>3672</v>
      </c>
      <c r="C3293" t="s">
        <v>3670</v>
      </c>
      <c r="D3293" t="s">
        <v>21</v>
      </c>
      <c r="E3293">
        <v>25510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43260</v>
      </c>
      <c r="L3293" t="s">
        <v>26</v>
      </c>
      <c r="N3293" t="s">
        <v>24</v>
      </c>
    </row>
    <row r="3294" spans="1:14" x14ac:dyDescent="0.25">
      <c r="A3294" t="s">
        <v>2404</v>
      </c>
      <c r="B3294" t="s">
        <v>1855</v>
      </c>
      <c r="C3294" t="s">
        <v>2358</v>
      </c>
      <c r="D3294" t="s">
        <v>21</v>
      </c>
      <c r="E3294">
        <v>25177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43260</v>
      </c>
      <c r="L3294" t="s">
        <v>26</v>
      </c>
      <c r="N3294" t="s">
        <v>24</v>
      </c>
    </row>
    <row r="3295" spans="1:14" x14ac:dyDescent="0.25">
      <c r="A3295" t="s">
        <v>624</v>
      </c>
      <c r="B3295" t="s">
        <v>5152</v>
      </c>
      <c r="C3295" t="s">
        <v>48</v>
      </c>
      <c r="D3295" t="s">
        <v>21</v>
      </c>
      <c r="E3295">
        <v>25301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43260</v>
      </c>
      <c r="L3295" t="s">
        <v>26</v>
      </c>
      <c r="N3295" t="s">
        <v>24</v>
      </c>
    </row>
    <row r="3296" spans="1:14" x14ac:dyDescent="0.25">
      <c r="A3296" t="s">
        <v>2407</v>
      </c>
      <c r="B3296" t="s">
        <v>5153</v>
      </c>
      <c r="C3296" t="s">
        <v>2358</v>
      </c>
      <c r="D3296" t="s">
        <v>21</v>
      </c>
      <c r="E3296">
        <v>25177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43260</v>
      </c>
      <c r="L3296" t="s">
        <v>26</v>
      </c>
      <c r="N3296" t="s">
        <v>24</v>
      </c>
    </row>
    <row r="3297" spans="1:14" x14ac:dyDescent="0.25">
      <c r="A3297" t="s">
        <v>3677</v>
      </c>
      <c r="B3297" t="s">
        <v>3678</v>
      </c>
      <c r="C3297" t="s">
        <v>1617</v>
      </c>
      <c r="D3297" t="s">
        <v>21</v>
      </c>
      <c r="E3297">
        <v>25526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43260</v>
      </c>
      <c r="L3297" t="s">
        <v>26</v>
      </c>
      <c r="N3297" t="s">
        <v>24</v>
      </c>
    </row>
    <row r="3298" spans="1:14" x14ac:dyDescent="0.25">
      <c r="A3298" t="s">
        <v>5154</v>
      </c>
      <c r="B3298" t="s">
        <v>1495</v>
      </c>
      <c r="C3298" t="s">
        <v>1293</v>
      </c>
      <c r="D3298" t="s">
        <v>21</v>
      </c>
      <c r="E3298">
        <v>25443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43260</v>
      </c>
      <c r="L3298" t="s">
        <v>26</v>
      </c>
      <c r="N3298" t="s">
        <v>24</v>
      </c>
    </row>
    <row r="3299" spans="1:14" x14ac:dyDescent="0.25">
      <c r="A3299" t="s">
        <v>5155</v>
      </c>
      <c r="B3299" t="s">
        <v>1437</v>
      </c>
      <c r="C3299" t="s">
        <v>2358</v>
      </c>
      <c r="D3299" t="s">
        <v>21</v>
      </c>
      <c r="E3299">
        <v>25177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43260</v>
      </c>
      <c r="L3299" t="s">
        <v>26</v>
      </c>
      <c r="N3299" t="s">
        <v>24</v>
      </c>
    </row>
    <row r="3300" spans="1:14" x14ac:dyDescent="0.25">
      <c r="A3300" t="s">
        <v>3590</v>
      </c>
      <c r="B3300" t="s">
        <v>3591</v>
      </c>
      <c r="C3300" t="s">
        <v>48</v>
      </c>
      <c r="D3300" t="s">
        <v>21</v>
      </c>
      <c r="E3300">
        <v>25302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43260</v>
      </c>
      <c r="L3300" t="s">
        <v>26</v>
      </c>
      <c r="N3300" t="s">
        <v>24</v>
      </c>
    </row>
    <row r="3301" spans="1:14" x14ac:dyDescent="0.25">
      <c r="A3301" t="s">
        <v>3290</v>
      </c>
      <c r="B3301" t="s">
        <v>832</v>
      </c>
      <c r="C3301" t="s">
        <v>271</v>
      </c>
      <c r="D3301" t="s">
        <v>21</v>
      </c>
      <c r="E3301">
        <v>25401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43260</v>
      </c>
      <c r="L3301" t="s">
        <v>26</v>
      </c>
      <c r="N3301" t="s">
        <v>24</v>
      </c>
    </row>
    <row r="3302" spans="1:14" x14ac:dyDescent="0.25">
      <c r="A3302" t="s">
        <v>3290</v>
      </c>
      <c r="B3302" t="s">
        <v>2246</v>
      </c>
      <c r="C3302" t="s">
        <v>1293</v>
      </c>
      <c r="D3302" t="s">
        <v>21</v>
      </c>
      <c r="E3302">
        <v>25443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43260</v>
      </c>
      <c r="L3302" t="s">
        <v>26</v>
      </c>
      <c r="N3302" t="s">
        <v>24</v>
      </c>
    </row>
    <row r="3303" spans="1:14" x14ac:dyDescent="0.25">
      <c r="A3303" t="s">
        <v>2575</v>
      </c>
      <c r="B3303" t="s">
        <v>3681</v>
      </c>
      <c r="C3303" t="s">
        <v>3670</v>
      </c>
      <c r="D3303" t="s">
        <v>21</v>
      </c>
      <c r="E3303">
        <v>25510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43260</v>
      </c>
      <c r="L3303" t="s">
        <v>26</v>
      </c>
      <c r="N3303" t="s">
        <v>24</v>
      </c>
    </row>
    <row r="3304" spans="1:14" x14ac:dyDescent="0.25">
      <c r="A3304" t="s">
        <v>3717</v>
      </c>
      <c r="B3304" t="s">
        <v>4114</v>
      </c>
      <c r="C3304" t="s">
        <v>113</v>
      </c>
      <c r="D3304" t="s">
        <v>21</v>
      </c>
      <c r="E3304">
        <v>25801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43259</v>
      </c>
      <c r="L3304" t="s">
        <v>26</v>
      </c>
      <c r="N3304" t="s">
        <v>24</v>
      </c>
    </row>
    <row r="3305" spans="1:14" x14ac:dyDescent="0.25">
      <c r="A3305" t="s">
        <v>5156</v>
      </c>
      <c r="B3305" t="s">
        <v>4898</v>
      </c>
      <c r="C3305" t="s">
        <v>48</v>
      </c>
      <c r="D3305" t="s">
        <v>21</v>
      </c>
      <c r="E3305">
        <v>25302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43259</v>
      </c>
      <c r="L3305" t="s">
        <v>26</v>
      </c>
      <c r="N3305" t="s">
        <v>24</v>
      </c>
    </row>
    <row r="3306" spans="1:14" x14ac:dyDescent="0.25">
      <c r="A3306" t="s">
        <v>1638</v>
      </c>
      <c r="B3306" t="s">
        <v>5157</v>
      </c>
      <c r="C3306" t="s">
        <v>953</v>
      </c>
      <c r="D3306" t="s">
        <v>21</v>
      </c>
      <c r="E3306">
        <v>25064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43259</v>
      </c>
      <c r="L3306" t="s">
        <v>26</v>
      </c>
      <c r="N3306" t="s">
        <v>24</v>
      </c>
    </row>
    <row r="3307" spans="1:14" x14ac:dyDescent="0.25">
      <c r="A3307" t="s">
        <v>4116</v>
      </c>
      <c r="B3307" t="s">
        <v>4117</v>
      </c>
      <c r="C3307" t="s">
        <v>113</v>
      </c>
      <c r="D3307" t="s">
        <v>21</v>
      </c>
      <c r="E3307">
        <v>25801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43259</v>
      </c>
      <c r="L3307" t="s">
        <v>26</v>
      </c>
      <c r="N3307" t="s">
        <v>24</v>
      </c>
    </row>
    <row r="3308" spans="1:14" x14ac:dyDescent="0.25">
      <c r="A3308" t="s">
        <v>2003</v>
      </c>
      <c r="B3308" t="s">
        <v>5158</v>
      </c>
      <c r="C3308" t="s">
        <v>2005</v>
      </c>
      <c r="D3308" t="s">
        <v>21</v>
      </c>
      <c r="E3308">
        <v>25537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43258</v>
      </c>
      <c r="L3308" t="s">
        <v>26</v>
      </c>
      <c r="N3308" t="s">
        <v>24</v>
      </c>
    </row>
    <row r="3309" spans="1:14" x14ac:dyDescent="0.25">
      <c r="A3309" t="s">
        <v>2768</v>
      </c>
      <c r="B3309" t="s">
        <v>2769</v>
      </c>
      <c r="C3309" t="s">
        <v>2034</v>
      </c>
      <c r="D3309" t="s">
        <v>21</v>
      </c>
      <c r="E3309">
        <v>25503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43258</v>
      </c>
      <c r="L3309" t="s">
        <v>26</v>
      </c>
      <c r="N3309" t="s">
        <v>24</v>
      </c>
    </row>
    <row r="3310" spans="1:14" x14ac:dyDescent="0.25">
      <c r="A3310" t="s">
        <v>4241</v>
      </c>
      <c r="B3310" t="s">
        <v>4242</v>
      </c>
      <c r="C3310" t="s">
        <v>1089</v>
      </c>
      <c r="D3310" t="s">
        <v>21</v>
      </c>
      <c r="E3310">
        <v>25504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43258</v>
      </c>
      <c r="L3310" t="s">
        <v>26</v>
      </c>
      <c r="N3310" t="s">
        <v>24</v>
      </c>
    </row>
    <row r="3311" spans="1:14" x14ac:dyDescent="0.25">
      <c r="A3311" t="s">
        <v>5159</v>
      </c>
      <c r="B3311" t="s">
        <v>3211</v>
      </c>
      <c r="C3311" t="s">
        <v>326</v>
      </c>
      <c r="D3311" t="s">
        <v>21</v>
      </c>
      <c r="E3311">
        <v>25702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43258</v>
      </c>
      <c r="L3311" t="s">
        <v>26</v>
      </c>
      <c r="N3311" t="s">
        <v>24</v>
      </c>
    </row>
    <row r="3312" spans="1:14" x14ac:dyDescent="0.25">
      <c r="A3312" t="s">
        <v>5160</v>
      </c>
      <c r="B3312" t="s">
        <v>5161</v>
      </c>
      <c r="C3312" t="s">
        <v>578</v>
      </c>
      <c r="D3312" t="s">
        <v>21</v>
      </c>
      <c r="E3312">
        <v>25832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43258</v>
      </c>
      <c r="L3312" t="s">
        <v>26</v>
      </c>
      <c r="N3312" t="s">
        <v>24</v>
      </c>
    </row>
    <row r="3313" spans="1:14" x14ac:dyDescent="0.25">
      <c r="A3313" t="s">
        <v>5162</v>
      </c>
      <c r="B3313" t="s">
        <v>5163</v>
      </c>
      <c r="C3313" t="s">
        <v>578</v>
      </c>
      <c r="D3313" t="s">
        <v>21</v>
      </c>
      <c r="E3313">
        <v>25832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43258</v>
      </c>
      <c r="L3313" t="s">
        <v>26</v>
      </c>
      <c r="N3313" t="s">
        <v>24</v>
      </c>
    </row>
    <row r="3314" spans="1:14" x14ac:dyDescent="0.25">
      <c r="A3314" t="s">
        <v>852</v>
      </c>
      <c r="B3314" t="s">
        <v>5164</v>
      </c>
      <c r="C3314" t="s">
        <v>578</v>
      </c>
      <c r="D3314" t="s">
        <v>21</v>
      </c>
      <c r="E3314">
        <v>25832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43258</v>
      </c>
      <c r="L3314" t="s">
        <v>26</v>
      </c>
      <c r="N3314" t="s">
        <v>24</v>
      </c>
    </row>
    <row r="3315" spans="1:14" x14ac:dyDescent="0.25">
      <c r="A3315" t="s">
        <v>518</v>
      </c>
      <c r="B3315" t="s">
        <v>4037</v>
      </c>
      <c r="C3315" t="s">
        <v>320</v>
      </c>
      <c r="D3315" t="s">
        <v>21</v>
      </c>
      <c r="E3315">
        <v>26452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43258</v>
      </c>
      <c r="L3315" t="s">
        <v>26</v>
      </c>
      <c r="N3315" t="s">
        <v>24</v>
      </c>
    </row>
    <row r="3316" spans="1:14" x14ac:dyDescent="0.25">
      <c r="A3316" t="s">
        <v>1715</v>
      </c>
      <c r="B3316" t="s">
        <v>5165</v>
      </c>
      <c r="C3316" t="s">
        <v>591</v>
      </c>
      <c r="D3316" t="s">
        <v>21</v>
      </c>
      <c r="E3316">
        <v>25813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43258</v>
      </c>
      <c r="L3316" t="s">
        <v>26</v>
      </c>
      <c r="N3316" t="s">
        <v>24</v>
      </c>
    </row>
    <row r="3317" spans="1:14" x14ac:dyDescent="0.25">
      <c r="A3317" t="s">
        <v>496</v>
      </c>
      <c r="B3317" t="s">
        <v>5166</v>
      </c>
      <c r="C3317" t="s">
        <v>578</v>
      </c>
      <c r="D3317" t="s">
        <v>21</v>
      </c>
      <c r="E3317">
        <v>25832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43258</v>
      </c>
      <c r="L3317" t="s">
        <v>26</v>
      </c>
      <c r="N3317" t="s">
        <v>24</v>
      </c>
    </row>
    <row r="3318" spans="1:14" x14ac:dyDescent="0.25">
      <c r="A3318" t="s">
        <v>343</v>
      </c>
      <c r="B3318" t="s">
        <v>3219</v>
      </c>
      <c r="C3318" t="s">
        <v>326</v>
      </c>
      <c r="D3318" t="s">
        <v>21</v>
      </c>
      <c r="E3318">
        <v>25702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43258</v>
      </c>
      <c r="L3318" t="s">
        <v>26</v>
      </c>
      <c r="N3318" t="s">
        <v>24</v>
      </c>
    </row>
    <row r="3319" spans="1:14" x14ac:dyDescent="0.25">
      <c r="A3319" t="s">
        <v>3726</v>
      </c>
      <c r="B3319" t="s">
        <v>3727</v>
      </c>
      <c r="C3319" t="s">
        <v>583</v>
      </c>
      <c r="D3319" t="s">
        <v>21</v>
      </c>
      <c r="E3319">
        <v>25918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43258</v>
      </c>
      <c r="L3319" t="s">
        <v>26</v>
      </c>
      <c r="N3319" t="s">
        <v>24</v>
      </c>
    </row>
    <row r="3320" spans="1:14" x14ac:dyDescent="0.25">
      <c r="A3320" t="s">
        <v>5167</v>
      </c>
      <c r="B3320" t="s">
        <v>5168</v>
      </c>
      <c r="C3320" t="s">
        <v>326</v>
      </c>
      <c r="D3320" t="s">
        <v>21</v>
      </c>
      <c r="E3320">
        <v>25702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43258</v>
      </c>
      <c r="L3320" t="s">
        <v>26</v>
      </c>
      <c r="N3320" t="s">
        <v>24</v>
      </c>
    </row>
    <row r="3321" spans="1:14" x14ac:dyDescent="0.25">
      <c r="A3321" t="s">
        <v>4115</v>
      </c>
      <c r="B3321" t="s">
        <v>1720</v>
      </c>
      <c r="C3321" t="s">
        <v>509</v>
      </c>
      <c r="D3321" t="s">
        <v>21</v>
      </c>
      <c r="E3321">
        <v>26679</v>
      </c>
      <c r="F3321" t="s">
        <v>22</v>
      </c>
      <c r="G3321" t="s">
        <v>22</v>
      </c>
      <c r="H3321" t="s">
        <v>312</v>
      </c>
      <c r="I3321" t="s">
        <v>313</v>
      </c>
      <c r="J3321" s="1">
        <v>43204</v>
      </c>
      <c r="K3321" s="1">
        <v>43258</v>
      </c>
      <c r="L3321" t="s">
        <v>331</v>
      </c>
      <c r="N3321" t="s">
        <v>1299</v>
      </c>
    </row>
    <row r="3322" spans="1:14" x14ac:dyDescent="0.25">
      <c r="A3322" t="s">
        <v>4043</v>
      </c>
      <c r="B3322" t="s">
        <v>4044</v>
      </c>
      <c r="C3322" t="s">
        <v>512</v>
      </c>
      <c r="D3322" t="s">
        <v>21</v>
      </c>
      <c r="E3322">
        <v>26201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43258</v>
      </c>
      <c r="L3322" t="s">
        <v>26</v>
      </c>
      <c r="N3322" t="s">
        <v>24</v>
      </c>
    </row>
    <row r="3323" spans="1:14" x14ac:dyDescent="0.25">
      <c r="A3323" t="s">
        <v>2304</v>
      </c>
      <c r="B3323" t="s">
        <v>2697</v>
      </c>
      <c r="C3323" t="s">
        <v>326</v>
      </c>
      <c r="D3323" t="s">
        <v>21</v>
      </c>
      <c r="E3323">
        <v>25705</v>
      </c>
      <c r="F3323" t="s">
        <v>22</v>
      </c>
      <c r="G3323" t="s">
        <v>22</v>
      </c>
      <c r="H3323" t="s">
        <v>78</v>
      </c>
      <c r="I3323" t="s">
        <v>2698</v>
      </c>
      <c r="J3323" s="1">
        <v>43199</v>
      </c>
      <c r="K3323" s="1">
        <v>43258</v>
      </c>
      <c r="L3323" t="s">
        <v>331</v>
      </c>
      <c r="N3323" t="s">
        <v>1299</v>
      </c>
    </row>
    <row r="3324" spans="1:14" x14ac:dyDescent="0.25">
      <c r="A3324" t="s">
        <v>3282</v>
      </c>
      <c r="B3324" t="s">
        <v>3283</v>
      </c>
      <c r="C3324" t="s">
        <v>326</v>
      </c>
      <c r="D3324" t="s">
        <v>21</v>
      </c>
      <c r="E3324">
        <v>25705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43258</v>
      </c>
      <c r="L3324" t="s">
        <v>26</v>
      </c>
      <c r="N3324" t="s">
        <v>24</v>
      </c>
    </row>
    <row r="3325" spans="1:14" x14ac:dyDescent="0.25">
      <c r="A3325" t="s">
        <v>3509</v>
      </c>
      <c r="B3325" t="s">
        <v>724</v>
      </c>
      <c r="C3325" t="s">
        <v>326</v>
      </c>
      <c r="D3325" t="s">
        <v>21</v>
      </c>
      <c r="E3325">
        <v>25705</v>
      </c>
      <c r="F3325" t="s">
        <v>22</v>
      </c>
      <c r="G3325" t="s">
        <v>22</v>
      </c>
      <c r="H3325" t="s">
        <v>78</v>
      </c>
      <c r="I3325" t="s">
        <v>79</v>
      </c>
      <c r="J3325" s="1">
        <v>43199</v>
      </c>
      <c r="K3325" s="1">
        <v>43258</v>
      </c>
      <c r="L3325" t="s">
        <v>331</v>
      </c>
      <c r="N3325" t="s">
        <v>332</v>
      </c>
    </row>
    <row r="3326" spans="1:14" x14ac:dyDescent="0.25">
      <c r="A3326" t="s">
        <v>4511</v>
      </c>
      <c r="B3326" t="s">
        <v>497</v>
      </c>
      <c r="C3326" t="s">
        <v>480</v>
      </c>
      <c r="D3326" t="s">
        <v>21</v>
      </c>
      <c r="E3326">
        <v>25901</v>
      </c>
      <c r="F3326" t="s">
        <v>22</v>
      </c>
      <c r="G3326" t="s">
        <v>22</v>
      </c>
      <c r="H3326" t="s">
        <v>312</v>
      </c>
      <c r="I3326" t="s">
        <v>313</v>
      </c>
      <c r="J3326" s="1">
        <v>43204</v>
      </c>
      <c r="K3326" s="1">
        <v>43258</v>
      </c>
      <c r="L3326" t="s">
        <v>331</v>
      </c>
      <c r="N3326" t="s">
        <v>1299</v>
      </c>
    </row>
    <row r="3327" spans="1:14" x14ac:dyDescent="0.25">
      <c r="A3327" t="s">
        <v>2405</v>
      </c>
      <c r="B3327" t="s">
        <v>4050</v>
      </c>
      <c r="C3327" t="s">
        <v>4051</v>
      </c>
      <c r="D3327" t="s">
        <v>21</v>
      </c>
      <c r="E3327">
        <v>26335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43258</v>
      </c>
      <c r="L3327" t="s">
        <v>26</v>
      </c>
      <c r="N3327" t="s">
        <v>24</v>
      </c>
    </row>
    <row r="3328" spans="1:14" x14ac:dyDescent="0.25">
      <c r="A3328" t="s">
        <v>2954</v>
      </c>
      <c r="B3328" t="s">
        <v>2955</v>
      </c>
      <c r="C3328" t="s">
        <v>326</v>
      </c>
      <c r="D3328" t="s">
        <v>21</v>
      </c>
      <c r="E3328">
        <v>25705</v>
      </c>
      <c r="F3328" t="s">
        <v>22</v>
      </c>
      <c r="G3328" t="s">
        <v>22</v>
      </c>
      <c r="H3328" t="s">
        <v>78</v>
      </c>
      <c r="I3328" t="s">
        <v>79</v>
      </c>
      <c r="J3328" s="1">
        <v>43199</v>
      </c>
      <c r="K3328" s="1">
        <v>43258</v>
      </c>
      <c r="L3328" t="s">
        <v>331</v>
      </c>
      <c r="N3328" t="s">
        <v>1299</v>
      </c>
    </row>
    <row r="3329" spans="1:14" x14ac:dyDescent="0.25">
      <c r="A3329" t="s">
        <v>2038</v>
      </c>
      <c r="B3329" t="s">
        <v>5169</v>
      </c>
      <c r="C3329" t="s">
        <v>2005</v>
      </c>
      <c r="D3329" t="s">
        <v>21</v>
      </c>
      <c r="E3329">
        <v>25537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43258</v>
      </c>
      <c r="L3329" t="s">
        <v>26</v>
      </c>
      <c r="N3329" t="s">
        <v>24</v>
      </c>
    </row>
    <row r="3330" spans="1:14" x14ac:dyDescent="0.25">
      <c r="A3330" t="s">
        <v>2032</v>
      </c>
      <c r="B3330" t="s">
        <v>5170</v>
      </c>
      <c r="C3330" t="s">
        <v>2034</v>
      </c>
      <c r="D3330" t="s">
        <v>21</v>
      </c>
      <c r="E3330">
        <v>25503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43258</v>
      </c>
      <c r="L3330" t="s">
        <v>26</v>
      </c>
      <c r="N3330" t="s">
        <v>24</v>
      </c>
    </row>
    <row r="3331" spans="1:14" x14ac:dyDescent="0.25">
      <c r="A3331" t="s">
        <v>2097</v>
      </c>
      <c r="B3331" t="s">
        <v>2980</v>
      </c>
      <c r="C3331" t="s">
        <v>326</v>
      </c>
      <c r="D3331" t="s">
        <v>21</v>
      </c>
      <c r="E3331">
        <v>25702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43258</v>
      </c>
      <c r="L3331" t="s">
        <v>26</v>
      </c>
      <c r="N3331" t="s">
        <v>24</v>
      </c>
    </row>
    <row r="3332" spans="1:14" x14ac:dyDescent="0.25">
      <c r="A3332" t="s">
        <v>3738</v>
      </c>
      <c r="B3332" t="s">
        <v>3739</v>
      </c>
      <c r="C3332" t="s">
        <v>578</v>
      </c>
      <c r="D3332" t="s">
        <v>21</v>
      </c>
      <c r="E3332">
        <v>25832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43258</v>
      </c>
      <c r="L3332" t="s">
        <v>26</v>
      </c>
      <c r="N3332" t="s">
        <v>24</v>
      </c>
    </row>
    <row r="3333" spans="1:14" x14ac:dyDescent="0.25">
      <c r="A3333" t="s">
        <v>2803</v>
      </c>
      <c r="B3333" t="s">
        <v>2804</v>
      </c>
      <c r="C3333" t="s">
        <v>704</v>
      </c>
      <c r="D3333" t="s">
        <v>21</v>
      </c>
      <c r="E3333">
        <v>25515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43258</v>
      </c>
      <c r="L3333" t="s">
        <v>26</v>
      </c>
      <c r="N3333" t="s">
        <v>24</v>
      </c>
    </row>
    <row r="3334" spans="1:14" x14ac:dyDescent="0.25">
      <c r="A3334" t="s">
        <v>2575</v>
      </c>
      <c r="B3334" t="s">
        <v>2981</v>
      </c>
      <c r="C3334" t="s">
        <v>326</v>
      </c>
      <c r="D3334" t="s">
        <v>21</v>
      </c>
      <c r="E3334">
        <v>25703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43258</v>
      </c>
      <c r="L3334" t="s">
        <v>26</v>
      </c>
      <c r="N3334" t="s">
        <v>24</v>
      </c>
    </row>
    <row r="3335" spans="1:14" x14ac:dyDescent="0.25">
      <c r="A3335" t="s">
        <v>496</v>
      </c>
      <c r="B3335" t="s">
        <v>5171</v>
      </c>
      <c r="C3335" t="s">
        <v>53</v>
      </c>
      <c r="D3335" t="s">
        <v>21</v>
      </c>
      <c r="E3335">
        <v>25309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43257</v>
      </c>
      <c r="L3335" t="s">
        <v>26</v>
      </c>
      <c r="N3335" t="s">
        <v>24</v>
      </c>
    </row>
    <row r="3336" spans="1:14" x14ac:dyDescent="0.25">
      <c r="A3336" t="s">
        <v>343</v>
      </c>
      <c r="B3336" t="s">
        <v>1235</v>
      </c>
      <c r="C3336" t="s">
        <v>53</v>
      </c>
      <c r="D3336" t="s">
        <v>21</v>
      </c>
      <c r="E3336">
        <v>25303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43257</v>
      </c>
      <c r="L3336" t="s">
        <v>26</v>
      </c>
      <c r="N3336" t="s">
        <v>24</v>
      </c>
    </row>
    <row r="3337" spans="1:14" x14ac:dyDescent="0.25">
      <c r="A3337" t="s">
        <v>2380</v>
      </c>
      <c r="B3337" t="s">
        <v>5172</v>
      </c>
      <c r="C3337" t="s">
        <v>53</v>
      </c>
      <c r="D3337" t="s">
        <v>21</v>
      </c>
      <c r="E3337">
        <v>25309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43257</v>
      </c>
      <c r="L3337" t="s">
        <v>26</v>
      </c>
      <c r="N3337" t="s">
        <v>24</v>
      </c>
    </row>
    <row r="3338" spans="1:14" x14ac:dyDescent="0.25">
      <c r="A3338" t="s">
        <v>2380</v>
      </c>
      <c r="B3338" t="s">
        <v>5173</v>
      </c>
      <c r="C3338" t="s">
        <v>53</v>
      </c>
      <c r="D3338" t="s">
        <v>21</v>
      </c>
      <c r="E3338">
        <v>25303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43257</v>
      </c>
      <c r="L3338" t="s">
        <v>26</v>
      </c>
      <c r="N3338" t="s">
        <v>24</v>
      </c>
    </row>
    <row r="3339" spans="1:14" x14ac:dyDescent="0.25">
      <c r="A3339" t="s">
        <v>5174</v>
      </c>
      <c r="B3339" t="s">
        <v>709</v>
      </c>
      <c r="C3339" t="s">
        <v>304</v>
      </c>
      <c r="D3339" t="s">
        <v>21</v>
      </c>
      <c r="E3339">
        <v>24739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43257</v>
      </c>
      <c r="L3339" t="s">
        <v>26</v>
      </c>
      <c r="N3339" t="s">
        <v>24</v>
      </c>
    </row>
    <row r="3340" spans="1:14" x14ac:dyDescent="0.25">
      <c r="A3340" t="s">
        <v>2404</v>
      </c>
      <c r="B3340" t="s">
        <v>5175</v>
      </c>
      <c r="C3340" t="s">
        <v>53</v>
      </c>
      <c r="D3340" t="s">
        <v>21</v>
      </c>
      <c r="E3340">
        <v>25309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43257</v>
      </c>
      <c r="L3340" t="s">
        <v>26</v>
      </c>
      <c r="N3340" t="s">
        <v>24</v>
      </c>
    </row>
    <row r="3341" spans="1:14" x14ac:dyDescent="0.25">
      <c r="A3341" t="s">
        <v>2407</v>
      </c>
      <c r="B3341" t="s">
        <v>1610</v>
      </c>
      <c r="C3341" t="s">
        <v>53</v>
      </c>
      <c r="D3341" t="s">
        <v>21</v>
      </c>
      <c r="E3341">
        <v>25309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43257</v>
      </c>
      <c r="L3341" t="s">
        <v>26</v>
      </c>
      <c r="N3341" t="s">
        <v>24</v>
      </c>
    </row>
    <row r="3342" spans="1:14" x14ac:dyDescent="0.25">
      <c r="A3342" t="s">
        <v>2407</v>
      </c>
      <c r="B3342" t="s">
        <v>4257</v>
      </c>
      <c r="C3342" t="s">
        <v>1534</v>
      </c>
      <c r="D3342" t="s">
        <v>21</v>
      </c>
      <c r="E3342">
        <v>26651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43257</v>
      </c>
      <c r="L3342" t="s">
        <v>26</v>
      </c>
      <c r="N3342" t="s">
        <v>24</v>
      </c>
    </row>
    <row r="3343" spans="1:14" x14ac:dyDescent="0.25">
      <c r="A3343" t="s">
        <v>3290</v>
      </c>
      <c r="B3343" t="s">
        <v>5176</v>
      </c>
      <c r="C3343" t="s">
        <v>53</v>
      </c>
      <c r="D3343" t="s">
        <v>21</v>
      </c>
      <c r="E3343">
        <v>25309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43257</v>
      </c>
      <c r="L3343" t="s">
        <v>26</v>
      </c>
      <c r="N3343" t="s">
        <v>24</v>
      </c>
    </row>
    <row r="3344" spans="1:14" x14ac:dyDescent="0.25">
      <c r="A3344" t="s">
        <v>4264</v>
      </c>
      <c r="B3344" t="s">
        <v>4265</v>
      </c>
      <c r="C3344" t="s">
        <v>149</v>
      </c>
      <c r="D3344" t="s">
        <v>21</v>
      </c>
      <c r="E3344">
        <v>25276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43256</v>
      </c>
      <c r="L3344" t="s">
        <v>26</v>
      </c>
      <c r="N3344" t="s">
        <v>24</v>
      </c>
    </row>
    <row r="3345" spans="1:14" x14ac:dyDescent="0.25">
      <c r="A3345" t="s">
        <v>5177</v>
      </c>
      <c r="B3345" t="s">
        <v>4125</v>
      </c>
      <c r="C3345" t="s">
        <v>4126</v>
      </c>
      <c r="D3345" t="s">
        <v>21</v>
      </c>
      <c r="E3345">
        <v>25517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43256</v>
      </c>
      <c r="L3345" t="s">
        <v>26</v>
      </c>
      <c r="N3345" t="s">
        <v>24</v>
      </c>
    </row>
    <row r="3346" spans="1:14" x14ac:dyDescent="0.25">
      <c r="A3346" t="s">
        <v>2566</v>
      </c>
      <c r="B3346" t="s">
        <v>2567</v>
      </c>
      <c r="C3346" t="s">
        <v>2564</v>
      </c>
      <c r="D3346" t="s">
        <v>21</v>
      </c>
      <c r="E3346">
        <v>26181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43256</v>
      </c>
      <c r="L3346" t="s">
        <v>26</v>
      </c>
      <c r="N3346" t="s">
        <v>24</v>
      </c>
    </row>
    <row r="3347" spans="1:14" x14ac:dyDescent="0.25">
      <c r="A3347" t="s">
        <v>5178</v>
      </c>
      <c r="B3347" t="s">
        <v>4128</v>
      </c>
      <c r="C3347" t="s">
        <v>4123</v>
      </c>
      <c r="D3347" t="s">
        <v>21</v>
      </c>
      <c r="E3347">
        <v>25669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43256</v>
      </c>
      <c r="L3347" t="s">
        <v>26</v>
      </c>
      <c r="N3347" t="s">
        <v>24</v>
      </c>
    </row>
    <row r="3348" spans="1:14" x14ac:dyDescent="0.25">
      <c r="A3348" t="s">
        <v>5179</v>
      </c>
      <c r="B3348" t="s">
        <v>2943</v>
      </c>
      <c r="C3348" t="s">
        <v>2944</v>
      </c>
      <c r="D3348" t="s">
        <v>21</v>
      </c>
      <c r="E3348">
        <v>25512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43256</v>
      </c>
      <c r="L3348" t="s">
        <v>26</v>
      </c>
      <c r="N3348" t="s">
        <v>24</v>
      </c>
    </row>
    <row r="3349" spans="1:14" x14ac:dyDescent="0.25">
      <c r="A3349" t="s">
        <v>2380</v>
      </c>
      <c r="B3349" t="s">
        <v>4305</v>
      </c>
      <c r="C3349" t="s">
        <v>4292</v>
      </c>
      <c r="D3349" t="s">
        <v>21</v>
      </c>
      <c r="E3349">
        <v>26170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43256</v>
      </c>
      <c r="L3349" t="s">
        <v>26</v>
      </c>
      <c r="N3349" t="s">
        <v>24</v>
      </c>
    </row>
    <row r="3350" spans="1:14" x14ac:dyDescent="0.25">
      <c r="A3350" t="s">
        <v>2538</v>
      </c>
      <c r="B3350" t="s">
        <v>4131</v>
      </c>
      <c r="C3350" t="s">
        <v>4126</v>
      </c>
      <c r="D3350" t="s">
        <v>21</v>
      </c>
      <c r="E3350">
        <v>25517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43256</v>
      </c>
      <c r="L3350" t="s">
        <v>26</v>
      </c>
      <c r="N3350" t="s">
        <v>24</v>
      </c>
    </row>
    <row r="3351" spans="1:14" x14ac:dyDescent="0.25">
      <c r="A3351" t="s">
        <v>4134</v>
      </c>
      <c r="B3351" t="s">
        <v>4135</v>
      </c>
      <c r="C3351" t="s">
        <v>4136</v>
      </c>
      <c r="D3351" t="s">
        <v>21</v>
      </c>
      <c r="E3351">
        <v>25511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43256</v>
      </c>
      <c r="L3351" t="s">
        <v>26</v>
      </c>
      <c r="N3351" t="s">
        <v>24</v>
      </c>
    </row>
    <row r="3352" spans="1:14" x14ac:dyDescent="0.25">
      <c r="A3352" t="s">
        <v>2945</v>
      </c>
      <c r="B3352" t="s">
        <v>2946</v>
      </c>
      <c r="C3352" t="s">
        <v>2947</v>
      </c>
      <c r="D3352" t="s">
        <v>21</v>
      </c>
      <c r="E3352">
        <v>25534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43256</v>
      </c>
      <c r="L3352" t="s">
        <v>26</v>
      </c>
      <c r="N3352" t="s">
        <v>24</v>
      </c>
    </row>
    <row r="3353" spans="1:14" x14ac:dyDescent="0.25">
      <c r="A3353" t="s">
        <v>5180</v>
      </c>
      <c r="B3353" t="s">
        <v>2949</v>
      </c>
      <c r="C3353" t="s">
        <v>2919</v>
      </c>
      <c r="D3353" t="s">
        <v>21</v>
      </c>
      <c r="E3353">
        <v>25570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43256</v>
      </c>
      <c r="L3353" t="s">
        <v>26</v>
      </c>
      <c r="N3353" t="s">
        <v>24</v>
      </c>
    </row>
    <row r="3354" spans="1:14" x14ac:dyDescent="0.25">
      <c r="A3354" t="s">
        <v>4065</v>
      </c>
      <c r="B3354" t="s">
        <v>4066</v>
      </c>
      <c r="C3354" t="s">
        <v>976</v>
      </c>
      <c r="D3354" t="s">
        <v>21</v>
      </c>
      <c r="E3354">
        <v>25438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43256</v>
      </c>
      <c r="L3354" t="s">
        <v>26</v>
      </c>
      <c r="N3354" t="s">
        <v>24</v>
      </c>
    </row>
    <row r="3355" spans="1:14" x14ac:dyDescent="0.25">
      <c r="A3355" t="s">
        <v>129</v>
      </c>
      <c r="B3355" t="s">
        <v>2431</v>
      </c>
      <c r="C3355" t="s">
        <v>110</v>
      </c>
      <c r="D3355" t="s">
        <v>21</v>
      </c>
      <c r="E3355">
        <v>26031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43255</v>
      </c>
      <c r="L3355" t="s">
        <v>26</v>
      </c>
      <c r="N3355" t="s">
        <v>24</v>
      </c>
    </row>
    <row r="3356" spans="1:14" x14ac:dyDescent="0.25">
      <c r="A3356" t="s">
        <v>5181</v>
      </c>
      <c r="B3356" t="s">
        <v>778</v>
      </c>
      <c r="C3356" t="s">
        <v>779</v>
      </c>
      <c r="D3356" t="s">
        <v>21</v>
      </c>
      <c r="E3356">
        <v>26040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43255</v>
      </c>
      <c r="L3356" t="s">
        <v>26</v>
      </c>
      <c r="N3356" t="s">
        <v>24</v>
      </c>
    </row>
    <row r="3357" spans="1:14" x14ac:dyDescent="0.25">
      <c r="A3357" t="s">
        <v>4111</v>
      </c>
      <c r="B3357" t="s">
        <v>4112</v>
      </c>
      <c r="C3357" t="s">
        <v>4113</v>
      </c>
      <c r="D3357" t="s">
        <v>21</v>
      </c>
      <c r="E3357">
        <v>25880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43255</v>
      </c>
      <c r="L3357" t="s">
        <v>26</v>
      </c>
      <c r="N3357" t="s">
        <v>24</v>
      </c>
    </row>
    <row r="3358" spans="1:14" x14ac:dyDescent="0.25">
      <c r="A3358" t="s">
        <v>2276</v>
      </c>
      <c r="B3358" t="s">
        <v>5182</v>
      </c>
      <c r="C3358" t="s">
        <v>2278</v>
      </c>
      <c r="D3358" t="s">
        <v>21</v>
      </c>
      <c r="E3358">
        <v>26218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43255</v>
      </c>
      <c r="L3358" t="s">
        <v>26</v>
      </c>
      <c r="N3358" t="s">
        <v>24</v>
      </c>
    </row>
    <row r="3359" spans="1:14" x14ac:dyDescent="0.25">
      <c r="A3359" t="s">
        <v>2432</v>
      </c>
      <c r="B3359" t="s">
        <v>2433</v>
      </c>
      <c r="C3359" t="s">
        <v>110</v>
      </c>
      <c r="D3359" t="s">
        <v>21</v>
      </c>
      <c r="E3359">
        <v>26031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43255</v>
      </c>
      <c r="L3359" t="s">
        <v>26</v>
      </c>
      <c r="N3359" t="s">
        <v>24</v>
      </c>
    </row>
    <row r="3360" spans="1:14" x14ac:dyDescent="0.25">
      <c r="A3360" t="s">
        <v>2288</v>
      </c>
      <c r="B3360" t="s">
        <v>5183</v>
      </c>
      <c r="C3360" t="s">
        <v>2287</v>
      </c>
      <c r="D3360" t="s">
        <v>21</v>
      </c>
      <c r="E3360">
        <v>26234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43255</v>
      </c>
      <c r="L3360" t="s">
        <v>26</v>
      </c>
      <c r="N3360" t="s">
        <v>24</v>
      </c>
    </row>
    <row r="3361" spans="1:14" x14ac:dyDescent="0.25">
      <c r="A3361" t="s">
        <v>2733</v>
      </c>
      <c r="B3361" t="s">
        <v>2734</v>
      </c>
      <c r="C3361" t="s">
        <v>2735</v>
      </c>
      <c r="D3361" t="s">
        <v>21</v>
      </c>
      <c r="E3361">
        <v>24726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43255</v>
      </c>
      <c r="L3361" t="s">
        <v>26</v>
      </c>
      <c r="N3361" t="s">
        <v>24</v>
      </c>
    </row>
    <row r="3362" spans="1:14" x14ac:dyDescent="0.25">
      <c r="A3362" t="s">
        <v>314</v>
      </c>
      <c r="B3362" t="s">
        <v>1631</v>
      </c>
      <c r="C3362" t="s">
        <v>1632</v>
      </c>
      <c r="D3362" t="s">
        <v>21</v>
      </c>
      <c r="E3362">
        <v>26041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43255</v>
      </c>
      <c r="L3362" t="s">
        <v>26</v>
      </c>
      <c r="N3362" t="s">
        <v>24</v>
      </c>
    </row>
    <row r="3363" spans="1:14" x14ac:dyDescent="0.25">
      <c r="A3363" t="s">
        <v>314</v>
      </c>
      <c r="B3363" t="s">
        <v>2925</v>
      </c>
      <c r="C3363" t="s">
        <v>2372</v>
      </c>
      <c r="D3363" t="s">
        <v>21</v>
      </c>
      <c r="E3363">
        <v>26038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43255</v>
      </c>
      <c r="L3363" t="s">
        <v>26</v>
      </c>
      <c r="N3363" t="s">
        <v>24</v>
      </c>
    </row>
    <row r="3364" spans="1:14" x14ac:dyDescent="0.25">
      <c r="A3364" t="s">
        <v>2290</v>
      </c>
      <c r="B3364" t="s">
        <v>5184</v>
      </c>
      <c r="C3364" t="s">
        <v>512</v>
      </c>
      <c r="D3364" t="s">
        <v>21</v>
      </c>
      <c r="E3364">
        <v>26201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43255</v>
      </c>
      <c r="L3364" t="s">
        <v>26</v>
      </c>
      <c r="N3364" t="s">
        <v>24</v>
      </c>
    </row>
    <row r="3365" spans="1:14" x14ac:dyDescent="0.25">
      <c r="A3365" t="s">
        <v>2292</v>
      </c>
      <c r="B3365" t="s">
        <v>5185</v>
      </c>
      <c r="C3365" t="s">
        <v>2287</v>
      </c>
      <c r="D3365" t="s">
        <v>21</v>
      </c>
      <c r="E3365">
        <v>26234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43255</v>
      </c>
      <c r="L3365" t="s">
        <v>26</v>
      </c>
      <c r="N3365" t="s">
        <v>24</v>
      </c>
    </row>
    <row r="3366" spans="1:14" x14ac:dyDescent="0.25">
      <c r="A3366" t="s">
        <v>5186</v>
      </c>
      <c r="B3366" t="s">
        <v>2295</v>
      </c>
      <c r="C3366" t="s">
        <v>512</v>
      </c>
      <c r="D3366" t="s">
        <v>21</v>
      </c>
      <c r="E3366">
        <v>26201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43255</v>
      </c>
      <c r="L3366" t="s">
        <v>26</v>
      </c>
      <c r="N3366" t="s">
        <v>24</v>
      </c>
    </row>
    <row r="3367" spans="1:14" x14ac:dyDescent="0.25">
      <c r="A3367" t="s">
        <v>5187</v>
      </c>
      <c r="B3367" t="s">
        <v>2297</v>
      </c>
      <c r="C3367" t="s">
        <v>512</v>
      </c>
      <c r="D3367" t="s">
        <v>21</v>
      </c>
      <c r="E3367">
        <v>26201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43255</v>
      </c>
      <c r="L3367" t="s">
        <v>26</v>
      </c>
      <c r="N3367" t="s">
        <v>24</v>
      </c>
    </row>
    <row r="3368" spans="1:14" x14ac:dyDescent="0.25">
      <c r="A3368" t="s">
        <v>2380</v>
      </c>
      <c r="B3368" t="s">
        <v>2815</v>
      </c>
      <c r="C3368" t="s">
        <v>551</v>
      </c>
      <c r="D3368" t="s">
        <v>21</v>
      </c>
      <c r="E3368">
        <v>25315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43255</v>
      </c>
      <c r="L3368" t="s">
        <v>26</v>
      </c>
      <c r="N3368" t="s">
        <v>24</v>
      </c>
    </row>
    <row r="3369" spans="1:14" x14ac:dyDescent="0.25">
      <c r="A3369" t="s">
        <v>2380</v>
      </c>
      <c r="B3369" t="s">
        <v>3344</v>
      </c>
      <c r="C3369" t="s">
        <v>512</v>
      </c>
      <c r="D3369" t="s">
        <v>21</v>
      </c>
      <c r="E3369">
        <v>26201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43255</v>
      </c>
      <c r="L3369" t="s">
        <v>26</v>
      </c>
      <c r="N3369" t="s">
        <v>24</v>
      </c>
    </row>
    <row r="3370" spans="1:14" x14ac:dyDescent="0.25">
      <c r="A3370" t="s">
        <v>2380</v>
      </c>
      <c r="B3370" t="s">
        <v>5188</v>
      </c>
      <c r="C3370" t="s">
        <v>2287</v>
      </c>
      <c r="D3370" t="s">
        <v>21</v>
      </c>
      <c r="E3370">
        <v>26234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43255</v>
      </c>
      <c r="L3370" t="s">
        <v>26</v>
      </c>
      <c r="N3370" t="s">
        <v>24</v>
      </c>
    </row>
    <row r="3371" spans="1:14" x14ac:dyDescent="0.25">
      <c r="A3371" t="s">
        <v>177</v>
      </c>
      <c r="B3371" t="s">
        <v>2440</v>
      </c>
      <c r="C3371" t="s">
        <v>110</v>
      </c>
      <c r="D3371" t="s">
        <v>21</v>
      </c>
      <c r="E3371">
        <v>26031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43255</v>
      </c>
      <c r="L3371" t="s">
        <v>26</v>
      </c>
      <c r="N3371" t="s">
        <v>24</v>
      </c>
    </row>
    <row r="3372" spans="1:14" x14ac:dyDescent="0.25">
      <c r="A3372" t="s">
        <v>1061</v>
      </c>
      <c r="B3372" t="s">
        <v>5189</v>
      </c>
      <c r="C3372" t="s">
        <v>53</v>
      </c>
      <c r="D3372" t="s">
        <v>21</v>
      </c>
      <c r="E3372">
        <v>25309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43255</v>
      </c>
      <c r="L3372" t="s">
        <v>26</v>
      </c>
      <c r="N3372" t="s">
        <v>24</v>
      </c>
    </row>
    <row r="3373" spans="1:14" x14ac:dyDescent="0.25">
      <c r="A3373" t="s">
        <v>2443</v>
      </c>
      <c r="B3373" t="s">
        <v>1947</v>
      </c>
      <c r="C3373" t="s">
        <v>463</v>
      </c>
      <c r="D3373" t="s">
        <v>21</v>
      </c>
      <c r="E3373">
        <v>25550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43255</v>
      </c>
      <c r="L3373" t="s">
        <v>26</v>
      </c>
      <c r="N3373" t="s">
        <v>24</v>
      </c>
    </row>
    <row r="3374" spans="1:14" x14ac:dyDescent="0.25">
      <c r="A3374" t="s">
        <v>2929</v>
      </c>
      <c r="B3374" t="s">
        <v>2930</v>
      </c>
      <c r="C3374" t="s">
        <v>779</v>
      </c>
      <c r="D3374" t="s">
        <v>21</v>
      </c>
      <c r="E3374">
        <v>26040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43255</v>
      </c>
      <c r="L3374" t="s">
        <v>26</v>
      </c>
      <c r="N3374" t="s">
        <v>24</v>
      </c>
    </row>
    <row r="3375" spans="1:14" x14ac:dyDescent="0.25">
      <c r="A3375" t="s">
        <v>626</v>
      </c>
      <c r="B3375" t="s">
        <v>5190</v>
      </c>
      <c r="C3375" t="s">
        <v>48</v>
      </c>
      <c r="D3375" t="s">
        <v>21</v>
      </c>
      <c r="E3375">
        <v>25311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43255</v>
      </c>
      <c r="L3375" t="s">
        <v>26</v>
      </c>
      <c r="N3375" t="s">
        <v>24</v>
      </c>
    </row>
    <row r="3376" spans="1:14" x14ac:dyDescent="0.25">
      <c r="A3376" t="s">
        <v>192</v>
      </c>
      <c r="B3376" t="s">
        <v>5191</v>
      </c>
      <c r="C3376" t="s">
        <v>512</v>
      </c>
      <c r="D3376" t="s">
        <v>21</v>
      </c>
      <c r="E3376">
        <v>26201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43255</v>
      </c>
      <c r="L3376" t="s">
        <v>26</v>
      </c>
      <c r="N3376" t="s">
        <v>24</v>
      </c>
    </row>
    <row r="3377" spans="1:14" x14ac:dyDescent="0.25">
      <c r="A3377" t="s">
        <v>3814</v>
      </c>
      <c r="B3377" t="s">
        <v>395</v>
      </c>
      <c r="C3377" t="s">
        <v>384</v>
      </c>
      <c r="D3377" t="s">
        <v>21</v>
      </c>
      <c r="E3377">
        <v>26542</v>
      </c>
      <c r="F3377" t="s">
        <v>22</v>
      </c>
      <c r="G3377" t="s">
        <v>22</v>
      </c>
      <c r="H3377" t="s">
        <v>312</v>
      </c>
      <c r="I3377" t="s">
        <v>313</v>
      </c>
      <c r="J3377" s="1">
        <v>43198</v>
      </c>
      <c r="K3377" s="1">
        <v>43251</v>
      </c>
      <c r="L3377" t="s">
        <v>331</v>
      </c>
      <c r="N3377" t="s">
        <v>1299</v>
      </c>
    </row>
    <row r="3378" spans="1:14" x14ac:dyDescent="0.25">
      <c r="A3378" t="s">
        <v>5192</v>
      </c>
      <c r="B3378" t="s">
        <v>5193</v>
      </c>
      <c r="C3378" t="s">
        <v>537</v>
      </c>
      <c r="D3378" t="s">
        <v>21</v>
      </c>
      <c r="E3378">
        <v>25053</v>
      </c>
      <c r="F3378" t="s">
        <v>22</v>
      </c>
      <c r="G3378" t="s">
        <v>22</v>
      </c>
      <c r="H3378" t="s">
        <v>78</v>
      </c>
      <c r="I3378" t="s">
        <v>79</v>
      </c>
      <c r="J3378" t="s">
        <v>80</v>
      </c>
      <c r="K3378" s="1">
        <v>43251</v>
      </c>
      <c r="L3378" t="s">
        <v>81</v>
      </c>
      <c r="M3378" t="str">
        <f>HYPERLINK("https://www.regulations.gov/docket?D=FDA-2018-H-2070")</f>
        <v>https://www.regulations.gov/docket?D=FDA-2018-H-2070</v>
      </c>
      <c r="N3378" t="s">
        <v>80</v>
      </c>
    </row>
    <row r="3379" spans="1:14" x14ac:dyDescent="0.25">
      <c r="A3379" t="s">
        <v>5096</v>
      </c>
      <c r="B3379" t="s">
        <v>2104</v>
      </c>
      <c r="C3379" t="s">
        <v>409</v>
      </c>
      <c r="D3379" t="s">
        <v>21</v>
      </c>
      <c r="E3379">
        <v>26807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43251</v>
      </c>
      <c r="L3379" t="s">
        <v>26</v>
      </c>
      <c r="N3379" t="s">
        <v>24</v>
      </c>
    </row>
    <row r="3380" spans="1:14" x14ac:dyDescent="0.25">
      <c r="A3380" t="s">
        <v>1289</v>
      </c>
      <c r="B3380" t="s">
        <v>1290</v>
      </c>
      <c r="C3380" t="s">
        <v>206</v>
      </c>
      <c r="D3380" t="s">
        <v>21</v>
      </c>
      <c r="E3380">
        <v>25637</v>
      </c>
      <c r="F3380" t="s">
        <v>22</v>
      </c>
      <c r="G3380" t="s">
        <v>22</v>
      </c>
      <c r="H3380" t="s">
        <v>78</v>
      </c>
      <c r="I3380" t="s">
        <v>79</v>
      </c>
      <c r="J3380" s="1">
        <v>43193</v>
      </c>
      <c r="K3380" s="1">
        <v>43251</v>
      </c>
      <c r="L3380" t="s">
        <v>331</v>
      </c>
      <c r="N3380" t="s">
        <v>1302</v>
      </c>
    </row>
    <row r="3381" spans="1:14" x14ac:dyDescent="0.25">
      <c r="A3381" t="s">
        <v>4293</v>
      </c>
      <c r="B3381" t="s">
        <v>4294</v>
      </c>
      <c r="C3381" t="s">
        <v>409</v>
      </c>
      <c r="D3381" t="s">
        <v>21</v>
      </c>
      <c r="E3381">
        <v>26807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43251</v>
      </c>
      <c r="L3381" t="s">
        <v>26</v>
      </c>
      <c r="N3381" t="s">
        <v>24</v>
      </c>
    </row>
    <row r="3382" spans="1:14" x14ac:dyDescent="0.25">
      <c r="A3382" t="s">
        <v>4300</v>
      </c>
      <c r="B3382" t="s">
        <v>4301</v>
      </c>
      <c r="C3382" t="s">
        <v>409</v>
      </c>
      <c r="D3382" t="s">
        <v>21</v>
      </c>
      <c r="E3382">
        <v>26807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43251</v>
      </c>
      <c r="L3382" t="s">
        <v>26</v>
      </c>
      <c r="N3382" t="s">
        <v>24</v>
      </c>
    </row>
    <row r="3383" spans="1:14" x14ac:dyDescent="0.25">
      <c r="A3383" t="s">
        <v>2042</v>
      </c>
      <c r="B3383" t="s">
        <v>5194</v>
      </c>
      <c r="C3383" t="s">
        <v>2044</v>
      </c>
      <c r="D3383" t="s">
        <v>21</v>
      </c>
      <c r="E3383">
        <v>26814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43251</v>
      </c>
      <c r="L3383" t="s">
        <v>26</v>
      </c>
      <c r="N3383" t="s">
        <v>24</v>
      </c>
    </row>
    <row r="3384" spans="1:14" x14ac:dyDescent="0.25">
      <c r="A3384" t="s">
        <v>5195</v>
      </c>
      <c r="B3384" t="s">
        <v>5196</v>
      </c>
      <c r="C3384" t="s">
        <v>512</v>
      </c>
      <c r="D3384" t="s">
        <v>21</v>
      </c>
      <c r="E3384">
        <v>26201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43250</v>
      </c>
      <c r="L3384" t="s">
        <v>26</v>
      </c>
      <c r="N3384" t="s">
        <v>24</v>
      </c>
    </row>
    <row r="3385" spans="1:14" x14ac:dyDescent="0.25">
      <c r="A3385" t="s">
        <v>5130</v>
      </c>
      <c r="B3385" t="s">
        <v>4430</v>
      </c>
      <c r="C3385" t="s">
        <v>4431</v>
      </c>
      <c r="D3385" t="s">
        <v>21</v>
      </c>
      <c r="E3385">
        <v>25047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43250</v>
      </c>
      <c r="L3385" t="s">
        <v>26</v>
      </c>
      <c r="N3385" t="s">
        <v>24</v>
      </c>
    </row>
    <row r="3386" spans="1:14" x14ac:dyDescent="0.25">
      <c r="A3386" t="s">
        <v>4237</v>
      </c>
      <c r="B3386" t="s">
        <v>4447</v>
      </c>
      <c r="C3386" t="s">
        <v>4448</v>
      </c>
      <c r="D3386" t="s">
        <v>21</v>
      </c>
      <c r="E3386">
        <v>25009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43250</v>
      </c>
      <c r="L3386" t="s">
        <v>26</v>
      </c>
      <c r="N3386" t="s">
        <v>24</v>
      </c>
    </row>
    <row r="3387" spans="1:14" x14ac:dyDescent="0.25">
      <c r="A3387" t="s">
        <v>3548</v>
      </c>
      <c r="B3387" t="s">
        <v>3549</v>
      </c>
      <c r="C3387" t="s">
        <v>138</v>
      </c>
      <c r="D3387" t="s">
        <v>21</v>
      </c>
      <c r="E3387">
        <v>25547</v>
      </c>
      <c r="F3387" t="s">
        <v>22</v>
      </c>
      <c r="G3387" t="s">
        <v>22</v>
      </c>
      <c r="H3387" t="s">
        <v>78</v>
      </c>
      <c r="I3387" t="s">
        <v>2698</v>
      </c>
      <c r="J3387" t="s">
        <v>80</v>
      </c>
      <c r="K3387" s="1">
        <v>43249</v>
      </c>
      <c r="L3387" t="s">
        <v>81</v>
      </c>
      <c r="M3387" t="str">
        <f>HYPERLINK("https://www.regulations.gov/docket?D=FDA-2018-H-2031")</f>
        <v>https://www.regulations.gov/docket?D=FDA-2018-H-2031</v>
      </c>
      <c r="N3387" t="s">
        <v>80</v>
      </c>
    </row>
    <row r="3388" spans="1:14" x14ac:dyDescent="0.25">
      <c r="A3388" t="s">
        <v>1322</v>
      </c>
      <c r="B3388" t="s">
        <v>2446</v>
      </c>
      <c r="C3388" t="s">
        <v>441</v>
      </c>
      <c r="D3388" t="s">
        <v>21</v>
      </c>
      <c r="E3388">
        <v>26554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43249</v>
      </c>
      <c r="L3388" t="s">
        <v>26</v>
      </c>
      <c r="N3388" t="s">
        <v>24</v>
      </c>
    </row>
    <row r="3389" spans="1:14" x14ac:dyDescent="0.25">
      <c r="A3389" t="s">
        <v>5197</v>
      </c>
      <c r="B3389" t="s">
        <v>5198</v>
      </c>
      <c r="C3389" t="s">
        <v>441</v>
      </c>
      <c r="D3389" t="s">
        <v>21</v>
      </c>
      <c r="E3389">
        <v>26554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43249</v>
      </c>
      <c r="L3389" t="s">
        <v>26</v>
      </c>
      <c r="N3389" t="s">
        <v>24</v>
      </c>
    </row>
    <row r="3390" spans="1:14" x14ac:dyDescent="0.25">
      <c r="A3390" t="s">
        <v>2826</v>
      </c>
      <c r="B3390" t="s">
        <v>2827</v>
      </c>
      <c r="C3390" t="s">
        <v>444</v>
      </c>
      <c r="D3390" t="s">
        <v>21</v>
      </c>
      <c r="E3390">
        <v>26288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43249</v>
      </c>
      <c r="L3390" t="s">
        <v>26</v>
      </c>
      <c r="N3390" t="s">
        <v>24</v>
      </c>
    </row>
    <row r="3391" spans="1:14" x14ac:dyDescent="0.25">
      <c r="A3391" t="s">
        <v>2432</v>
      </c>
      <c r="B3391" t="s">
        <v>2828</v>
      </c>
      <c r="C3391" t="s">
        <v>444</v>
      </c>
      <c r="D3391" t="s">
        <v>21</v>
      </c>
      <c r="E3391">
        <v>26288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43249</v>
      </c>
      <c r="L3391" t="s">
        <v>26</v>
      </c>
      <c r="N3391" t="s">
        <v>24</v>
      </c>
    </row>
    <row r="3392" spans="1:14" x14ac:dyDescent="0.25">
      <c r="A3392" t="s">
        <v>1039</v>
      </c>
      <c r="B3392" t="s">
        <v>1040</v>
      </c>
      <c r="C3392" t="s">
        <v>1041</v>
      </c>
      <c r="D3392" t="s">
        <v>21</v>
      </c>
      <c r="E3392">
        <v>26323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43249</v>
      </c>
      <c r="L3392" t="s">
        <v>26</v>
      </c>
      <c r="N3392" t="s">
        <v>24</v>
      </c>
    </row>
    <row r="3393" spans="1:14" x14ac:dyDescent="0.25">
      <c r="A3393" t="s">
        <v>4187</v>
      </c>
      <c r="B3393" t="s">
        <v>4188</v>
      </c>
      <c r="C3393" t="s">
        <v>301</v>
      </c>
      <c r="D3393" t="s">
        <v>21</v>
      </c>
      <c r="E3393">
        <v>26034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43249</v>
      </c>
      <c r="L3393" t="s">
        <v>26</v>
      </c>
      <c r="N3393" t="s">
        <v>24</v>
      </c>
    </row>
    <row r="3394" spans="1:14" x14ac:dyDescent="0.25">
      <c r="A3394" t="s">
        <v>3361</v>
      </c>
      <c r="B3394" t="s">
        <v>3362</v>
      </c>
      <c r="C3394" t="s">
        <v>2114</v>
      </c>
      <c r="D3394" t="s">
        <v>21</v>
      </c>
      <c r="E3394">
        <v>24938</v>
      </c>
      <c r="F3394" t="s">
        <v>22</v>
      </c>
      <c r="G3394" t="s">
        <v>22</v>
      </c>
      <c r="H3394" t="s">
        <v>312</v>
      </c>
      <c r="I3394" t="s">
        <v>313</v>
      </c>
      <c r="J3394" t="s">
        <v>80</v>
      </c>
      <c r="K3394" s="1">
        <v>43249</v>
      </c>
      <c r="L3394" t="s">
        <v>81</v>
      </c>
      <c r="M3394" t="str">
        <f>HYPERLINK("https://www.regulations.gov/docket?D=FDA-2018-H-2023")</f>
        <v>https://www.regulations.gov/docket?D=FDA-2018-H-2023</v>
      </c>
      <c r="N3394" t="s">
        <v>80</v>
      </c>
    </row>
    <row r="3395" spans="1:14" x14ac:dyDescent="0.25">
      <c r="A3395" t="s">
        <v>256</v>
      </c>
      <c r="B3395" t="s">
        <v>257</v>
      </c>
      <c r="C3395" t="s">
        <v>258</v>
      </c>
      <c r="D3395" t="s">
        <v>21</v>
      </c>
      <c r="E3395">
        <v>26047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43249</v>
      </c>
      <c r="L3395" t="s">
        <v>26</v>
      </c>
      <c r="N3395" t="s">
        <v>24</v>
      </c>
    </row>
    <row r="3396" spans="1:14" x14ac:dyDescent="0.25">
      <c r="A3396" t="s">
        <v>2380</v>
      </c>
      <c r="B3396" t="s">
        <v>2829</v>
      </c>
      <c r="C3396" t="s">
        <v>444</v>
      </c>
      <c r="D3396" t="s">
        <v>21</v>
      </c>
      <c r="E3396">
        <v>26288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43249</v>
      </c>
      <c r="L3396" t="s">
        <v>26</v>
      </c>
      <c r="N3396" t="s">
        <v>24</v>
      </c>
    </row>
    <row r="3397" spans="1:14" x14ac:dyDescent="0.25">
      <c r="A3397" t="s">
        <v>5199</v>
      </c>
      <c r="B3397" t="s">
        <v>443</v>
      </c>
      <c r="C3397" t="s">
        <v>444</v>
      </c>
      <c r="D3397" t="s">
        <v>21</v>
      </c>
      <c r="E3397">
        <v>26288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43249</v>
      </c>
      <c r="L3397" t="s">
        <v>26</v>
      </c>
      <c r="N3397" t="s">
        <v>24</v>
      </c>
    </row>
    <row r="3398" spans="1:14" x14ac:dyDescent="0.25">
      <c r="A3398" t="s">
        <v>2407</v>
      </c>
      <c r="B3398" t="s">
        <v>2832</v>
      </c>
      <c r="C3398" t="s">
        <v>444</v>
      </c>
      <c r="D3398" t="s">
        <v>21</v>
      </c>
      <c r="E3398">
        <v>26288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43249</v>
      </c>
      <c r="L3398" t="s">
        <v>26</v>
      </c>
      <c r="N3398" t="s">
        <v>24</v>
      </c>
    </row>
    <row r="3399" spans="1:14" x14ac:dyDescent="0.25">
      <c r="A3399" t="s">
        <v>3388</v>
      </c>
      <c r="B3399" t="s">
        <v>3389</v>
      </c>
      <c r="C3399" t="s">
        <v>3390</v>
      </c>
      <c r="D3399" t="s">
        <v>21</v>
      </c>
      <c r="E3399">
        <v>25208</v>
      </c>
      <c r="F3399" t="s">
        <v>22</v>
      </c>
      <c r="G3399" t="s">
        <v>22</v>
      </c>
      <c r="H3399" t="s">
        <v>78</v>
      </c>
      <c r="I3399" t="s">
        <v>79</v>
      </c>
      <c r="J3399" t="s">
        <v>80</v>
      </c>
      <c r="K3399" s="1">
        <v>43249</v>
      </c>
      <c r="L3399" t="s">
        <v>81</v>
      </c>
      <c r="M3399" t="str">
        <f>HYPERLINK("https://www.regulations.gov/docket?D=FDA-2018-H-2018")</f>
        <v>https://www.regulations.gov/docket?D=FDA-2018-H-2018</v>
      </c>
      <c r="N3399" t="s">
        <v>80</v>
      </c>
    </row>
    <row r="3400" spans="1:14" x14ac:dyDescent="0.25">
      <c r="A3400" t="s">
        <v>920</v>
      </c>
      <c r="B3400" t="s">
        <v>5200</v>
      </c>
      <c r="C3400" t="s">
        <v>892</v>
      </c>
      <c r="D3400" t="s">
        <v>21</v>
      </c>
      <c r="E3400">
        <v>25864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43248</v>
      </c>
      <c r="L3400" t="s">
        <v>26</v>
      </c>
      <c r="N3400" t="s">
        <v>24</v>
      </c>
    </row>
    <row r="3401" spans="1:14" x14ac:dyDescent="0.25">
      <c r="A3401" t="s">
        <v>2954</v>
      </c>
      <c r="B3401" t="s">
        <v>5201</v>
      </c>
      <c r="C3401" t="s">
        <v>1534</v>
      </c>
      <c r="D3401" t="s">
        <v>21</v>
      </c>
      <c r="E3401">
        <v>26651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43248</v>
      </c>
      <c r="L3401" t="s">
        <v>26</v>
      </c>
      <c r="N3401" t="s">
        <v>24</v>
      </c>
    </row>
    <row r="3402" spans="1:14" x14ac:dyDescent="0.25">
      <c r="A3402" t="s">
        <v>4556</v>
      </c>
      <c r="B3402" t="s">
        <v>4557</v>
      </c>
      <c r="C3402" t="s">
        <v>2065</v>
      </c>
      <c r="D3402" t="s">
        <v>21</v>
      </c>
      <c r="E3402">
        <v>26261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43248</v>
      </c>
      <c r="L3402" t="s">
        <v>26</v>
      </c>
      <c r="N3402" t="s">
        <v>24</v>
      </c>
    </row>
    <row r="3403" spans="1:14" x14ac:dyDescent="0.25">
      <c r="A3403" t="s">
        <v>2432</v>
      </c>
      <c r="B3403" t="s">
        <v>2884</v>
      </c>
      <c r="C3403" t="s">
        <v>1671</v>
      </c>
      <c r="D3403" t="s">
        <v>21</v>
      </c>
      <c r="E3403">
        <v>26757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43245</v>
      </c>
      <c r="L3403" t="s">
        <v>26</v>
      </c>
      <c r="N3403" t="s">
        <v>24</v>
      </c>
    </row>
    <row r="3404" spans="1:14" x14ac:dyDescent="0.25">
      <c r="A3404" t="s">
        <v>5202</v>
      </c>
      <c r="B3404" t="s">
        <v>5203</v>
      </c>
      <c r="C3404" t="s">
        <v>201</v>
      </c>
      <c r="D3404" t="s">
        <v>21</v>
      </c>
      <c r="E3404">
        <v>26836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43245</v>
      </c>
      <c r="L3404" t="s">
        <v>26</v>
      </c>
      <c r="N3404" t="s">
        <v>24</v>
      </c>
    </row>
    <row r="3405" spans="1:14" x14ac:dyDescent="0.25">
      <c r="A3405" t="s">
        <v>3386</v>
      </c>
      <c r="B3405" t="s">
        <v>3387</v>
      </c>
      <c r="C3405" t="s">
        <v>301</v>
      </c>
      <c r="D3405" t="s">
        <v>21</v>
      </c>
      <c r="E3405">
        <v>26034</v>
      </c>
      <c r="F3405" t="s">
        <v>22</v>
      </c>
      <c r="G3405" t="s">
        <v>22</v>
      </c>
      <c r="H3405" t="s">
        <v>312</v>
      </c>
      <c r="I3405" t="s">
        <v>313</v>
      </c>
      <c r="J3405" t="s">
        <v>80</v>
      </c>
      <c r="K3405" s="1">
        <v>43245</v>
      </c>
      <c r="L3405" t="s">
        <v>81</v>
      </c>
      <c r="M3405" t="str">
        <f>HYPERLINK("https://www.regulations.gov/docket?D=FDA-2018-H-2007")</f>
        <v>https://www.regulations.gov/docket?D=FDA-2018-H-2007</v>
      </c>
      <c r="N3405" t="s">
        <v>80</v>
      </c>
    </row>
    <row r="3406" spans="1:14" x14ac:dyDescent="0.25">
      <c r="A3406" t="s">
        <v>3191</v>
      </c>
      <c r="B3406" t="s">
        <v>3192</v>
      </c>
      <c r="C3406" t="s">
        <v>326</v>
      </c>
      <c r="D3406" t="s">
        <v>21</v>
      </c>
      <c r="E3406">
        <v>25702</v>
      </c>
      <c r="F3406" t="s">
        <v>22</v>
      </c>
      <c r="G3406" t="s">
        <v>22</v>
      </c>
      <c r="H3406" t="s">
        <v>78</v>
      </c>
      <c r="I3406" t="s">
        <v>79</v>
      </c>
      <c r="J3406" t="s">
        <v>80</v>
      </c>
      <c r="K3406" s="1">
        <v>43245</v>
      </c>
      <c r="L3406" t="s">
        <v>81</v>
      </c>
      <c r="M3406" t="str">
        <f>HYPERLINK("https://www.regulations.gov/docket?D=FDA-2018-H-2005")</f>
        <v>https://www.regulations.gov/docket?D=FDA-2018-H-2005</v>
      </c>
      <c r="N3406" t="s">
        <v>80</v>
      </c>
    </row>
    <row r="3407" spans="1:14" x14ac:dyDescent="0.25">
      <c r="A3407" t="s">
        <v>2380</v>
      </c>
      <c r="B3407" t="s">
        <v>5204</v>
      </c>
      <c r="C3407" t="s">
        <v>201</v>
      </c>
      <c r="D3407" t="s">
        <v>21</v>
      </c>
      <c r="E3407">
        <v>26836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43245</v>
      </c>
      <c r="L3407" t="s">
        <v>26</v>
      </c>
      <c r="N3407" t="s">
        <v>24</v>
      </c>
    </row>
    <row r="3408" spans="1:14" x14ac:dyDescent="0.25">
      <c r="A3408" t="s">
        <v>2534</v>
      </c>
      <c r="B3408" t="s">
        <v>1510</v>
      </c>
      <c r="C3408" t="s">
        <v>201</v>
      </c>
      <c r="D3408" t="s">
        <v>21</v>
      </c>
      <c r="E3408">
        <v>26836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43245</v>
      </c>
      <c r="L3408" t="s">
        <v>26</v>
      </c>
      <c r="N3408" t="s">
        <v>24</v>
      </c>
    </row>
    <row r="3409" spans="1:14" x14ac:dyDescent="0.25">
      <c r="A3409" t="s">
        <v>1948</v>
      </c>
      <c r="B3409" t="s">
        <v>1949</v>
      </c>
      <c r="C3409" t="s">
        <v>1950</v>
      </c>
      <c r="D3409" t="s">
        <v>21</v>
      </c>
      <c r="E3409">
        <v>25260</v>
      </c>
      <c r="F3409" t="s">
        <v>22</v>
      </c>
      <c r="G3409" t="s">
        <v>22</v>
      </c>
      <c r="H3409" t="s">
        <v>78</v>
      </c>
      <c r="I3409" t="s">
        <v>79</v>
      </c>
      <c r="J3409" s="1">
        <v>43185</v>
      </c>
      <c r="K3409" s="1">
        <v>43244</v>
      </c>
      <c r="L3409" t="s">
        <v>331</v>
      </c>
      <c r="N3409" t="s">
        <v>1302</v>
      </c>
    </row>
    <row r="3410" spans="1:14" x14ac:dyDescent="0.25">
      <c r="A3410" t="s">
        <v>4386</v>
      </c>
      <c r="B3410" t="s">
        <v>4387</v>
      </c>
      <c r="C3410" t="s">
        <v>4388</v>
      </c>
      <c r="D3410" t="s">
        <v>21</v>
      </c>
      <c r="E3410">
        <v>26451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43244</v>
      </c>
      <c r="L3410" t="s">
        <v>26</v>
      </c>
      <c r="N3410" t="s">
        <v>24</v>
      </c>
    </row>
    <row r="3411" spans="1:14" x14ac:dyDescent="0.25">
      <c r="A3411" t="s">
        <v>959</v>
      </c>
      <c r="B3411" t="s">
        <v>960</v>
      </c>
      <c r="C3411" t="s">
        <v>953</v>
      </c>
      <c r="D3411" t="s">
        <v>21</v>
      </c>
      <c r="E3411">
        <v>25064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43244</v>
      </c>
      <c r="L3411" t="s">
        <v>26</v>
      </c>
      <c r="N3411" t="s">
        <v>24</v>
      </c>
    </row>
    <row r="3412" spans="1:14" x14ac:dyDescent="0.25">
      <c r="A3412" t="s">
        <v>5205</v>
      </c>
      <c r="B3412" t="s">
        <v>5206</v>
      </c>
      <c r="C3412" t="s">
        <v>53</v>
      </c>
      <c r="D3412" t="s">
        <v>21</v>
      </c>
      <c r="E3412">
        <v>25309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43244</v>
      </c>
      <c r="L3412" t="s">
        <v>26</v>
      </c>
      <c r="N3412" t="s">
        <v>24</v>
      </c>
    </row>
    <row r="3413" spans="1:14" x14ac:dyDescent="0.25">
      <c r="A3413" t="s">
        <v>225</v>
      </c>
      <c r="B3413" t="s">
        <v>4208</v>
      </c>
      <c r="C3413" t="s">
        <v>217</v>
      </c>
      <c r="D3413" t="s">
        <v>21</v>
      </c>
      <c r="E3413">
        <v>25523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43244</v>
      </c>
      <c r="L3413" t="s">
        <v>26</v>
      </c>
      <c r="N3413" t="s">
        <v>24</v>
      </c>
    </row>
    <row r="3414" spans="1:14" x14ac:dyDescent="0.25">
      <c r="A3414" t="s">
        <v>4536</v>
      </c>
      <c r="B3414" t="s">
        <v>4537</v>
      </c>
      <c r="C3414" t="s">
        <v>393</v>
      </c>
      <c r="D3414" t="s">
        <v>21</v>
      </c>
      <c r="E3414">
        <v>26764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43244</v>
      </c>
      <c r="L3414" t="s">
        <v>26</v>
      </c>
      <c r="N3414" t="s">
        <v>24</v>
      </c>
    </row>
    <row r="3415" spans="1:14" x14ac:dyDescent="0.25">
      <c r="A3415" t="s">
        <v>4395</v>
      </c>
      <c r="B3415" t="s">
        <v>4396</v>
      </c>
      <c r="C3415" t="s">
        <v>4388</v>
      </c>
      <c r="D3415" t="s">
        <v>21</v>
      </c>
      <c r="E3415">
        <v>26451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43244</v>
      </c>
      <c r="L3415" t="s">
        <v>26</v>
      </c>
      <c r="N3415" t="s">
        <v>24</v>
      </c>
    </row>
    <row r="3416" spans="1:14" x14ac:dyDescent="0.25">
      <c r="A3416" t="s">
        <v>5207</v>
      </c>
      <c r="B3416" t="s">
        <v>5208</v>
      </c>
      <c r="C3416" t="s">
        <v>326</v>
      </c>
      <c r="D3416" t="s">
        <v>21</v>
      </c>
      <c r="E3416">
        <v>25504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43244</v>
      </c>
      <c r="L3416" t="s">
        <v>26</v>
      </c>
      <c r="N3416" t="s">
        <v>24</v>
      </c>
    </row>
    <row r="3417" spans="1:14" x14ac:dyDescent="0.25">
      <c r="A3417" t="s">
        <v>1039</v>
      </c>
      <c r="B3417" t="s">
        <v>1714</v>
      </c>
      <c r="C3417" t="s">
        <v>1380</v>
      </c>
      <c r="D3417" t="s">
        <v>21</v>
      </c>
      <c r="E3417">
        <v>26330</v>
      </c>
      <c r="F3417" t="s">
        <v>22</v>
      </c>
      <c r="G3417" t="s">
        <v>22</v>
      </c>
      <c r="H3417" t="s">
        <v>312</v>
      </c>
      <c r="I3417" t="s">
        <v>313</v>
      </c>
      <c r="J3417" s="1">
        <v>43185</v>
      </c>
      <c r="K3417" s="1">
        <v>43244</v>
      </c>
      <c r="L3417" t="s">
        <v>331</v>
      </c>
      <c r="N3417" t="s">
        <v>1302</v>
      </c>
    </row>
    <row r="3418" spans="1:14" x14ac:dyDescent="0.25">
      <c r="A3418" t="s">
        <v>4187</v>
      </c>
      <c r="B3418" t="s">
        <v>5209</v>
      </c>
      <c r="C3418" t="s">
        <v>71</v>
      </c>
      <c r="D3418" t="s">
        <v>21</v>
      </c>
      <c r="E3418">
        <v>26003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43244</v>
      </c>
      <c r="L3418" t="s">
        <v>26</v>
      </c>
      <c r="N3418" t="s">
        <v>24</v>
      </c>
    </row>
    <row r="3419" spans="1:14" x14ac:dyDescent="0.25">
      <c r="A3419" t="s">
        <v>4538</v>
      </c>
      <c r="B3419" t="s">
        <v>4539</v>
      </c>
      <c r="C3419" t="s">
        <v>4540</v>
      </c>
      <c r="D3419" t="s">
        <v>21</v>
      </c>
      <c r="E3419">
        <v>26520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43244</v>
      </c>
      <c r="L3419" t="s">
        <v>26</v>
      </c>
      <c r="N3419" t="s">
        <v>24</v>
      </c>
    </row>
    <row r="3420" spans="1:14" x14ac:dyDescent="0.25">
      <c r="A3420" t="s">
        <v>343</v>
      </c>
      <c r="B3420" t="s">
        <v>2607</v>
      </c>
      <c r="C3420" t="s">
        <v>326</v>
      </c>
      <c r="D3420" t="s">
        <v>21</v>
      </c>
      <c r="E3420">
        <v>25701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43244</v>
      </c>
      <c r="L3420" t="s">
        <v>26</v>
      </c>
      <c r="N3420" t="s">
        <v>24</v>
      </c>
    </row>
    <row r="3421" spans="1:14" x14ac:dyDescent="0.25">
      <c r="A3421" t="s">
        <v>5167</v>
      </c>
      <c r="B3421" t="s">
        <v>2710</v>
      </c>
      <c r="C3421" t="s">
        <v>326</v>
      </c>
      <c r="D3421" t="s">
        <v>21</v>
      </c>
      <c r="E3421">
        <v>25701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43244</v>
      </c>
      <c r="L3421" t="s">
        <v>26</v>
      </c>
      <c r="N3421" t="s">
        <v>24</v>
      </c>
    </row>
    <row r="3422" spans="1:14" x14ac:dyDescent="0.25">
      <c r="A3422" t="s">
        <v>533</v>
      </c>
      <c r="B3422" t="s">
        <v>4304</v>
      </c>
      <c r="C3422" t="s">
        <v>71</v>
      </c>
      <c r="D3422" t="s">
        <v>21</v>
      </c>
      <c r="E3422">
        <v>26003</v>
      </c>
      <c r="F3422" t="s">
        <v>22</v>
      </c>
      <c r="G3422" t="s">
        <v>22</v>
      </c>
      <c r="H3422" t="s">
        <v>312</v>
      </c>
      <c r="I3422" t="s">
        <v>313</v>
      </c>
      <c r="J3422" s="1">
        <v>43187</v>
      </c>
      <c r="K3422" s="1">
        <v>43244</v>
      </c>
      <c r="L3422" t="s">
        <v>331</v>
      </c>
      <c r="N3422" t="s">
        <v>1302</v>
      </c>
    </row>
    <row r="3423" spans="1:14" x14ac:dyDescent="0.25">
      <c r="A3423" t="s">
        <v>533</v>
      </c>
      <c r="B3423" t="s">
        <v>534</v>
      </c>
      <c r="C3423" t="s">
        <v>71</v>
      </c>
      <c r="D3423" t="s">
        <v>21</v>
      </c>
      <c r="E3423">
        <v>26003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43244</v>
      </c>
      <c r="L3423" t="s">
        <v>26</v>
      </c>
      <c r="N3423" t="s">
        <v>24</v>
      </c>
    </row>
    <row r="3424" spans="1:14" x14ac:dyDescent="0.25">
      <c r="A3424" t="s">
        <v>4403</v>
      </c>
      <c r="B3424" t="s">
        <v>4404</v>
      </c>
      <c r="C3424" t="s">
        <v>4405</v>
      </c>
      <c r="D3424" t="s">
        <v>21</v>
      </c>
      <c r="E3424">
        <v>26385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43244</v>
      </c>
      <c r="L3424" t="s">
        <v>26</v>
      </c>
      <c r="N3424" t="s">
        <v>24</v>
      </c>
    </row>
    <row r="3425" spans="1:14" x14ac:dyDescent="0.25">
      <c r="A3425" t="s">
        <v>4546</v>
      </c>
      <c r="B3425" t="s">
        <v>4547</v>
      </c>
      <c r="C3425" t="s">
        <v>390</v>
      </c>
      <c r="D3425" t="s">
        <v>21</v>
      </c>
      <c r="E3425">
        <v>26537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43244</v>
      </c>
      <c r="L3425" t="s">
        <v>26</v>
      </c>
      <c r="N3425" t="s">
        <v>24</v>
      </c>
    </row>
    <row r="3426" spans="1:14" x14ac:dyDescent="0.25">
      <c r="A3426" t="s">
        <v>2380</v>
      </c>
      <c r="B3426" t="s">
        <v>4223</v>
      </c>
      <c r="C3426" t="s">
        <v>217</v>
      </c>
      <c r="D3426" t="s">
        <v>21</v>
      </c>
      <c r="E3426">
        <v>25523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43244</v>
      </c>
      <c r="L3426" t="s">
        <v>26</v>
      </c>
      <c r="N3426" t="s">
        <v>24</v>
      </c>
    </row>
    <row r="3427" spans="1:14" x14ac:dyDescent="0.25">
      <c r="A3427" t="s">
        <v>368</v>
      </c>
      <c r="B3427" t="s">
        <v>3641</v>
      </c>
      <c r="C3427" t="s">
        <v>326</v>
      </c>
      <c r="D3427" t="s">
        <v>21</v>
      </c>
      <c r="E3427">
        <v>25705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43244</v>
      </c>
      <c r="L3427" t="s">
        <v>26</v>
      </c>
      <c r="N3427" t="s">
        <v>24</v>
      </c>
    </row>
    <row r="3428" spans="1:14" x14ac:dyDescent="0.25">
      <c r="A3428" t="s">
        <v>1061</v>
      </c>
      <c r="B3428" t="s">
        <v>5210</v>
      </c>
      <c r="C3428" t="s">
        <v>53</v>
      </c>
      <c r="D3428" t="s">
        <v>21</v>
      </c>
      <c r="E3428">
        <v>25303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43244</v>
      </c>
      <c r="L3428" t="s">
        <v>26</v>
      </c>
      <c r="N3428" t="s">
        <v>24</v>
      </c>
    </row>
    <row r="3429" spans="1:14" x14ac:dyDescent="0.25">
      <c r="A3429" t="s">
        <v>3674</v>
      </c>
      <c r="B3429" t="s">
        <v>5211</v>
      </c>
      <c r="C3429" t="s">
        <v>326</v>
      </c>
      <c r="D3429" t="s">
        <v>21</v>
      </c>
      <c r="E3429">
        <v>25705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43244</v>
      </c>
      <c r="L3429" t="s">
        <v>26</v>
      </c>
      <c r="N3429" t="s">
        <v>24</v>
      </c>
    </row>
    <row r="3430" spans="1:14" x14ac:dyDescent="0.25">
      <c r="A3430" t="s">
        <v>4415</v>
      </c>
      <c r="B3430" t="s">
        <v>4416</v>
      </c>
      <c r="C3430" t="s">
        <v>4405</v>
      </c>
      <c r="D3430" t="s">
        <v>21</v>
      </c>
      <c r="E3430">
        <v>26385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43244</v>
      </c>
      <c r="L3430" t="s">
        <v>26</v>
      </c>
      <c r="N3430" t="s">
        <v>24</v>
      </c>
    </row>
    <row r="3431" spans="1:14" x14ac:dyDescent="0.25">
      <c r="A3431" t="s">
        <v>3221</v>
      </c>
      <c r="B3431" t="s">
        <v>3222</v>
      </c>
      <c r="C3431" t="s">
        <v>326</v>
      </c>
      <c r="D3431" t="s">
        <v>21</v>
      </c>
      <c r="E3431">
        <v>25701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43244</v>
      </c>
      <c r="L3431" t="s">
        <v>26</v>
      </c>
      <c r="N3431" t="s">
        <v>24</v>
      </c>
    </row>
    <row r="3432" spans="1:14" x14ac:dyDescent="0.25">
      <c r="A3432" t="s">
        <v>3227</v>
      </c>
      <c r="B3432" t="s">
        <v>3228</v>
      </c>
      <c r="C3432" t="s">
        <v>326</v>
      </c>
      <c r="D3432" t="s">
        <v>21</v>
      </c>
      <c r="E3432">
        <v>25701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43244</v>
      </c>
      <c r="L3432" t="s">
        <v>26</v>
      </c>
      <c r="N3432" t="s">
        <v>24</v>
      </c>
    </row>
    <row r="3433" spans="1:14" x14ac:dyDescent="0.25">
      <c r="A3433" t="s">
        <v>970</v>
      </c>
      <c r="B3433" t="s">
        <v>529</v>
      </c>
      <c r="C3433" t="s">
        <v>71</v>
      </c>
      <c r="D3433" t="s">
        <v>21</v>
      </c>
      <c r="E3433">
        <v>26003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43244</v>
      </c>
      <c r="L3433" t="s">
        <v>26</v>
      </c>
      <c r="N3433" t="s">
        <v>24</v>
      </c>
    </row>
    <row r="3434" spans="1:14" x14ac:dyDescent="0.25">
      <c r="A3434" t="s">
        <v>192</v>
      </c>
      <c r="B3434" t="s">
        <v>5212</v>
      </c>
      <c r="C3434" t="s">
        <v>1133</v>
      </c>
      <c r="D3434" t="s">
        <v>21</v>
      </c>
      <c r="E3434">
        <v>26426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43244</v>
      </c>
      <c r="L3434" t="s">
        <v>26</v>
      </c>
      <c r="N3434" t="s">
        <v>24</v>
      </c>
    </row>
    <row r="3435" spans="1:14" x14ac:dyDescent="0.25">
      <c r="A3435" t="s">
        <v>3810</v>
      </c>
      <c r="B3435" t="s">
        <v>3811</v>
      </c>
      <c r="C3435" t="s">
        <v>1950</v>
      </c>
      <c r="D3435" t="s">
        <v>21</v>
      </c>
      <c r="E3435">
        <v>25260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43244</v>
      </c>
      <c r="L3435" t="s">
        <v>26</v>
      </c>
      <c r="N3435" t="s">
        <v>24</v>
      </c>
    </row>
    <row r="3436" spans="1:14" x14ac:dyDescent="0.25">
      <c r="A3436" t="s">
        <v>4057</v>
      </c>
      <c r="B3436" t="s">
        <v>4559</v>
      </c>
      <c r="C3436" t="s">
        <v>4534</v>
      </c>
      <c r="D3436" t="s">
        <v>21</v>
      </c>
      <c r="E3436">
        <v>26547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43244</v>
      </c>
      <c r="L3436" t="s">
        <v>26</v>
      </c>
      <c r="N3436" t="s">
        <v>24</v>
      </c>
    </row>
    <row r="3437" spans="1:14" x14ac:dyDescent="0.25">
      <c r="A3437" t="s">
        <v>3851</v>
      </c>
      <c r="B3437" t="s">
        <v>3852</v>
      </c>
      <c r="C3437" t="s">
        <v>3817</v>
      </c>
      <c r="D3437" t="s">
        <v>21</v>
      </c>
      <c r="E3437">
        <v>26444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43244</v>
      </c>
      <c r="L3437" t="s">
        <v>26</v>
      </c>
      <c r="N3437" t="s">
        <v>24</v>
      </c>
    </row>
    <row r="3438" spans="1:14" x14ac:dyDescent="0.25">
      <c r="A3438" t="s">
        <v>3812</v>
      </c>
      <c r="B3438" t="s">
        <v>4527</v>
      </c>
      <c r="C3438" t="s">
        <v>326</v>
      </c>
      <c r="D3438" t="s">
        <v>21</v>
      </c>
      <c r="E3438">
        <v>25701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43244</v>
      </c>
      <c r="L3438" t="s">
        <v>26</v>
      </c>
      <c r="N3438" t="s">
        <v>24</v>
      </c>
    </row>
    <row r="3439" spans="1:14" x14ac:dyDescent="0.25">
      <c r="A3439" t="s">
        <v>2312</v>
      </c>
      <c r="B3439" t="s">
        <v>5213</v>
      </c>
      <c r="C3439" t="s">
        <v>1047</v>
      </c>
      <c r="D3439" t="s">
        <v>21</v>
      </c>
      <c r="E3439">
        <v>26591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43242</v>
      </c>
      <c r="L3439" t="s">
        <v>26</v>
      </c>
      <c r="N3439" t="s">
        <v>24</v>
      </c>
    </row>
    <row r="3440" spans="1:14" x14ac:dyDescent="0.25">
      <c r="A3440" t="s">
        <v>3448</v>
      </c>
      <c r="B3440" t="s">
        <v>3449</v>
      </c>
      <c r="C3440" t="s">
        <v>3450</v>
      </c>
      <c r="D3440" t="s">
        <v>21</v>
      </c>
      <c r="E3440">
        <v>26559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43242</v>
      </c>
      <c r="L3440" t="s">
        <v>26</v>
      </c>
      <c r="N3440" t="s">
        <v>24</v>
      </c>
    </row>
    <row r="3441" spans="1:14" x14ac:dyDescent="0.25">
      <c r="A3441" t="s">
        <v>3952</v>
      </c>
      <c r="B3441" t="s">
        <v>3953</v>
      </c>
      <c r="C3441" t="s">
        <v>532</v>
      </c>
      <c r="D3441" t="s">
        <v>21</v>
      </c>
      <c r="E3441">
        <v>24870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43242</v>
      </c>
      <c r="L3441" t="s">
        <v>26</v>
      </c>
      <c r="N3441" t="s">
        <v>24</v>
      </c>
    </row>
    <row r="3442" spans="1:14" x14ac:dyDescent="0.25">
      <c r="A3442" t="s">
        <v>3954</v>
      </c>
      <c r="B3442" t="s">
        <v>3955</v>
      </c>
      <c r="C3442" t="s">
        <v>532</v>
      </c>
      <c r="D3442" t="s">
        <v>21</v>
      </c>
      <c r="E3442">
        <v>24870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43242</v>
      </c>
      <c r="L3442" t="s">
        <v>26</v>
      </c>
      <c r="N3442" t="s">
        <v>24</v>
      </c>
    </row>
    <row r="3443" spans="1:14" x14ac:dyDescent="0.25">
      <c r="A3443" t="s">
        <v>2432</v>
      </c>
      <c r="B3443" t="s">
        <v>3959</v>
      </c>
      <c r="C3443" t="s">
        <v>532</v>
      </c>
      <c r="D3443" t="s">
        <v>21</v>
      </c>
      <c r="E3443">
        <v>24870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43242</v>
      </c>
      <c r="L3443" t="s">
        <v>26</v>
      </c>
      <c r="N3443" t="s">
        <v>24</v>
      </c>
    </row>
    <row r="3444" spans="1:14" x14ac:dyDescent="0.25">
      <c r="A3444" t="s">
        <v>2432</v>
      </c>
      <c r="B3444" t="s">
        <v>834</v>
      </c>
      <c r="C3444" t="s">
        <v>789</v>
      </c>
      <c r="D3444" t="s">
        <v>21</v>
      </c>
      <c r="E3444">
        <v>26351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43242</v>
      </c>
      <c r="L3444" t="s">
        <v>26</v>
      </c>
      <c r="N3444" t="s">
        <v>24</v>
      </c>
    </row>
    <row r="3445" spans="1:14" x14ac:dyDescent="0.25">
      <c r="A3445" t="s">
        <v>2432</v>
      </c>
      <c r="B3445" t="s">
        <v>4273</v>
      </c>
      <c r="C3445" t="s">
        <v>2301</v>
      </c>
      <c r="D3445" t="s">
        <v>21</v>
      </c>
      <c r="E3445">
        <v>26501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43242</v>
      </c>
      <c r="L3445" t="s">
        <v>26</v>
      </c>
      <c r="N3445" t="s">
        <v>24</v>
      </c>
    </row>
    <row r="3446" spans="1:14" x14ac:dyDescent="0.25">
      <c r="A3446" t="s">
        <v>5214</v>
      </c>
      <c r="B3446" t="s">
        <v>5215</v>
      </c>
      <c r="C3446" t="s">
        <v>5216</v>
      </c>
      <c r="D3446" t="s">
        <v>21</v>
      </c>
      <c r="E3446">
        <v>25617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43242</v>
      </c>
      <c r="L3446" t="s">
        <v>26</v>
      </c>
      <c r="N3446" t="s">
        <v>24</v>
      </c>
    </row>
    <row r="3447" spans="1:14" x14ac:dyDescent="0.25">
      <c r="A3447" t="s">
        <v>2731</v>
      </c>
      <c r="B3447" t="s">
        <v>2732</v>
      </c>
      <c r="C3447" t="s">
        <v>532</v>
      </c>
      <c r="D3447" t="s">
        <v>21</v>
      </c>
      <c r="E3447">
        <v>24870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43242</v>
      </c>
      <c r="L3447" t="s">
        <v>26</v>
      </c>
      <c r="N3447" t="s">
        <v>24</v>
      </c>
    </row>
    <row r="3448" spans="1:14" x14ac:dyDescent="0.25">
      <c r="A3448" t="s">
        <v>5217</v>
      </c>
      <c r="B3448" t="s">
        <v>5218</v>
      </c>
      <c r="C3448" t="s">
        <v>5219</v>
      </c>
      <c r="D3448" t="s">
        <v>21</v>
      </c>
      <c r="E3448">
        <v>26369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43242</v>
      </c>
      <c r="L3448" t="s">
        <v>26</v>
      </c>
      <c r="N3448" t="s">
        <v>24</v>
      </c>
    </row>
    <row r="3449" spans="1:14" x14ac:dyDescent="0.25">
      <c r="A3449" t="s">
        <v>1517</v>
      </c>
      <c r="B3449" t="s">
        <v>2399</v>
      </c>
      <c r="C3449" t="s">
        <v>37</v>
      </c>
      <c r="D3449" t="s">
        <v>21</v>
      </c>
      <c r="E3449">
        <v>26505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43242</v>
      </c>
      <c r="L3449" t="s">
        <v>26</v>
      </c>
      <c r="N3449" t="s">
        <v>24</v>
      </c>
    </row>
    <row r="3450" spans="1:14" x14ac:dyDescent="0.25">
      <c r="A3450" t="s">
        <v>5220</v>
      </c>
      <c r="B3450" t="s">
        <v>553</v>
      </c>
      <c r="C3450" t="s">
        <v>37</v>
      </c>
      <c r="D3450" t="s">
        <v>21</v>
      </c>
      <c r="E3450">
        <v>26505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43242</v>
      </c>
      <c r="L3450" t="s">
        <v>26</v>
      </c>
      <c r="N3450" t="s">
        <v>24</v>
      </c>
    </row>
    <row r="3451" spans="1:14" x14ac:dyDescent="0.25">
      <c r="A3451" t="s">
        <v>2318</v>
      </c>
      <c r="B3451" t="s">
        <v>5221</v>
      </c>
      <c r="C3451" t="s">
        <v>2311</v>
      </c>
      <c r="D3451" t="s">
        <v>21</v>
      </c>
      <c r="E3451">
        <v>26571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43242</v>
      </c>
      <c r="L3451" t="s">
        <v>26</v>
      </c>
      <c r="N3451" t="s">
        <v>24</v>
      </c>
    </row>
    <row r="3452" spans="1:14" x14ac:dyDescent="0.25">
      <c r="A3452" t="s">
        <v>5222</v>
      </c>
      <c r="B3452" t="s">
        <v>5223</v>
      </c>
      <c r="C3452" t="s">
        <v>2301</v>
      </c>
      <c r="D3452" t="s">
        <v>21</v>
      </c>
      <c r="E3452">
        <v>26501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43242</v>
      </c>
      <c r="L3452" t="s">
        <v>26</v>
      </c>
      <c r="N3452" t="s">
        <v>24</v>
      </c>
    </row>
    <row r="3453" spans="1:14" x14ac:dyDescent="0.25">
      <c r="A3453" t="s">
        <v>2400</v>
      </c>
      <c r="B3453" t="s">
        <v>2401</v>
      </c>
      <c r="C3453" t="s">
        <v>37</v>
      </c>
      <c r="D3453" t="s">
        <v>21</v>
      </c>
      <c r="E3453">
        <v>26501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43242</v>
      </c>
      <c r="L3453" t="s">
        <v>26</v>
      </c>
      <c r="N3453" t="s">
        <v>24</v>
      </c>
    </row>
    <row r="3454" spans="1:14" x14ac:dyDescent="0.25">
      <c r="A3454" t="s">
        <v>2320</v>
      </c>
      <c r="B3454" t="s">
        <v>5224</v>
      </c>
      <c r="C3454" t="s">
        <v>515</v>
      </c>
      <c r="D3454" t="s">
        <v>21</v>
      </c>
      <c r="E3454">
        <v>26570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43242</v>
      </c>
      <c r="L3454" t="s">
        <v>26</v>
      </c>
      <c r="N3454" t="s">
        <v>24</v>
      </c>
    </row>
    <row r="3455" spans="1:14" x14ac:dyDescent="0.25">
      <c r="A3455" t="s">
        <v>2320</v>
      </c>
      <c r="B3455" t="s">
        <v>5225</v>
      </c>
      <c r="C3455" t="s">
        <v>2308</v>
      </c>
      <c r="D3455" t="s">
        <v>21</v>
      </c>
      <c r="E3455">
        <v>26554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43242</v>
      </c>
      <c r="L3455" t="s">
        <v>26</v>
      </c>
      <c r="N3455" t="s">
        <v>24</v>
      </c>
    </row>
    <row r="3456" spans="1:14" x14ac:dyDescent="0.25">
      <c r="A3456" t="s">
        <v>2320</v>
      </c>
      <c r="B3456" t="s">
        <v>2315</v>
      </c>
      <c r="C3456" t="s">
        <v>1047</v>
      </c>
      <c r="D3456" t="s">
        <v>21</v>
      </c>
      <c r="E3456">
        <v>26591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43242</v>
      </c>
      <c r="L3456" t="s">
        <v>26</v>
      </c>
      <c r="N3456" t="s">
        <v>24</v>
      </c>
    </row>
    <row r="3457" spans="1:14" x14ac:dyDescent="0.25">
      <c r="A3457" t="s">
        <v>2341</v>
      </c>
      <c r="B3457" t="s">
        <v>5226</v>
      </c>
      <c r="C3457" t="s">
        <v>2343</v>
      </c>
      <c r="D3457" t="s">
        <v>21</v>
      </c>
      <c r="E3457">
        <v>25267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43242</v>
      </c>
      <c r="L3457" t="s">
        <v>26</v>
      </c>
      <c r="N3457" t="s">
        <v>24</v>
      </c>
    </row>
    <row r="3458" spans="1:14" x14ac:dyDescent="0.25">
      <c r="A3458" t="s">
        <v>2503</v>
      </c>
      <c r="B3458" t="s">
        <v>2504</v>
      </c>
      <c r="C3458" t="s">
        <v>2502</v>
      </c>
      <c r="D3458" t="s">
        <v>21</v>
      </c>
      <c r="E3458">
        <v>26386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43242</v>
      </c>
      <c r="L3458" t="s">
        <v>26</v>
      </c>
      <c r="N3458" t="s">
        <v>24</v>
      </c>
    </row>
    <row r="3459" spans="1:14" x14ac:dyDescent="0.25">
      <c r="A3459" t="s">
        <v>2500</v>
      </c>
      <c r="B3459" t="s">
        <v>2501</v>
      </c>
      <c r="C3459" t="s">
        <v>2502</v>
      </c>
      <c r="D3459" t="s">
        <v>21</v>
      </c>
      <c r="E3459">
        <v>26386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43242</v>
      </c>
      <c r="L3459" t="s">
        <v>26</v>
      </c>
      <c r="N3459" t="s">
        <v>24</v>
      </c>
    </row>
    <row r="3460" spans="1:14" x14ac:dyDescent="0.25">
      <c r="A3460" t="s">
        <v>2505</v>
      </c>
      <c r="B3460" t="s">
        <v>2506</v>
      </c>
      <c r="C3460" t="s">
        <v>2507</v>
      </c>
      <c r="D3460" t="s">
        <v>21</v>
      </c>
      <c r="E3460">
        <v>26448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43242</v>
      </c>
      <c r="L3460" t="s">
        <v>26</v>
      </c>
      <c r="N3460" t="s">
        <v>24</v>
      </c>
    </row>
    <row r="3461" spans="1:14" x14ac:dyDescent="0.25">
      <c r="A3461" t="s">
        <v>2380</v>
      </c>
      <c r="B3461" t="s">
        <v>2509</v>
      </c>
      <c r="C3461" t="s">
        <v>515</v>
      </c>
      <c r="D3461" t="s">
        <v>21</v>
      </c>
      <c r="E3461">
        <v>26570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43242</v>
      </c>
      <c r="L3461" t="s">
        <v>26</v>
      </c>
      <c r="N3461" t="s">
        <v>24</v>
      </c>
    </row>
    <row r="3462" spans="1:14" x14ac:dyDescent="0.25">
      <c r="A3462" t="s">
        <v>2380</v>
      </c>
      <c r="B3462" t="s">
        <v>3964</v>
      </c>
      <c r="C3462" t="s">
        <v>532</v>
      </c>
      <c r="D3462" t="s">
        <v>21</v>
      </c>
      <c r="E3462">
        <v>24870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43242</v>
      </c>
      <c r="L3462" t="s">
        <v>26</v>
      </c>
      <c r="N3462" t="s">
        <v>24</v>
      </c>
    </row>
    <row r="3463" spans="1:14" x14ac:dyDescent="0.25">
      <c r="A3463" t="s">
        <v>2322</v>
      </c>
      <c r="B3463" t="s">
        <v>2323</v>
      </c>
      <c r="C3463" t="s">
        <v>1047</v>
      </c>
      <c r="D3463" t="s">
        <v>21</v>
      </c>
      <c r="E3463">
        <v>26591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43242</v>
      </c>
      <c r="L3463" t="s">
        <v>26</v>
      </c>
      <c r="N3463" t="s">
        <v>24</v>
      </c>
    </row>
    <row r="3464" spans="1:14" x14ac:dyDescent="0.25">
      <c r="A3464" t="s">
        <v>2346</v>
      </c>
      <c r="B3464" t="s">
        <v>5227</v>
      </c>
      <c r="C3464" t="s">
        <v>2343</v>
      </c>
      <c r="D3464" t="s">
        <v>21</v>
      </c>
      <c r="E3464">
        <v>25267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43242</v>
      </c>
      <c r="L3464" t="s">
        <v>26</v>
      </c>
      <c r="N3464" t="s">
        <v>24</v>
      </c>
    </row>
    <row r="3465" spans="1:14" x14ac:dyDescent="0.25">
      <c r="A3465" t="s">
        <v>2571</v>
      </c>
      <c r="B3465" t="s">
        <v>3968</v>
      </c>
      <c r="C3465" t="s">
        <v>532</v>
      </c>
      <c r="D3465" t="s">
        <v>21</v>
      </c>
      <c r="E3465">
        <v>24870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43242</v>
      </c>
      <c r="L3465" t="s">
        <v>26</v>
      </c>
      <c r="N3465" t="s">
        <v>24</v>
      </c>
    </row>
    <row r="3466" spans="1:14" x14ac:dyDescent="0.25">
      <c r="A3466" t="s">
        <v>2571</v>
      </c>
      <c r="B3466" t="s">
        <v>3967</v>
      </c>
      <c r="C3466" t="s">
        <v>532</v>
      </c>
      <c r="D3466" t="s">
        <v>21</v>
      </c>
      <c r="E3466">
        <v>24870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43242</v>
      </c>
      <c r="L3466" t="s">
        <v>26</v>
      </c>
      <c r="N3466" t="s">
        <v>24</v>
      </c>
    </row>
    <row r="3467" spans="1:14" x14ac:dyDescent="0.25">
      <c r="A3467" t="s">
        <v>2443</v>
      </c>
      <c r="B3467" t="s">
        <v>5228</v>
      </c>
      <c r="C3467" t="s">
        <v>789</v>
      </c>
      <c r="D3467" t="s">
        <v>21</v>
      </c>
      <c r="E3467">
        <v>26351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43242</v>
      </c>
      <c r="L3467" t="s">
        <v>26</v>
      </c>
      <c r="N3467" t="s">
        <v>24</v>
      </c>
    </row>
    <row r="3468" spans="1:14" x14ac:dyDescent="0.25">
      <c r="A3468" t="s">
        <v>5125</v>
      </c>
      <c r="B3468" t="s">
        <v>5229</v>
      </c>
      <c r="C3468" t="s">
        <v>2311</v>
      </c>
      <c r="D3468" t="s">
        <v>21</v>
      </c>
      <c r="E3468">
        <v>26571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43242</v>
      </c>
      <c r="L3468" t="s">
        <v>26</v>
      </c>
      <c r="N3468" t="s">
        <v>24</v>
      </c>
    </row>
    <row r="3469" spans="1:14" x14ac:dyDescent="0.25">
      <c r="A3469" t="s">
        <v>3897</v>
      </c>
      <c r="B3469" t="s">
        <v>3898</v>
      </c>
      <c r="C3469" t="s">
        <v>37</v>
      </c>
      <c r="D3469" t="s">
        <v>21</v>
      </c>
      <c r="E3469">
        <v>26505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43242</v>
      </c>
      <c r="L3469" t="s">
        <v>26</v>
      </c>
      <c r="N3469" t="s">
        <v>24</v>
      </c>
    </row>
    <row r="3470" spans="1:14" x14ac:dyDescent="0.25">
      <c r="A3470" t="s">
        <v>2746</v>
      </c>
      <c r="B3470" t="s">
        <v>3971</v>
      </c>
      <c r="C3470" t="s">
        <v>532</v>
      </c>
      <c r="D3470" t="s">
        <v>21</v>
      </c>
      <c r="E3470">
        <v>24870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43242</v>
      </c>
      <c r="L3470" t="s">
        <v>26</v>
      </c>
      <c r="N3470" t="s">
        <v>24</v>
      </c>
    </row>
    <row r="3471" spans="1:14" x14ac:dyDescent="0.25">
      <c r="A3471" t="s">
        <v>1428</v>
      </c>
      <c r="B3471" t="s">
        <v>2409</v>
      </c>
      <c r="C3471" t="s">
        <v>37</v>
      </c>
      <c r="D3471" t="s">
        <v>21</v>
      </c>
      <c r="E3471">
        <v>26505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43242</v>
      </c>
      <c r="L3471" t="s">
        <v>26</v>
      </c>
      <c r="N3471" t="s">
        <v>24</v>
      </c>
    </row>
    <row r="3472" spans="1:14" x14ac:dyDescent="0.25">
      <c r="A3472" t="s">
        <v>5230</v>
      </c>
      <c r="B3472" t="s">
        <v>5231</v>
      </c>
      <c r="C3472" t="s">
        <v>1047</v>
      </c>
      <c r="D3472" t="s">
        <v>21</v>
      </c>
      <c r="E3472">
        <v>26591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43242</v>
      </c>
      <c r="L3472" t="s">
        <v>26</v>
      </c>
      <c r="N3472" t="s">
        <v>24</v>
      </c>
    </row>
    <row r="3473" spans="1:14" x14ac:dyDescent="0.25">
      <c r="A3473" t="s">
        <v>2714</v>
      </c>
      <c r="B3473" t="s">
        <v>2715</v>
      </c>
      <c r="C3473" t="s">
        <v>304</v>
      </c>
      <c r="D3473" t="s">
        <v>21</v>
      </c>
      <c r="E3473">
        <v>24740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43242</v>
      </c>
      <c r="L3473" t="s">
        <v>26</v>
      </c>
      <c r="N3473" t="s">
        <v>24</v>
      </c>
    </row>
    <row r="3474" spans="1:14" x14ac:dyDescent="0.25">
      <c r="A3474" t="s">
        <v>5015</v>
      </c>
      <c r="B3474" t="s">
        <v>5232</v>
      </c>
      <c r="C3474" t="s">
        <v>532</v>
      </c>
      <c r="D3474" t="s">
        <v>21</v>
      </c>
      <c r="E3474">
        <v>24822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43242</v>
      </c>
      <c r="L3474" t="s">
        <v>26</v>
      </c>
      <c r="N3474" t="s">
        <v>24</v>
      </c>
    </row>
    <row r="3475" spans="1:14" x14ac:dyDescent="0.25">
      <c r="A3475" t="s">
        <v>3095</v>
      </c>
      <c r="B3475" t="s">
        <v>3972</v>
      </c>
      <c r="C3475" t="s">
        <v>532</v>
      </c>
      <c r="D3475" t="s">
        <v>21</v>
      </c>
      <c r="E3475">
        <v>24870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43242</v>
      </c>
      <c r="L3475" t="s">
        <v>26</v>
      </c>
      <c r="N3475" t="s">
        <v>24</v>
      </c>
    </row>
    <row r="3476" spans="1:14" x14ac:dyDescent="0.25">
      <c r="A3476" t="s">
        <v>3290</v>
      </c>
      <c r="B3476" t="s">
        <v>2398</v>
      </c>
      <c r="C3476" t="s">
        <v>37</v>
      </c>
      <c r="D3476" t="s">
        <v>21</v>
      </c>
      <c r="E3476">
        <v>26505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43242</v>
      </c>
      <c r="L3476" t="s">
        <v>26</v>
      </c>
      <c r="N3476" t="s">
        <v>24</v>
      </c>
    </row>
    <row r="3477" spans="1:14" x14ac:dyDescent="0.25">
      <c r="A3477" t="s">
        <v>2575</v>
      </c>
      <c r="B3477" t="s">
        <v>3977</v>
      </c>
      <c r="C3477" t="s">
        <v>532</v>
      </c>
      <c r="D3477" t="s">
        <v>21</v>
      </c>
      <c r="E3477">
        <v>24870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43242</v>
      </c>
      <c r="L3477" t="s">
        <v>26</v>
      </c>
      <c r="N3477" t="s">
        <v>24</v>
      </c>
    </row>
    <row r="3478" spans="1:14" x14ac:dyDescent="0.25">
      <c r="A3478" t="s">
        <v>167</v>
      </c>
      <c r="B3478" t="s">
        <v>4299</v>
      </c>
      <c r="C3478" t="s">
        <v>154</v>
      </c>
      <c r="D3478" t="s">
        <v>21</v>
      </c>
      <c r="E3478">
        <v>25508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43241</v>
      </c>
      <c r="L3478" t="s">
        <v>26</v>
      </c>
      <c r="N3478" t="s">
        <v>24</v>
      </c>
    </row>
    <row r="3479" spans="1:14" x14ac:dyDescent="0.25">
      <c r="A3479" t="s">
        <v>359</v>
      </c>
      <c r="B3479" t="s">
        <v>4803</v>
      </c>
      <c r="C3479" t="s">
        <v>271</v>
      </c>
      <c r="D3479" t="s">
        <v>21</v>
      </c>
      <c r="E3479">
        <v>25404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43238</v>
      </c>
      <c r="L3479" t="s">
        <v>26</v>
      </c>
      <c r="N3479" t="s">
        <v>24</v>
      </c>
    </row>
    <row r="3480" spans="1:14" x14ac:dyDescent="0.25">
      <c r="A3480" t="s">
        <v>4804</v>
      </c>
      <c r="B3480" t="s">
        <v>4805</v>
      </c>
      <c r="C3480" t="s">
        <v>271</v>
      </c>
      <c r="D3480" t="s">
        <v>21</v>
      </c>
      <c r="E3480">
        <v>25404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43238</v>
      </c>
      <c r="L3480" t="s">
        <v>26</v>
      </c>
      <c r="N3480" t="s">
        <v>24</v>
      </c>
    </row>
    <row r="3481" spans="1:14" x14ac:dyDescent="0.25">
      <c r="A3481" t="s">
        <v>5233</v>
      </c>
      <c r="B3481" t="s">
        <v>4215</v>
      </c>
      <c r="C3481" t="s">
        <v>4216</v>
      </c>
      <c r="D3481" t="s">
        <v>21</v>
      </c>
      <c r="E3481">
        <v>24836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43238</v>
      </c>
      <c r="L3481" t="s">
        <v>26</v>
      </c>
      <c r="N3481" t="s">
        <v>24</v>
      </c>
    </row>
    <row r="3482" spans="1:14" x14ac:dyDescent="0.25">
      <c r="A3482" t="s">
        <v>2988</v>
      </c>
      <c r="B3482" t="s">
        <v>2989</v>
      </c>
      <c r="C3482" t="s">
        <v>271</v>
      </c>
      <c r="D3482" t="s">
        <v>21</v>
      </c>
      <c r="E3482">
        <v>25401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43238</v>
      </c>
      <c r="L3482" t="s">
        <v>26</v>
      </c>
      <c r="N3482" t="s">
        <v>24</v>
      </c>
    </row>
    <row r="3483" spans="1:14" x14ac:dyDescent="0.25">
      <c r="A3483" t="s">
        <v>5234</v>
      </c>
      <c r="B3483" t="s">
        <v>5235</v>
      </c>
      <c r="C3483" t="s">
        <v>271</v>
      </c>
      <c r="D3483" t="s">
        <v>21</v>
      </c>
      <c r="E3483">
        <v>25401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43238</v>
      </c>
      <c r="L3483" t="s">
        <v>26</v>
      </c>
      <c r="N3483" t="s">
        <v>24</v>
      </c>
    </row>
    <row r="3484" spans="1:14" x14ac:dyDescent="0.25">
      <c r="A3484" t="s">
        <v>3367</v>
      </c>
      <c r="B3484" t="s">
        <v>3368</v>
      </c>
      <c r="C3484" t="s">
        <v>1044</v>
      </c>
      <c r="D3484" t="s">
        <v>21</v>
      </c>
      <c r="E3484">
        <v>25524</v>
      </c>
      <c r="F3484" t="s">
        <v>22</v>
      </c>
      <c r="G3484" t="s">
        <v>22</v>
      </c>
      <c r="H3484" t="s">
        <v>78</v>
      </c>
      <c r="I3484" t="s">
        <v>79</v>
      </c>
      <c r="J3484" t="s">
        <v>80</v>
      </c>
      <c r="K3484" s="1">
        <v>43238</v>
      </c>
      <c r="L3484" t="s">
        <v>81</v>
      </c>
      <c r="M3484" t="str">
        <f>HYPERLINK("https://www.regulations.gov/docket?D=FDA-2018-H-1920")</f>
        <v>https://www.regulations.gov/docket?D=FDA-2018-H-1920</v>
      </c>
      <c r="N3484" t="s">
        <v>80</v>
      </c>
    </row>
    <row r="3485" spans="1:14" x14ac:dyDescent="0.25">
      <c r="A3485" t="s">
        <v>2819</v>
      </c>
      <c r="B3485" t="s">
        <v>2820</v>
      </c>
      <c r="C3485" t="s">
        <v>271</v>
      </c>
      <c r="D3485" t="s">
        <v>21</v>
      </c>
      <c r="E3485">
        <v>25404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43238</v>
      </c>
      <c r="L3485" t="s">
        <v>26</v>
      </c>
      <c r="N3485" t="s">
        <v>24</v>
      </c>
    </row>
    <row r="3486" spans="1:14" x14ac:dyDescent="0.25">
      <c r="A3486" t="s">
        <v>775</v>
      </c>
      <c r="B3486" t="s">
        <v>2275</v>
      </c>
      <c r="C3486" t="s">
        <v>271</v>
      </c>
      <c r="D3486" t="s">
        <v>21</v>
      </c>
      <c r="E3486">
        <v>25404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43238</v>
      </c>
      <c r="L3486" t="s">
        <v>26</v>
      </c>
      <c r="N3486" t="s">
        <v>24</v>
      </c>
    </row>
    <row r="3487" spans="1:14" x14ac:dyDescent="0.25">
      <c r="A3487" t="s">
        <v>775</v>
      </c>
      <c r="B3487" t="s">
        <v>4840</v>
      </c>
      <c r="C3487" t="s">
        <v>271</v>
      </c>
      <c r="D3487" t="s">
        <v>21</v>
      </c>
      <c r="E3487">
        <v>25401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43238</v>
      </c>
      <c r="L3487" t="s">
        <v>26</v>
      </c>
      <c r="N3487" t="s">
        <v>24</v>
      </c>
    </row>
    <row r="3488" spans="1:14" x14ac:dyDescent="0.25">
      <c r="A3488" t="s">
        <v>2824</v>
      </c>
      <c r="B3488" t="s">
        <v>2825</v>
      </c>
      <c r="C3488" t="s">
        <v>271</v>
      </c>
      <c r="D3488" t="s">
        <v>21</v>
      </c>
      <c r="E3488">
        <v>25401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43238</v>
      </c>
      <c r="L3488" t="s">
        <v>26</v>
      </c>
      <c r="N3488" t="s">
        <v>24</v>
      </c>
    </row>
    <row r="3489" spans="1:14" x14ac:dyDescent="0.25">
      <c r="A3489" t="s">
        <v>4712</v>
      </c>
      <c r="B3489" t="s">
        <v>4713</v>
      </c>
      <c r="C3489" t="s">
        <v>2271</v>
      </c>
      <c r="D3489" t="s">
        <v>21</v>
      </c>
      <c r="E3489">
        <v>25081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43237</v>
      </c>
      <c r="L3489" t="s">
        <v>26</v>
      </c>
      <c r="N3489" t="s">
        <v>24</v>
      </c>
    </row>
    <row r="3490" spans="1:14" x14ac:dyDescent="0.25">
      <c r="A3490" t="s">
        <v>5236</v>
      </c>
      <c r="B3490" t="s">
        <v>325</v>
      </c>
      <c r="C3490" t="s">
        <v>326</v>
      </c>
      <c r="D3490" t="s">
        <v>21</v>
      </c>
      <c r="E3490">
        <v>25702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43237</v>
      </c>
      <c r="L3490" t="s">
        <v>26</v>
      </c>
      <c r="N3490" t="s">
        <v>24</v>
      </c>
    </row>
    <row r="3491" spans="1:14" x14ac:dyDescent="0.25">
      <c r="A3491" t="s">
        <v>2298</v>
      </c>
      <c r="B3491" t="s">
        <v>39</v>
      </c>
      <c r="C3491" t="s">
        <v>37</v>
      </c>
      <c r="D3491" t="s">
        <v>21</v>
      </c>
      <c r="E3491">
        <v>26505</v>
      </c>
      <c r="F3491" t="s">
        <v>22</v>
      </c>
      <c r="G3491" t="s">
        <v>22</v>
      </c>
      <c r="H3491" t="s">
        <v>312</v>
      </c>
      <c r="I3491" t="s">
        <v>313</v>
      </c>
      <c r="J3491" s="1">
        <v>43179</v>
      </c>
      <c r="K3491" s="1">
        <v>43237</v>
      </c>
      <c r="L3491" t="s">
        <v>331</v>
      </c>
      <c r="N3491" t="s">
        <v>1302</v>
      </c>
    </row>
    <row r="3492" spans="1:14" x14ac:dyDescent="0.25">
      <c r="A3492" t="s">
        <v>3376</v>
      </c>
      <c r="B3492" t="s">
        <v>3377</v>
      </c>
      <c r="C3492" t="s">
        <v>220</v>
      </c>
      <c r="D3492" t="s">
        <v>21</v>
      </c>
      <c r="E3492">
        <v>25506</v>
      </c>
      <c r="F3492" t="s">
        <v>22</v>
      </c>
      <c r="G3492" t="s">
        <v>22</v>
      </c>
      <c r="H3492" t="s">
        <v>78</v>
      </c>
      <c r="I3492" t="s">
        <v>79</v>
      </c>
      <c r="J3492" s="1">
        <v>43179</v>
      </c>
      <c r="K3492" s="1">
        <v>43237</v>
      </c>
      <c r="L3492" t="s">
        <v>331</v>
      </c>
      <c r="N3492" t="s">
        <v>1299</v>
      </c>
    </row>
    <row r="3493" spans="1:14" x14ac:dyDescent="0.25">
      <c r="A3493" t="s">
        <v>2304</v>
      </c>
      <c r="B3493" t="s">
        <v>5237</v>
      </c>
      <c r="C3493" t="s">
        <v>686</v>
      </c>
      <c r="D3493" t="s">
        <v>21</v>
      </c>
      <c r="E3493">
        <v>26301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43237</v>
      </c>
      <c r="L3493" t="s">
        <v>26</v>
      </c>
      <c r="N3493" t="s">
        <v>24</v>
      </c>
    </row>
    <row r="3494" spans="1:14" x14ac:dyDescent="0.25">
      <c r="A3494" t="s">
        <v>966</v>
      </c>
      <c r="B3494" t="s">
        <v>967</v>
      </c>
      <c r="C3494" t="s">
        <v>968</v>
      </c>
      <c r="D3494" t="s">
        <v>21</v>
      </c>
      <c r="E3494">
        <v>25067</v>
      </c>
      <c r="F3494" t="s">
        <v>22</v>
      </c>
      <c r="G3494" t="s">
        <v>22</v>
      </c>
      <c r="H3494" t="s">
        <v>312</v>
      </c>
      <c r="I3494" t="s">
        <v>313</v>
      </c>
      <c r="J3494" t="s">
        <v>80</v>
      </c>
      <c r="K3494" s="1">
        <v>43237</v>
      </c>
      <c r="L3494" t="s">
        <v>81</v>
      </c>
      <c r="M3494" t="str">
        <f>HYPERLINK("https://www.regulations.gov/docket?D=FDA-2018-H-1905")</f>
        <v>https://www.regulations.gov/docket?D=FDA-2018-H-1905</v>
      </c>
      <c r="N3494" t="s">
        <v>80</v>
      </c>
    </row>
    <row r="3495" spans="1:14" x14ac:dyDescent="0.25">
      <c r="A3495" t="s">
        <v>439</v>
      </c>
      <c r="B3495" t="s">
        <v>5238</v>
      </c>
      <c r="C3495" t="s">
        <v>3366</v>
      </c>
      <c r="D3495" t="s">
        <v>21</v>
      </c>
      <c r="E3495">
        <v>24902</v>
      </c>
      <c r="F3495" t="s">
        <v>22</v>
      </c>
      <c r="G3495" t="s">
        <v>22</v>
      </c>
      <c r="H3495" t="s">
        <v>312</v>
      </c>
      <c r="I3495" t="s">
        <v>313</v>
      </c>
      <c r="J3495" s="1">
        <v>43179</v>
      </c>
      <c r="K3495" s="1">
        <v>43237</v>
      </c>
      <c r="L3495" t="s">
        <v>331</v>
      </c>
      <c r="N3495" t="s">
        <v>1302</v>
      </c>
    </row>
    <row r="3496" spans="1:14" x14ac:dyDescent="0.25">
      <c r="A3496" t="s">
        <v>2407</v>
      </c>
      <c r="B3496" t="s">
        <v>2745</v>
      </c>
      <c r="C3496" t="s">
        <v>2177</v>
      </c>
      <c r="D3496" t="s">
        <v>21</v>
      </c>
      <c r="E3496">
        <v>25844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43237</v>
      </c>
      <c r="L3496" t="s">
        <v>26</v>
      </c>
      <c r="N3496" t="s">
        <v>24</v>
      </c>
    </row>
    <row r="3497" spans="1:14" x14ac:dyDescent="0.25">
      <c r="A3497" t="s">
        <v>3538</v>
      </c>
      <c r="B3497" t="s">
        <v>3539</v>
      </c>
      <c r="C3497" t="s">
        <v>3535</v>
      </c>
      <c r="D3497" t="s">
        <v>21</v>
      </c>
      <c r="E3497">
        <v>25827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43237</v>
      </c>
      <c r="L3497" t="s">
        <v>26</v>
      </c>
      <c r="N3497" t="s">
        <v>24</v>
      </c>
    </row>
    <row r="3498" spans="1:14" x14ac:dyDescent="0.25">
      <c r="A3498" t="s">
        <v>1485</v>
      </c>
      <c r="B3498" t="s">
        <v>5239</v>
      </c>
      <c r="C3498" t="s">
        <v>686</v>
      </c>
      <c r="D3498" t="s">
        <v>21</v>
      </c>
      <c r="E3498">
        <v>26301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43237</v>
      </c>
      <c r="L3498" t="s">
        <v>26</v>
      </c>
      <c r="N3498" t="s">
        <v>24</v>
      </c>
    </row>
    <row r="3499" spans="1:14" x14ac:dyDescent="0.25">
      <c r="A3499" t="s">
        <v>192</v>
      </c>
      <c r="B3499" t="s">
        <v>4098</v>
      </c>
      <c r="C3499" t="s">
        <v>135</v>
      </c>
      <c r="D3499" t="s">
        <v>21</v>
      </c>
      <c r="E3499">
        <v>26033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43237</v>
      </c>
      <c r="L3499" t="s">
        <v>26</v>
      </c>
      <c r="N3499" t="s">
        <v>24</v>
      </c>
    </row>
    <row r="3500" spans="1:14" x14ac:dyDescent="0.25">
      <c r="A3500" t="s">
        <v>3812</v>
      </c>
      <c r="B3500" t="s">
        <v>3813</v>
      </c>
      <c r="C3500" t="s">
        <v>1950</v>
      </c>
      <c r="D3500" t="s">
        <v>21</v>
      </c>
      <c r="E3500">
        <v>25260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43237</v>
      </c>
      <c r="L3500" t="s">
        <v>26</v>
      </c>
      <c r="N3500" t="s">
        <v>24</v>
      </c>
    </row>
    <row r="3501" spans="1:14" x14ac:dyDescent="0.25">
      <c r="A3501" t="s">
        <v>5240</v>
      </c>
      <c r="B3501" t="s">
        <v>5241</v>
      </c>
      <c r="C3501" t="s">
        <v>1654</v>
      </c>
      <c r="D3501" t="s">
        <v>21</v>
      </c>
      <c r="E3501">
        <v>25976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43236</v>
      </c>
      <c r="L3501" t="s">
        <v>26</v>
      </c>
      <c r="N3501" t="s">
        <v>24</v>
      </c>
    </row>
    <row r="3502" spans="1:14" x14ac:dyDescent="0.25">
      <c r="A3502" t="s">
        <v>5242</v>
      </c>
      <c r="B3502" t="s">
        <v>3553</v>
      </c>
      <c r="C3502" t="s">
        <v>48</v>
      </c>
      <c r="D3502" t="s">
        <v>21</v>
      </c>
      <c r="E3502">
        <v>25306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43236</v>
      </c>
      <c r="L3502" t="s">
        <v>26</v>
      </c>
      <c r="N3502" t="s">
        <v>24</v>
      </c>
    </row>
    <row r="3503" spans="1:14" x14ac:dyDescent="0.25">
      <c r="A3503" t="s">
        <v>1767</v>
      </c>
      <c r="B3503" t="s">
        <v>5243</v>
      </c>
      <c r="C3503" t="s">
        <v>1769</v>
      </c>
      <c r="D3503" t="s">
        <v>21</v>
      </c>
      <c r="E3503">
        <v>26320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43236</v>
      </c>
      <c r="L3503" t="s">
        <v>26</v>
      </c>
      <c r="N3503" t="s">
        <v>24</v>
      </c>
    </row>
    <row r="3504" spans="1:14" x14ac:dyDescent="0.25">
      <c r="A3504" t="s">
        <v>343</v>
      </c>
      <c r="B3504" t="s">
        <v>4541</v>
      </c>
      <c r="C3504" t="s">
        <v>587</v>
      </c>
      <c r="D3504" t="s">
        <v>21</v>
      </c>
      <c r="E3504">
        <v>25951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43236</v>
      </c>
      <c r="L3504" t="s">
        <v>26</v>
      </c>
      <c r="N3504" t="s">
        <v>24</v>
      </c>
    </row>
    <row r="3505" spans="1:14" x14ac:dyDescent="0.25">
      <c r="A3505" t="s">
        <v>3436</v>
      </c>
      <c r="B3505" t="s">
        <v>3437</v>
      </c>
      <c r="C3505" t="s">
        <v>74</v>
      </c>
      <c r="D3505" t="s">
        <v>21</v>
      </c>
      <c r="E3505">
        <v>24901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43236</v>
      </c>
      <c r="L3505" t="s">
        <v>26</v>
      </c>
      <c r="N3505" t="s">
        <v>24</v>
      </c>
    </row>
    <row r="3506" spans="1:14" x14ac:dyDescent="0.25">
      <c r="A3506" t="s">
        <v>2304</v>
      </c>
      <c r="B3506" t="s">
        <v>5244</v>
      </c>
      <c r="C3506" t="s">
        <v>573</v>
      </c>
      <c r="D3506" t="s">
        <v>21</v>
      </c>
      <c r="E3506">
        <v>25427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43236</v>
      </c>
      <c r="L3506" t="s">
        <v>26</v>
      </c>
      <c r="N3506" t="s">
        <v>24</v>
      </c>
    </row>
    <row r="3507" spans="1:14" x14ac:dyDescent="0.25">
      <c r="A3507" t="s">
        <v>2407</v>
      </c>
      <c r="B3507" t="s">
        <v>5245</v>
      </c>
      <c r="C3507" t="s">
        <v>74</v>
      </c>
      <c r="D3507" t="s">
        <v>21</v>
      </c>
      <c r="E3507">
        <v>24901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43236</v>
      </c>
      <c r="L3507" t="s">
        <v>26</v>
      </c>
      <c r="N3507" t="s">
        <v>24</v>
      </c>
    </row>
    <row r="3508" spans="1:14" x14ac:dyDescent="0.25">
      <c r="A3508" t="s">
        <v>3290</v>
      </c>
      <c r="B3508" t="s">
        <v>2773</v>
      </c>
      <c r="C3508" t="s">
        <v>271</v>
      </c>
      <c r="D3508" t="s">
        <v>21</v>
      </c>
      <c r="E3508">
        <v>25404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43236</v>
      </c>
      <c r="L3508" t="s">
        <v>26</v>
      </c>
      <c r="N3508" t="s">
        <v>24</v>
      </c>
    </row>
    <row r="3509" spans="1:14" x14ac:dyDescent="0.25">
      <c r="A3509" t="s">
        <v>5246</v>
      </c>
      <c r="B3509" t="s">
        <v>5247</v>
      </c>
      <c r="C3509" t="s">
        <v>1028</v>
      </c>
      <c r="D3509" t="s">
        <v>21</v>
      </c>
      <c r="E3509">
        <v>25635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43235</v>
      </c>
      <c r="L3509" t="s">
        <v>26</v>
      </c>
      <c r="N3509" t="s">
        <v>24</v>
      </c>
    </row>
    <row r="3510" spans="1:14" x14ac:dyDescent="0.25">
      <c r="A3510" t="s">
        <v>5248</v>
      </c>
      <c r="B3510" t="s">
        <v>5249</v>
      </c>
      <c r="C3510" t="s">
        <v>37</v>
      </c>
      <c r="D3510" t="s">
        <v>21</v>
      </c>
      <c r="E3510">
        <v>26508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43235</v>
      </c>
      <c r="L3510" t="s">
        <v>26</v>
      </c>
      <c r="N3510" t="s">
        <v>24</v>
      </c>
    </row>
    <row r="3511" spans="1:14" x14ac:dyDescent="0.25">
      <c r="A3511" t="s">
        <v>5248</v>
      </c>
      <c r="B3511" t="s">
        <v>4590</v>
      </c>
      <c r="C3511" t="s">
        <v>37</v>
      </c>
      <c r="D3511" t="s">
        <v>21</v>
      </c>
      <c r="E3511">
        <v>26501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43235</v>
      </c>
      <c r="L3511" t="s">
        <v>26</v>
      </c>
      <c r="N3511" t="s">
        <v>24</v>
      </c>
    </row>
    <row r="3512" spans="1:14" x14ac:dyDescent="0.25">
      <c r="A3512" t="s">
        <v>5250</v>
      </c>
      <c r="B3512" t="s">
        <v>205</v>
      </c>
      <c r="C3512" t="s">
        <v>206</v>
      </c>
      <c r="D3512" t="s">
        <v>21</v>
      </c>
      <c r="E3512">
        <v>25637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43235</v>
      </c>
      <c r="L3512" t="s">
        <v>26</v>
      </c>
      <c r="N3512" t="s">
        <v>24</v>
      </c>
    </row>
    <row r="3513" spans="1:14" x14ac:dyDescent="0.25">
      <c r="A3513" t="s">
        <v>1634</v>
      </c>
      <c r="B3513" t="s">
        <v>5251</v>
      </c>
      <c r="C3513" t="s">
        <v>1617</v>
      </c>
      <c r="D3513" t="s">
        <v>21</v>
      </c>
      <c r="E3513">
        <v>25526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43235</v>
      </c>
      <c r="L3513" t="s">
        <v>26</v>
      </c>
      <c r="N3513" t="s">
        <v>24</v>
      </c>
    </row>
    <row r="3514" spans="1:14" x14ac:dyDescent="0.25">
      <c r="A3514" t="s">
        <v>2320</v>
      </c>
      <c r="B3514" t="s">
        <v>5252</v>
      </c>
      <c r="C3514" t="s">
        <v>37</v>
      </c>
      <c r="D3514" t="s">
        <v>21</v>
      </c>
      <c r="E3514">
        <v>26505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43235</v>
      </c>
      <c r="L3514" t="s">
        <v>26</v>
      </c>
      <c r="N3514" t="s">
        <v>24</v>
      </c>
    </row>
    <row r="3515" spans="1:14" x14ac:dyDescent="0.25">
      <c r="A3515" t="s">
        <v>3568</v>
      </c>
      <c r="B3515" t="s">
        <v>4602</v>
      </c>
      <c r="C3515" t="s">
        <v>2301</v>
      </c>
      <c r="D3515" t="s">
        <v>21</v>
      </c>
      <c r="E3515">
        <v>26501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43235</v>
      </c>
      <c r="L3515" t="s">
        <v>26</v>
      </c>
      <c r="N3515" t="s">
        <v>24</v>
      </c>
    </row>
    <row r="3516" spans="1:14" x14ac:dyDescent="0.25">
      <c r="A3516" t="s">
        <v>439</v>
      </c>
      <c r="B3516" t="s">
        <v>3442</v>
      </c>
      <c r="C3516" t="s">
        <v>74</v>
      </c>
      <c r="D3516" t="s">
        <v>21</v>
      </c>
      <c r="E3516">
        <v>24901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43235</v>
      </c>
      <c r="L3516" t="s">
        <v>26</v>
      </c>
      <c r="N3516" t="s">
        <v>24</v>
      </c>
    </row>
    <row r="3517" spans="1:14" x14ac:dyDescent="0.25">
      <c r="A3517" t="s">
        <v>3443</v>
      </c>
      <c r="B3517" t="s">
        <v>3444</v>
      </c>
      <c r="C3517" t="s">
        <v>74</v>
      </c>
      <c r="D3517" t="s">
        <v>21</v>
      </c>
      <c r="E3517">
        <v>24901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43235</v>
      </c>
      <c r="L3517" t="s">
        <v>26</v>
      </c>
      <c r="N3517" t="s">
        <v>24</v>
      </c>
    </row>
    <row r="3518" spans="1:14" x14ac:dyDescent="0.25">
      <c r="A3518" t="s">
        <v>2618</v>
      </c>
      <c r="B3518" t="s">
        <v>2619</v>
      </c>
      <c r="C3518" t="s">
        <v>841</v>
      </c>
      <c r="D3518" t="s">
        <v>21</v>
      </c>
      <c r="E3518">
        <v>25601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43235</v>
      </c>
      <c r="L3518" t="s">
        <v>26</v>
      </c>
      <c r="N3518" t="s">
        <v>24</v>
      </c>
    </row>
    <row r="3519" spans="1:14" x14ac:dyDescent="0.25">
      <c r="A3519" t="s">
        <v>4488</v>
      </c>
      <c r="B3519" t="s">
        <v>4489</v>
      </c>
      <c r="C3519" t="s">
        <v>1014</v>
      </c>
      <c r="D3519" t="s">
        <v>21</v>
      </c>
      <c r="E3519">
        <v>25530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43234</v>
      </c>
      <c r="L3519" t="s">
        <v>26</v>
      </c>
      <c r="N3519" t="s">
        <v>24</v>
      </c>
    </row>
    <row r="3520" spans="1:14" x14ac:dyDescent="0.25">
      <c r="A3520" t="s">
        <v>261</v>
      </c>
      <c r="B3520" t="s">
        <v>262</v>
      </c>
      <c r="C3520" t="s">
        <v>263</v>
      </c>
      <c r="D3520" t="s">
        <v>21</v>
      </c>
      <c r="E3520">
        <v>26801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43234</v>
      </c>
      <c r="L3520" t="s">
        <v>26</v>
      </c>
      <c r="N3520" t="s">
        <v>24</v>
      </c>
    </row>
    <row r="3521" spans="1:14" x14ac:dyDescent="0.25">
      <c r="A3521" t="s">
        <v>3708</v>
      </c>
      <c r="B3521" t="s">
        <v>3709</v>
      </c>
      <c r="C3521" t="s">
        <v>1990</v>
      </c>
      <c r="D3521" t="s">
        <v>21</v>
      </c>
      <c r="E3521">
        <v>25555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43234</v>
      </c>
      <c r="L3521" t="s">
        <v>26</v>
      </c>
      <c r="N3521" t="s">
        <v>24</v>
      </c>
    </row>
    <row r="3522" spans="1:14" x14ac:dyDescent="0.25">
      <c r="A3522" t="s">
        <v>4607</v>
      </c>
      <c r="B3522" t="s">
        <v>4608</v>
      </c>
      <c r="C3522" t="s">
        <v>991</v>
      </c>
      <c r="D3522" t="s">
        <v>21</v>
      </c>
      <c r="E3522">
        <v>25414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43234</v>
      </c>
      <c r="L3522" t="s">
        <v>26</v>
      </c>
      <c r="N3522" t="s">
        <v>24</v>
      </c>
    </row>
    <row r="3523" spans="1:14" x14ac:dyDescent="0.25">
      <c r="A3523" t="s">
        <v>96</v>
      </c>
      <c r="B3523" t="s">
        <v>97</v>
      </c>
      <c r="C3523" t="s">
        <v>98</v>
      </c>
      <c r="D3523" t="s">
        <v>21</v>
      </c>
      <c r="E3523">
        <v>25271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43234</v>
      </c>
      <c r="L3523" t="s">
        <v>26</v>
      </c>
      <c r="N3523" t="s">
        <v>24</v>
      </c>
    </row>
    <row r="3524" spans="1:14" x14ac:dyDescent="0.25">
      <c r="A3524" t="s">
        <v>3515</v>
      </c>
      <c r="B3524" t="s">
        <v>3516</v>
      </c>
      <c r="C3524" t="s">
        <v>98</v>
      </c>
      <c r="D3524" t="s">
        <v>21</v>
      </c>
      <c r="E3524">
        <v>25271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43234</v>
      </c>
      <c r="L3524" t="s">
        <v>26</v>
      </c>
      <c r="N3524" t="s">
        <v>24</v>
      </c>
    </row>
    <row r="3525" spans="1:14" x14ac:dyDescent="0.25">
      <c r="A3525" t="s">
        <v>4564</v>
      </c>
      <c r="B3525" t="s">
        <v>4565</v>
      </c>
      <c r="C3525" t="s">
        <v>326</v>
      </c>
      <c r="D3525" t="s">
        <v>21</v>
      </c>
      <c r="E3525">
        <v>25701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43234</v>
      </c>
      <c r="L3525" t="s">
        <v>26</v>
      </c>
      <c r="N3525" t="s">
        <v>24</v>
      </c>
    </row>
    <row r="3526" spans="1:14" x14ac:dyDescent="0.25">
      <c r="A3526" t="s">
        <v>5253</v>
      </c>
      <c r="B3526" t="s">
        <v>990</v>
      </c>
      <c r="C3526" t="s">
        <v>991</v>
      </c>
      <c r="D3526" t="s">
        <v>21</v>
      </c>
      <c r="E3526">
        <v>25414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43234</v>
      </c>
      <c r="L3526" t="s">
        <v>26</v>
      </c>
      <c r="N3526" t="s">
        <v>24</v>
      </c>
    </row>
    <row r="3527" spans="1:14" x14ac:dyDescent="0.25">
      <c r="A3527" t="s">
        <v>3519</v>
      </c>
      <c r="B3527" t="s">
        <v>5254</v>
      </c>
      <c r="C3527" t="s">
        <v>1089</v>
      </c>
      <c r="D3527" t="s">
        <v>21</v>
      </c>
      <c r="E3527">
        <v>25504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43234</v>
      </c>
      <c r="L3527" t="s">
        <v>26</v>
      </c>
      <c r="N3527" t="s">
        <v>24</v>
      </c>
    </row>
    <row r="3528" spans="1:14" x14ac:dyDescent="0.25">
      <c r="A3528" t="s">
        <v>2432</v>
      </c>
      <c r="B3528" t="s">
        <v>2934</v>
      </c>
      <c r="C3528" t="s">
        <v>2919</v>
      </c>
      <c r="D3528" t="s">
        <v>21</v>
      </c>
      <c r="E3528">
        <v>25570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43234</v>
      </c>
      <c r="L3528" t="s">
        <v>26</v>
      </c>
      <c r="N3528" t="s">
        <v>24</v>
      </c>
    </row>
    <row r="3529" spans="1:14" x14ac:dyDescent="0.25">
      <c r="A3529" t="s">
        <v>1511</v>
      </c>
      <c r="B3529" t="s">
        <v>1512</v>
      </c>
      <c r="C3529" t="s">
        <v>1513</v>
      </c>
      <c r="D3529" t="s">
        <v>21</v>
      </c>
      <c r="E3529">
        <v>26755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43234</v>
      </c>
      <c r="L3529" t="s">
        <v>26</v>
      </c>
      <c r="N3529" t="s">
        <v>24</v>
      </c>
    </row>
    <row r="3530" spans="1:14" x14ac:dyDescent="0.25">
      <c r="A3530" t="s">
        <v>3340</v>
      </c>
      <c r="B3530" t="s">
        <v>2151</v>
      </c>
      <c r="C3530" t="s">
        <v>991</v>
      </c>
      <c r="D3530" t="s">
        <v>21</v>
      </c>
      <c r="E3530">
        <v>25414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43234</v>
      </c>
      <c r="L3530" t="s">
        <v>26</v>
      </c>
      <c r="N3530" t="s">
        <v>24</v>
      </c>
    </row>
    <row r="3531" spans="1:14" x14ac:dyDescent="0.25">
      <c r="A3531" t="s">
        <v>5255</v>
      </c>
      <c r="B3531" t="s">
        <v>5256</v>
      </c>
      <c r="C3531" t="s">
        <v>5257</v>
      </c>
      <c r="D3531" t="s">
        <v>21</v>
      </c>
      <c r="E3531">
        <v>26865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43234</v>
      </c>
      <c r="L3531" t="s">
        <v>26</v>
      </c>
      <c r="N3531" t="s">
        <v>24</v>
      </c>
    </row>
    <row r="3532" spans="1:14" x14ac:dyDescent="0.25">
      <c r="A3532" t="s">
        <v>343</v>
      </c>
      <c r="B3532" t="s">
        <v>3529</v>
      </c>
      <c r="C3532" t="s">
        <v>98</v>
      </c>
      <c r="D3532" t="s">
        <v>21</v>
      </c>
      <c r="E3532">
        <v>25271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43234</v>
      </c>
      <c r="L3532" t="s">
        <v>26</v>
      </c>
      <c r="N3532" t="s">
        <v>24</v>
      </c>
    </row>
    <row r="3533" spans="1:14" x14ac:dyDescent="0.25">
      <c r="A3533" t="s">
        <v>2682</v>
      </c>
      <c r="B3533" t="s">
        <v>2683</v>
      </c>
      <c r="C3533" t="s">
        <v>991</v>
      </c>
      <c r="D3533" t="s">
        <v>21</v>
      </c>
      <c r="E3533">
        <v>25414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43234</v>
      </c>
      <c r="L3533" t="s">
        <v>26</v>
      </c>
      <c r="N3533" t="s">
        <v>24</v>
      </c>
    </row>
    <row r="3534" spans="1:14" x14ac:dyDescent="0.25">
      <c r="A3534" t="s">
        <v>2709</v>
      </c>
      <c r="B3534" t="s">
        <v>2941</v>
      </c>
      <c r="C3534" t="s">
        <v>2919</v>
      </c>
      <c r="D3534" t="s">
        <v>21</v>
      </c>
      <c r="E3534">
        <v>25570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43234</v>
      </c>
      <c r="L3534" t="s">
        <v>26</v>
      </c>
      <c r="N3534" t="s">
        <v>24</v>
      </c>
    </row>
    <row r="3535" spans="1:14" x14ac:dyDescent="0.25">
      <c r="A3535" t="s">
        <v>1588</v>
      </c>
      <c r="B3535" t="s">
        <v>1088</v>
      </c>
      <c r="C3535" t="s">
        <v>1089</v>
      </c>
      <c r="D3535" t="s">
        <v>21</v>
      </c>
      <c r="E3535">
        <v>25504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43234</v>
      </c>
      <c r="L3535" t="s">
        <v>26</v>
      </c>
      <c r="N3535" t="s">
        <v>24</v>
      </c>
    </row>
    <row r="3536" spans="1:14" x14ac:dyDescent="0.25">
      <c r="A3536" t="s">
        <v>2380</v>
      </c>
      <c r="B3536" t="s">
        <v>945</v>
      </c>
      <c r="C3536" t="s">
        <v>326</v>
      </c>
      <c r="D3536" t="s">
        <v>21</v>
      </c>
      <c r="E3536">
        <v>25704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43234</v>
      </c>
      <c r="L3536" t="s">
        <v>26</v>
      </c>
      <c r="N3536" t="s">
        <v>24</v>
      </c>
    </row>
    <row r="3537" spans="1:14" x14ac:dyDescent="0.25">
      <c r="A3537" t="s">
        <v>2380</v>
      </c>
      <c r="B3537" t="s">
        <v>4526</v>
      </c>
      <c r="C3537" t="s">
        <v>326</v>
      </c>
      <c r="D3537" t="s">
        <v>21</v>
      </c>
      <c r="E3537">
        <v>25701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43234</v>
      </c>
      <c r="L3537" t="s">
        <v>26</v>
      </c>
      <c r="N3537" t="s">
        <v>24</v>
      </c>
    </row>
    <row r="3538" spans="1:14" x14ac:dyDescent="0.25">
      <c r="A3538" t="s">
        <v>2571</v>
      </c>
      <c r="B3538" t="s">
        <v>3533</v>
      </c>
      <c r="C3538" t="s">
        <v>98</v>
      </c>
      <c r="D3538" t="s">
        <v>21</v>
      </c>
      <c r="E3538">
        <v>25271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43234</v>
      </c>
      <c r="L3538" t="s">
        <v>26</v>
      </c>
      <c r="N3538" t="s">
        <v>24</v>
      </c>
    </row>
    <row r="3539" spans="1:14" x14ac:dyDescent="0.25">
      <c r="A3539" t="s">
        <v>5258</v>
      </c>
      <c r="B3539" t="s">
        <v>4888</v>
      </c>
      <c r="C3539" t="s">
        <v>1014</v>
      </c>
      <c r="D3539" t="s">
        <v>21</v>
      </c>
      <c r="E3539">
        <v>25530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43234</v>
      </c>
      <c r="L3539" t="s">
        <v>26</v>
      </c>
      <c r="N3539" t="s">
        <v>24</v>
      </c>
    </row>
    <row r="3540" spans="1:14" x14ac:dyDescent="0.25">
      <c r="A3540" t="s">
        <v>1991</v>
      </c>
      <c r="B3540" t="s">
        <v>5259</v>
      </c>
      <c r="C3540" t="s">
        <v>1993</v>
      </c>
      <c r="D3540" t="s">
        <v>21</v>
      </c>
      <c r="E3540">
        <v>25514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43234</v>
      </c>
      <c r="L3540" t="s">
        <v>26</v>
      </c>
      <c r="N3540" t="s">
        <v>24</v>
      </c>
    </row>
    <row r="3541" spans="1:14" x14ac:dyDescent="0.25">
      <c r="A3541" t="s">
        <v>5260</v>
      </c>
      <c r="B3541" t="s">
        <v>4621</v>
      </c>
      <c r="C3541" t="s">
        <v>991</v>
      </c>
      <c r="D3541" t="s">
        <v>21</v>
      </c>
      <c r="E3541">
        <v>25414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43234</v>
      </c>
      <c r="L3541" t="s">
        <v>26</v>
      </c>
      <c r="N3541" t="s">
        <v>24</v>
      </c>
    </row>
    <row r="3542" spans="1:14" x14ac:dyDescent="0.25">
      <c r="A3542" t="s">
        <v>2534</v>
      </c>
      <c r="B3542" t="s">
        <v>4622</v>
      </c>
      <c r="C3542" t="s">
        <v>991</v>
      </c>
      <c r="D3542" t="s">
        <v>21</v>
      </c>
      <c r="E3542">
        <v>25414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43234</v>
      </c>
      <c r="L3542" t="s">
        <v>26</v>
      </c>
      <c r="N3542" t="s">
        <v>24</v>
      </c>
    </row>
    <row r="3543" spans="1:14" x14ac:dyDescent="0.25">
      <c r="A3543" t="s">
        <v>5261</v>
      </c>
      <c r="B3543" t="s">
        <v>1686</v>
      </c>
      <c r="C3543" t="s">
        <v>1513</v>
      </c>
      <c r="D3543" t="s">
        <v>21</v>
      </c>
      <c r="E3543">
        <v>26755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43234</v>
      </c>
      <c r="L3543" t="s">
        <v>26</v>
      </c>
      <c r="N3543" t="s">
        <v>24</v>
      </c>
    </row>
    <row r="3544" spans="1:14" x14ac:dyDescent="0.25">
      <c r="A3544" t="s">
        <v>1002</v>
      </c>
      <c r="B3544" t="s">
        <v>5262</v>
      </c>
      <c r="C3544" t="s">
        <v>991</v>
      </c>
      <c r="D3544" t="s">
        <v>21</v>
      </c>
      <c r="E3544">
        <v>25414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43234</v>
      </c>
      <c r="L3544" t="s">
        <v>26</v>
      </c>
      <c r="N3544" t="s">
        <v>24</v>
      </c>
    </row>
    <row r="3545" spans="1:14" x14ac:dyDescent="0.25">
      <c r="A3545" t="s">
        <v>2407</v>
      </c>
      <c r="B3545" t="s">
        <v>4573</v>
      </c>
      <c r="C3545" t="s">
        <v>326</v>
      </c>
      <c r="D3545" t="s">
        <v>21</v>
      </c>
      <c r="E3545">
        <v>25701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43234</v>
      </c>
      <c r="L3545" t="s">
        <v>26</v>
      </c>
      <c r="N3545" t="s">
        <v>24</v>
      </c>
    </row>
    <row r="3546" spans="1:14" x14ac:dyDescent="0.25">
      <c r="A3546" t="s">
        <v>1428</v>
      </c>
      <c r="B3546" t="s">
        <v>4364</v>
      </c>
      <c r="C3546" t="s">
        <v>98</v>
      </c>
      <c r="D3546" t="s">
        <v>21</v>
      </c>
      <c r="E3546">
        <v>25271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43234</v>
      </c>
      <c r="L3546" t="s">
        <v>26</v>
      </c>
      <c r="N3546" t="s">
        <v>24</v>
      </c>
    </row>
    <row r="3547" spans="1:14" x14ac:dyDescent="0.25">
      <c r="A3547" t="s">
        <v>244</v>
      </c>
      <c r="B3547" t="s">
        <v>245</v>
      </c>
      <c r="C3547" t="s">
        <v>246</v>
      </c>
      <c r="D3547" t="s">
        <v>21</v>
      </c>
      <c r="E3547">
        <v>26812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43234</v>
      </c>
      <c r="L3547" t="s">
        <v>26</v>
      </c>
      <c r="N3547" t="s">
        <v>24</v>
      </c>
    </row>
    <row r="3548" spans="1:14" x14ac:dyDescent="0.25">
      <c r="A3548" t="s">
        <v>5263</v>
      </c>
      <c r="B3548" t="s">
        <v>1989</v>
      </c>
      <c r="C3548" t="s">
        <v>1990</v>
      </c>
      <c r="D3548" t="s">
        <v>21</v>
      </c>
      <c r="E3548">
        <v>25555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43234</v>
      </c>
      <c r="L3548" t="s">
        <v>26</v>
      </c>
      <c r="N3548" t="s">
        <v>24</v>
      </c>
    </row>
    <row r="3549" spans="1:14" x14ac:dyDescent="0.25">
      <c r="A3549" t="s">
        <v>1091</v>
      </c>
      <c r="B3549" t="s">
        <v>3850</v>
      </c>
      <c r="C3549" t="s">
        <v>98</v>
      </c>
      <c r="D3549" t="s">
        <v>21</v>
      </c>
      <c r="E3549">
        <v>25271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43234</v>
      </c>
      <c r="L3549" t="s">
        <v>26</v>
      </c>
      <c r="N3549" t="s">
        <v>24</v>
      </c>
    </row>
    <row r="3550" spans="1:14" x14ac:dyDescent="0.25">
      <c r="A3550" t="s">
        <v>1091</v>
      </c>
      <c r="B3550" t="s">
        <v>4632</v>
      </c>
      <c r="C3550" t="s">
        <v>991</v>
      </c>
      <c r="D3550" t="s">
        <v>21</v>
      </c>
      <c r="E3550">
        <v>25414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43234</v>
      </c>
      <c r="L3550" t="s">
        <v>26</v>
      </c>
      <c r="N3550" t="s">
        <v>24</v>
      </c>
    </row>
    <row r="3551" spans="1:14" x14ac:dyDescent="0.25">
      <c r="A3551" t="s">
        <v>3290</v>
      </c>
      <c r="B3551" t="s">
        <v>4610</v>
      </c>
      <c r="C3551" t="s">
        <v>991</v>
      </c>
      <c r="D3551" t="s">
        <v>21</v>
      </c>
      <c r="E3551">
        <v>25414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43234</v>
      </c>
      <c r="L3551" t="s">
        <v>26</v>
      </c>
      <c r="N3551" t="s">
        <v>24</v>
      </c>
    </row>
    <row r="3552" spans="1:14" x14ac:dyDescent="0.25">
      <c r="A3552" t="s">
        <v>2575</v>
      </c>
      <c r="B3552" t="s">
        <v>4575</v>
      </c>
      <c r="C3552" t="s">
        <v>326</v>
      </c>
      <c r="D3552" t="s">
        <v>21</v>
      </c>
      <c r="E3552">
        <v>25701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43234</v>
      </c>
      <c r="L3552" t="s">
        <v>26</v>
      </c>
      <c r="N3552" t="s">
        <v>24</v>
      </c>
    </row>
    <row r="3553" spans="1:14" x14ac:dyDescent="0.25">
      <c r="A3553" t="s">
        <v>2824</v>
      </c>
      <c r="B3553" t="s">
        <v>1306</v>
      </c>
      <c r="C3553" t="s">
        <v>991</v>
      </c>
      <c r="D3553" t="s">
        <v>21</v>
      </c>
      <c r="E3553">
        <v>25414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43234</v>
      </c>
      <c r="L3553" t="s">
        <v>26</v>
      </c>
      <c r="N3553" t="s">
        <v>24</v>
      </c>
    </row>
    <row r="3554" spans="1:14" x14ac:dyDescent="0.25">
      <c r="A3554" t="s">
        <v>5264</v>
      </c>
      <c r="B3554" t="s">
        <v>3117</v>
      </c>
      <c r="C3554" t="s">
        <v>1014</v>
      </c>
      <c r="D3554" t="s">
        <v>21</v>
      </c>
      <c r="E3554">
        <v>25530</v>
      </c>
      <c r="F3554" t="s">
        <v>22</v>
      </c>
      <c r="G3554" t="s">
        <v>22</v>
      </c>
      <c r="H3554" t="s">
        <v>312</v>
      </c>
      <c r="I3554" t="s">
        <v>313</v>
      </c>
      <c r="J3554" t="s">
        <v>80</v>
      </c>
      <c r="K3554" s="1">
        <v>43230</v>
      </c>
      <c r="L3554" t="s">
        <v>81</v>
      </c>
      <c r="M3554" t="str">
        <f>HYPERLINK("https://www.regulations.gov/docket?D=FDA-2018-H-1805")</f>
        <v>https://www.regulations.gov/docket?D=FDA-2018-H-1805</v>
      </c>
      <c r="N3554" t="s">
        <v>80</v>
      </c>
    </row>
    <row r="3555" spans="1:14" x14ac:dyDescent="0.25">
      <c r="A3555" t="s">
        <v>4245</v>
      </c>
      <c r="B3555" t="s">
        <v>4246</v>
      </c>
      <c r="C3555" t="s">
        <v>326</v>
      </c>
      <c r="D3555" t="s">
        <v>21</v>
      </c>
      <c r="E3555">
        <v>25702</v>
      </c>
      <c r="F3555" t="s">
        <v>22</v>
      </c>
      <c r="G3555" t="s">
        <v>22</v>
      </c>
      <c r="H3555" t="s">
        <v>78</v>
      </c>
      <c r="I3555" t="s">
        <v>79</v>
      </c>
      <c r="J3555" t="s">
        <v>80</v>
      </c>
      <c r="K3555" s="1">
        <v>43230</v>
      </c>
      <c r="L3555" t="s">
        <v>81</v>
      </c>
      <c r="M3555" t="str">
        <f>HYPERLINK("https://www.regulations.gov/docket?D=FDA-2018-H-1810")</f>
        <v>https://www.regulations.gov/docket?D=FDA-2018-H-1810</v>
      </c>
      <c r="N3555" t="s">
        <v>80</v>
      </c>
    </row>
    <row r="3556" spans="1:14" x14ac:dyDescent="0.25">
      <c r="A3556" t="s">
        <v>343</v>
      </c>
      <c r="B3556" t="s">
        <v>1429</v>
      </c>
      <c r="C3556" t="s">
        <v>1298</v>
      </c>
      <c r="D3556" t="s">
        <v>21</v>
      </c>
      <c r="E3556">
        <v>26241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43229</v>
      </c>
      <c r="L3556" t="s">
        <v>26</v>
      </c>
      <c r="N3556" t="s">
        <v>24</v>
      </c>
    </row>
    <row r="3557" spans="1:14" x14ac:dyDescent="0.25">
      <c r="A3557" t="s">
        <v>351</v>
      </c>
      <c r="B3557" t="s">
        <v>5265</v>
      </c>
      <c r="C3557" t="s">
        <v>113</v>
      </c>
      <c r="D3557" t="s">
        <v>21</v>
      </c>
      <c r="E3557">
        <v>25801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43228</v>
      </c>
      <c r="L3557" t="s">
        <v>26</v>
      </c>
      <c r="N3557" t="s">
        <v>24</v>
      </c>
    </row>
    <row r="3558" spans="1:14" x14ac:dyDescent="0.25">
      <c r="A3558" t="s">
        <v>5266</v>
      </c>
      <c r="B3558" t="s">
        <v>5267</v>
      </c>
      <c r="C3558" t="s">
        <v>113</v>
      </c>
      <c r="D3558" t="s">
        <v>21</v>
      </c>
      <c r="E3558">
        <v>25801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43228</v>
      </c>
      <c r="L3558" t="s">
        <v>26</v>
      </c>
      <c r="N3558" t="s">
        <v>24</v>
      </c>
    </row>
    <row r="3559" spans="1:14" x14ac:dyDescent="0.25">
      <c r="A3559" t="s">
        <v>496</v>
      </c>
      <c r="B3559" t="s">
        <v>1120</v>
      </c>
      <c r="C3559" t="s">
        <v>113</v>
      </c>
      <c r="D3559" t="s">
        <v>21</v>
      </c>
      <c r="E3559">
        <v>25801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43228</v>
      </c>
      <c r="L3559" t="s">
        <v>26</v>
      </c>
      <c r="N3559" t="s">
        <v>24</v>
      </c>
    </row>
    <row r="3560" spans="1:14" x14ac:dyDescent="0.25">
      <c r="A3560" t="s">
        <v>5268</v>
      </c>
      <c r="B3560" t="s">
        <v>3595</v>
      </c>
      <c r="C3560" t="s">
        <v>48</v>
      </c>
      <c r="D3560" t="s">
        <v>21</v>
      </c>
      <c r="E3560">
        <v>25387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43228</v>
      </c>
      <c r="L3560" t="s">
        <v>26</v>
      </c>
      <c r="N3560" t="s">
        <v>24</v>
      </c>
    </row>
    <row r="3561" spans="1:14" x14ac:dyDescent="0.25">
      <c r="A3561" t="s">
        <v>2757</v>
      </c>
      <c r="B3561" t="s">
        <v>2758</v>
      </c>
      <c r="C3561" t="s">
        <v>48</v>
      </c>
      <c r="D3561" t="s">
        <v>21</v>
      </c>
      <c r="E3561">
        <v>25387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43228</v>
      </c>
      <c r="L3561" t="s">
        <v>26</v>
      </c>
      <c r="N3561" t="s">
        <v>24</v>
      </c>
    </row>
    <row r="3562" spans="1:14" x14ac:dyDescent="0.25">
      <c r="A3562" t="s">
        <v>2380</v>
      </c>
      <c r="B3562" t="s">
        <v>1976</v>
      </c>
      <c r="C3562" t="s">
        <v>48</v>
      </c>
      <c r="D3562" t="s">
        <v>21</v>
      </c>
      <c r="E3562">
        <v>25387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43228</v>
      </c>
      <c r="L3562" t="s">
        <v>26</v>
      </c>
      <c r="N3562" t="s">
        <v>24</v>
      </c>
    </row>
    <row r="3563" spans="1:14" x14ac:dyDescent="0.25">
      <c r="A3563" t="s">
        <v>1266</v>
      </c>
      <c r="B3563" t="s">
        <v>5269</v>
      </c>
      <c r="C3563" t="s">
        <v>48</v>
      </c>
      <c r="D3563" t="s">
        <v>21</v>
      </c>
      <c r="E3563">
        <v>25312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43228</v>
      </c>
      <c r="L3563" t="s">
        <v>26</v>
      </c>
      <c r="N3563" t="s">
        <v>24</v>
      </c>
    </row>
    <row r="3564" spans="1:14" x14ac:dyDescent="0.25">
      <c r="A3564" t="s">
        <v>2571</v>
      </c>
      <c r="B3564" t="s">
        <v>5270</v>
      </c>
      <c r="C3564" t="s">
        <v>113</v>
      </c>
      <c r="D3564" t="s">
        <v>21</v>
      </c>
      <c r="E3564">
        <v>25801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43228</v>
      </c>
      <c r="L3564" t="s">
        <v>26</v>
      </c>
      <c r="N3564" t="s">
        <v>24</v>
      </c>
    </row>
    <row r="3565" spans="1:14" x14ac:dyDescent="0.25">
      <c r="A3565" t="s">
        <v>439</v>
      </c>
      <c r="B3565" t="s">
        <v>2888</v>
      </c>
      <c r="C3565" t="s">
        <v>113</v>
      </c>
      <c r="D3565" t="s">
        <v>21</v>
      </c>
      <c r="E3565">
        <v>25801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43228</v>
      </c>
      <c r="L3565" t="s">
        <v>26</v>
      </c>
      <c r="N3565" t="s">
        <v>24</v>
      </c>
    </row>
    <row r="3566" spans="1:14" x14ac:dyDescent="0.25">
      <c r="A3566" t="s">
        <v>2571</v>
      </c>
      <c r="B3566" t="s">
        <v>5271</v>
      </c>
      <c r="C3566" t="s">
        <v>113</v>
      </c>
      <c r="D3566" t="s">
        <v>21</v>
      </c>
      <c r="E3566">
        <v>25801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43228</v>
      </c>
      <c r="L3566" t="s">
        <v>26</v>
      </c>
      <c r="N3566" t="s">
        <v>24</v>
      </c>
    </row>
    <row r="3567" spans="1:14" x14ac:dyDescent="0.25">
      <c r="A3567" t="s">
        <v>3216</v>
      </c>
      <c r="B3567" t="s">
        <v>1249</v>
      </c>
      <c r="C3567" t="s">
        <v>48</v>
      </c>
      <c r="D3567" t="s">
        <v>21</v>
      </c>
      <c r="E3567">
        <v>25387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43228</v>
      </c>
      <c r="L3567" t="s">
        <v>26</v>
      </c>
      <c r="N3567" t="s">
        <v>24</v>
      </c>
    </row>
    <row r="3568" spans="1:14" x14ac:dyDescent="0.25">
      <c r="A3568" t="s">
        <v>2407</v>
      </c>
      <c r="B3568" t="s">
        <v>4516</v>
      </c>
      <c r="C3568" t="s">
        <v>113</v>
      </c>
      <c r="D3568" t="s">
        <v>21</v>
      </c>
      <c r="E3568">
        <v>25801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43228</v>
      </c>
      <c r="L3568" t="s">
        <v>26</v>
      </c>
      <c r="N3568" t="s">
        <v>24</v>
      </c>
    </row>
    <row r="3569" spans="1:14" x14ac:dyDescent="0.25">
      <c r="A3569" t="s">
        <v>1594</v>
      </c>
      <c r="B3569" t="s">
        <v>4443</v>
      </c>
      <c r="C3569" t="s">
        <v>113</v>
      </c>
      <c r="D3569" t="s">
        <v>21</v>
      </c>
      <c r="E3569">
        <v>25801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43228</v>
      </c>
      <c r="L3569" t="s">
        <v>26</v>
      </c>
      <c r="N3569" t="s">
        <v>24</v>
      </c>
    </row>
    <row r="3570" spans="1:14" x14ac:dyDescent="0.25">
      <c r="A3570" t="s">
        <v>2272</v>
      </c>
      <c r="B3570" t="s">
        <v>5272</v>
      </c>
      <c r="C3570" t="s">
        <v>113</v>
      </c>
      <c r="D3570" t="s">
        <v>21</v>
      </c>
      <c r="E3570">
        <v>25801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43228</v>
      </c>
      <c r="L3570" t="s">
        <v>26</v>
      </c>
      <c r="N3570" t="s">
        <v>24</v>
      </c>
    </row>
    <row r="3571" spans="1:14" x14ac:dyDescent="0.25">
      <c r="A3571" t="s">
        <v>1554</v>
      </c>
      <c r="B3571" t="s">
        <v>5273</v>
      </c>
      <c r="C3571" t="s">
        <v>683</v>
      </c>
      <c r="D3571" t="s">
        <v>21</v>
      </c>
      <c r="E3571">
        <v>26062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43227</v>
      </c>
      <c r="L3571" t="s">
        <v>26</v>
      </c>
      <c r="N3571" t="s">
        <v>24</v>
      </c>
    </row>
    <row r="3572" spans="1:14" x14ac:dyDescent="0.25">
      <c r="A3572" t="s">
        <v>2149</v>
      </c>
      <c r="B3572" t="s">
        <v>2150</v>
      </c>
      <c r="C3572" t="s">
        <v>683</v>
      </c>
      <c r="D3572" t="s">
        <v>21</v>
      </c>
      <c r="E3572">
        <v>26062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43227</v>
      </c>
      <c r="L3572" t="s">
        <v>26</v>
      </c>
      <c r="N3572" t="s">
        <v>24</v>
      </c>
    </row>
    <row r="3573" spans="1:14" x14ac:dyDescent="0.25">
      <c r="A3573" t="s">
        <v>2926</v>
      </c>
      <c r="B3573" t="s">
        <v>3502</v>
      </c>
      <c r="C3573" t="s">
        <v>683</v>
      </c>
      <c r="D3573" t="s">
        <v>21</v>
      </c>
      <c r="E3573">
        <v>26062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43227</v>
      </c>
      <c r="L3573" t="s">
        <v>26</v>
      </c>
      <c r="N3573" t="s">
        <v>24</v>
      </c>
    </row>
    <row r="3574" spans="1:14" x14ac:dyDescent="0.25">
      <c r="A3574" t="s">
        <v>343</v>
      </c>
      <c r="B3574" t="s">
        <v>3396</v>
      </c>
      <c r="C3574" t="s">
        <v>683</v>
      </c>
      <c r="D3574" t="s">
        <v>21</v>
      </c>
      <c r="E3574">
        <v>26062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43227</v>
      </c>
      <c r="L3574" t="s">
        <v>26</v>
      </c>
      <c r="N3574" t="s">
        <v>24</v>
      </c>
    </row>
    <row r="3575" spans="1:14" x14ac:dyDescent="0.25">
      <c r="A3575" t="s">
        <v>1590</v>
      </c>
      <c r="B3575" t="s">
        <v>1591</v>
      </c>
      <c r="C3575" t="s">
        <v>683</v>
      </c>
      <c r="D3575" t="s">
        <v>21</v>
      </c>
      <c r="E3575">
        <v>26062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43227</v>
      </c>
      <c r="L3575" t="s">
        <v>26</v>
      </c>
      <c r="N3575" t="s">
        <v>24</v>
      </c>
    </row>
    <row r="3576" spans="1:14" x14ac:dyDescent="0.25">
      <c r="A3576" t="s">
        <v>5274</v>
      </c>
      <c r="B3576" t="s">
        <v>1203</v>
      </c>
      <c r="C3576" t="s">
        <v>1169</v>
      </c>
      <c r="D3576" t="s">
        <v>21</v>
      </c>
      <c r="E3576">
        <v>26037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43227</v>
      </c>
      <c r="L3576" t="s">
        <v>26</v>
      </c>
      <c r="N3576" t="s">
        <v>24</v>
      </c>
    </row>
    <row r="3577" spans="1:14" x14ac:dyDescent="0.25">
      <c r="A3577" t="s">
        <v>1428</v>
      </c>
      <c r="B3577" t="s">
        <v>3396</v>
      </c>
      <c r="C3577" t="s">
        <v>683</v>
      </c>
      <c r="D3577" t="s">
        <v>21</v>
      </c>
      <c r="E3577">
        <v>26062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43227</v>
      </c>
      <c r="L3577" t="s">
        <v>26</v>
      </c>
      <c r="N3577" t="s">
        <v>24</v>
      </c>
    </row>
    <row r="3578" spans="1:14" x14ac:dyDescent="0.25">
      <c r="A3578" t="s">
        <v>1160</v>
      </c>
      <c r="B3578" t="s">
        <v>1161</v>
      </c>
      <c r="C3578" t="s">
        <v>1162</v>
      </c>
      <c r="D3578" t="s">
        <v>21</v>
      </c>
      <c r="E3578">
        <v>26631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43227</v>
      </c>
      <c r="L3578" t="s">
        <v>26</v>
      </c>
      <c r="N3578" t="s">
        <v>24</v>
      </c>
    </row>
    <row r="3579" spans="1:14" x14ac:dyDescent="0.25">
      <c r="A3579" t="s">
        <v>1428</v>
      </c>
      <c r="B3579" t="s">
        <v>1548</v>
      </c>
      <c r="C3579" t="s">
        <v>683</v>
      </c>
      <c r="D3579" t="s">
        <v>21</v>
      </c>
      <c r="E3579">
        <v>26062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43227</v>
      </c>
      <c r="L3579" t="s">
        <v>26</v>
      </c>
      <c r="N3579" t="s">
        <v>24</v>
      </c>
    </row>
    <row r="3580" spans="1:14" x14ac:dyDescent="0.25">
      <c r="A3580" t="s">
        <v>873</v>
      </c>
      <c r="B3580" t="s">
        <v>5275</v>
      </c>
      <c r="C3580" t="s">
        <v>872</v>
      </c>
      <c r="D3580" t="s">
        <v>21</v>
      </c>
      <c r="E3580">
        <v>26447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43227</v>
      </c>
      <c r="L3580" t="s">
        <v>26</v>
      </c>
      <c r="N3580" t="s">
        <v>24</v>
      </c>
    </row>
    <row r="3581" spans="1:14" x14ac:dyDescent="0.25">
      <c r="A3581" t="s">
        <v>5276</v>
      </c>
      <c r="B3581" t="s">
        <v>1599</v>
      </c>
      <c r="C3581" t="s">
        <v>683</v>
      </c>
      <c r="D3581" t="s">
        <v>21</v>
      </c>
      <c r="E3581">
        <v>26062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43227</v>
      </c>
      <c r="L3581" t="s">
        <v>26</v>
      </c>
      <c r="N3581" t="s">
        <v>24</v>
      </c>
    </row>
    <row r="3582" spans="1:14" x14ac:dyDescent="0.25">
      <c r="A3582" t="s">
        <v>970</v>
      </c>
      <c r="B3582" t="s">
        <v>971</v>
      </c>
      <c r="C3582" t="s">
        <v>683</v>
      </c>
      <c r="D3582" t="s">
        <v>21</v>
      </c>
      <c r="E3582">
        <v>26062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43227</v>
      </c>
      <c r="L3582" t="s">
        <v>26</v>
      </c>
      <c r="N3582" t="s">
        <v>24</v>
      </c>
    </row>
    <row r="3583" spans="1:14" x14ac:dyDescent="0.25">
      <c r="A3583" t="s">
        <v>5277</v>
      </c>
      <c r="B3583" t="s">
        <v>5278</v>
      </c>
      <c r="C3583" t="s">
        <v>4907</v>
      </c>
      <c r="D3583" t="s">
        <v>21</v>
      </c>
      <c r="E3583">
        <v>26447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43227</v>
      </c>
      <c r="L3583" t="s">
        <v>26</v>
      </c>
      <c r="N3583" t="s">
        <v>24</v>
      </c>
    </row>
    <row r="3584" spans="1:14" x14ac:dyDescent="0.25">
      <c r="A3584" t="s">
        <v>1091</v>
      </c>
      <c r="B3584" t="s">
        <v>3401</v>
      </c>
      <c r="C3584" t="s">
        <v>683</v>
      </c>
      <c r="D3584" t="s">
        <v>21</v>
      </c>
      <c r="E3584">
        <v>26062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43227</v>
      </c>
      <c r="L3584" t="s">
        <v>26</v>
      </c>
      <c r="N3584" t="s">
        <v>24</v>
      </c>
    </row>
    <row r="3585" spans="1:14" x14ac:dyDescent="0.25">
      <c r="A3585" t="s">
        <v>2240</v>
      </c>
      <c r="B3585" t="s">
        <v>5279</v>
      </c>
      <c r="C3585" t="s">
        <v>683</v>
      </c>
      <c r="D3585" t="s">
        <v>21</v>
      </c>
      <c r="E3585">
        <v>26062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43227</v>
      </c>
      <c r="L3585" t="s">
        <v>26</v>
      </c>
      <c r="N3585" t="s">
        <v>24</v>
      </c>
    </row>
    <row r="3586" spans="1:14" x14ac:dyDescent="0.25">
      <c r="A3586" t="s">
        <v>3290</v>
      </c>
      <c r="B3586" t="s">
        <v>2280</v>
      </c>
      <c r="C3586" t="s">
        <v>512</v>
      </c>
      <c r="D3586" t="s">
        <v>21</v>
      </c>
      <c r="E3586">
        <v>26201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43227</v>
      </c>
      <c r="L3586" t="s">
        <v>26</v>
      </c>
      <c r="N3586" t="s">
        <v>24</v>
      </c>
    </row>
    <row r="3587" spans="1:14" x14ac:dyDescent="0.25">
      <c r="A3587" t="s">
        <v>2688</v>
      </c>
      <c r="B3587" t="s">
        <v>2689</v>
      </c>
      <c r="C3587" t="s">
        <v>326</v>
      </c>
      <c r="D3587" t="s">
        <v>21</v>
      </c>
      <c r="E3587">
        <v>25705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43223</v>
      </c>
      <c r="L3587" t="s">
        <v>26</v>
      </c>
      <c r="N3587" t="s">
        <v>24</v>
      </c>
    </row>
    <row r="3588" spans="1:14" x14ac:dyDescent="0.25">
      <c r="A3588" t="s">
        <v>2380</v>
      </c>
      <c r="B3588" t="s">
        <v>2977</v>
      </c>
      <c r="C3588" t="s">
        <v>326</v>
      </c>
      <c r="D3588" t="s">
        <v>21</v>
      </c>
      <c r="E3588">
        <v>25703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43223</v>
      </c>
      <c r="L3588" t="s">
        <v>26</v>
      </c>
      <c r="N3588" t="s">
        <v>24</v>
      </c>
    </row>
    <row r="3589" spans="1:14" x14ac:dyDescent="0.25">
      <c r="A3589" t="s">
        <v>3216</v>
      </c>
      <c r="B3589" t="s">
        <v>4256</v>
      </c>
      <c r="C3589" t="s">
        <v>326</v>
      </c>
      <c r="D3589" t="s">
        <v>21</v>
      </c>
      <c r="E3589">
        <v>25705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43223</v>
      </c>
      <c r="L3589" t="s">
        <v>26</v>
      </c>
      <c r="N3589" t="s">
        <v>24</v>
      </c>
    </row>
    <row r="3590" spans="1:14" x14ac:dyDescent="0.25">
      <c r="A3590" t="s">
        <v>114</v>
      </c>
      <c r="B3590" t="s">
        <v>3642</v>
      </c>
      <c r="C3590" t="s">
        <v>326</v>
      </c>
      <c r="D3590" t="s">
        <v>21</v>
      </c>
      <c r="E3590">
        <v>25705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43223</v>
      </c>
      <c r="L3590" t="s">
        <v>26</v>
      </c>
      <c r="N3590" t="s">
        <v>24</v>
      </c>
    </row>
    <row r="3591" spans="1:14" x14ac:dyDescent="0.25">
      <c r="A3591" t="s">
        <v>3351</v>
      </c>
      <c r="B3591" t="s">
        <v>2225</v>
      </c>
      <c r="C3591" t="s">
        <v>271</v>
      </c>
      <c r="D3591" t="s">
        <v>21</v>
      </c>
      <c r="E3591">
        <v>25403</v>
      </c>
      <c r="F3591" t="s">
        <v>22</v>
      </c>
      <c r="G3591" t="s">
        <v>22</v>
      </c>
      <c r="H3591" t="s">
        <v>312</v>
      </c>
      <c r="I3591" t="s">
        <v>701</v>
      </c>
      <c r="J3591" s="1">
        <v>43167</v>
      </c>
      <c r="K3591" s="1">
        <v>43223</v>
      </c>
      <c r="L3591" t="s">
        <v>331</v>
      </c>
      <c r="N3591" t="s">
        <v>1299</v>
      </c>
    </row>
    <row r="3592" spans="1:14" x14ac:dyDescent="0.25">
      <c r="A3592" t="s">
        <v>2793</v>
      </c>
      <c r="B3592" t="s">
        <v>3231</v>
      </c>
      <c r="C3592" t="s">
        <v>326</v>
      </c>
      <c r="D3592" t="s">
        <v>21</v>
      </c>
      <c r="E3592">
        <v>25703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43223</v>
      </c>
      <c r="L3592" t="s">
        <v>26</v>
      </c>
      <c r="N3592" t="s">
        <v>24</v>
      </c>
    </row>
    <row r="3593" spans="1:14" x14ac:dyDescent="0.25">
      <c r="A3593" t="s">
        <v>3232</v>
      </c>
      <c r="B3593" t="s">
        <v>3233</v>
      </c>
      <c r="C3593" t="s">
        <v>326</v>
      </c>
      <c r="D3593" t="s">
        <v>21</v>
      </c>
      <c r="E3593">
        <v>25705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43223</v>
      </c>
      <c r="L3593" t="s">
        <v>26</v>
      </c>
      <c r="N3593" t="s">
        <v>24</v>
      </c>
    </row>
    <row r="3594" spans="1:14" x14ac:dyDescent="0.25">
      <c r="A3594" t="s">
        <v>3290</v>
      </c>
      <c r="B3594" t="s">
        <v>4567</v>
      </c>
      <c r="C3594" t="s">
        <v>326</v>
      </c>
      <c r="D3594" t="s">
        <v>21</v>
      </c>
      <c r="E3594">
        <v>25701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43223</v>
      </c>
      <c r="L3594" t="s">
        <v>26</v>
      </c>
      <c r="N3594" t="s">
        <v>24</v>
      </c>
    </row>
    <row r="3595" spans="1:14" x14ac:dyDescent="0.25">
      <c r="A3595" t="s">
        <v>1314</v>
      </c>
      <c r="B3595" t="s">
        <v>5280</v>
      </c>
      <c r="C3595" t="s">
        <v>1298</v>
      </c>
      <c r="D3595" t="s">
        <v>21</v>
      </c>
      <c r="E3595">
        <v>26241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43220</v>
      </c>
      <c r="L3595" t="s">
        <v>26</v>
      </c>
      <c r="N3595" t="s">
        <v>24</v>
      </c>
    </row>
    <row r="3596" spans="1:14" x14ac:dyDescent="0.25">
      <c r="A3596" t="s">
        <v>49</v>
      </c>
      <c r="B3596" t="s">
        <v>2662</v>
      </c>
      <c r="C3596" t="s">
        <v>2663</v>
      </c>
      <c r="D3596" t="s">
        <v>21</v>
      </c>
      <c r="E3596">
        <v>24927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43220</v>
      </c>
      <c r="L3596" t="s">
        <v>26</v>
      </c>
      <c r="N3596" t="s">
        <v>24</v>
      </c>
    </row>
    <row r="3597" spans="1:14" x14ac:dyDescent="0.25">
      <c r="A3597" t="s">
        <v>5281</v>
      </c>
      <c r="B3597" t="s">
        <v>5282</v>
      </c>
      <c r="C3597" t="s">
        <v>1298</v>
      </c>
      <c r="D3597" t="s">
        <v>21</v>
      </c>
      <c r="E3597">
        <v>26241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43220</v>
      </c>
      <c r="L3597" t="s">
        <v>26</v>
      </c>
      <c r="N3597" t="s">
        <v>24</v>
      </c>
    </row>
    <row r="3598" spans="1:14" x14ac:dyDescent="0.25">
      <c r="A3598" t="s">
        <v>858</v>
      </c>
      <c r="B3598" t="s">
        <v>4606</v>
      </c>
      <c r="C3598" t="s">
        <v>271</v>
      </c>
      <c r="D3598" t="s">
        <v>21</v>
      </c>
      <c r="E3598">
        <v>25404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43220</v>
      </c>
      <c r="L3598" t="s">
        <v>26</v>
      </c>
      <c r="N3598" t="s">
        <v>24</v>
      </c>
    </row>
    <row r="3599" spans="1:14" x14ac:dyDescent="0.25">
      <c r="A3599" t="s">
        <v>861</v>
      </c>
      <c r="B3599" t="s">
        <v>5283</v>
      </c>
      <c r="C3599" t="s">
        <v>320</v>
      </c>
      <c r="D3599" t="s">
        <v>21</v>
      </c>
      <c r="E3599">
        <v>26452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43220</v>
      </c>
      <c r="L3599" t="s">
        <v>26</v>
      </c>
      <c r="N3599" t="s">
        <v>24</v>
      </c>
    </row>
    <row r="3600" spans="1:14" x14ac:dyDescent="0.25">
      <c r="A3600" t="s">
        <v>4671</v>
      </c>
      <c r="B3600" t="s">
        <v>4672</v>
      </c>
      <c r="C3600" t="s">
        <v>271</v>
      </c>
      <c r="D3600" t="s">
        <v>21</v>
      </c>
      <c r="E3600">
        <v>25404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43220</v>
      </c>
      <c r="L3600" t="s">
        <v>26</v>
      </c>
      <c r="N3600" t="s">
        <v>24</v>
      </c>
    </row>
    <row r="3601" spans="1:14" x14ac:dyDescent="0.25">
      <c r="A3601" t="s">
        <v>2909</v>
      </c>
      <c r="B3601" t="s">
        <v>947</v>
      </c>
      <c r="C3601" t="s">
        <v>948</v>
      </c>
      <c r="D3601" t="s">
        <v>21</v>
      </c>
      <c r="E3601">
        <v>25430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43220</v>
      </c>
      <c r="L3601" t="s">
        <v>26</v>
      </c>
      <c r="N3601" t="s">
        <v>24</v>
      </c>
    </row>
    <row r="3602" spans="1:14" x14ac:dyDescent="0.25">
      <c r="A3602" t="s">
        <v>4624</v>
      </c>
      <c r="B3602" t="s">
        <v>4625</v>
      </c>
      <c r="C3602" t="s">
        <v>976</v>
      </c>
      <c r="D3602" t="s">
        <v>21</v>
      </c>
      <c r="E3602">
        <v>25438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43220</v>
      </c>
      <c r="L3602" t="s">
        <v>26</v>
      </c>
      <c r="N3602" t="s">
        <v>24</v>
      </c>
    </row>
    <row r="3603" spans="1:14" x14ac:dyDescent="0.25">
      <c r="A3603" t="s">
        <v>4513</v>
      </c>
      <c r="B3603" t="s">
        <v>4643</v>
      </c>
      <c r="C3603" t="s">
        <v>304</v>
      </c>
      <c r="D3603" t="s">
        <v>21</v>
      </c>
      <c r="E3603">
        <v>24739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43220</v>
      </c>
      <c r="L3603" t="s">
        <v>26</v>
      </c>
      <c r="N3603" t="s">
        <v>24</v>
      </c>
    </row>
    <row r="3604" spans="1:14" x14ac:dyDescent="0.25">
      <c r="A3604" t="s">
        <v>2407</v>
      </c>
      <c r="B3604" t="s">
        <v>1384</v>
      </c>
      <c r="C3604" t="s">
        <v>1298</v>
      </c>
      <c r="D3604" t="s">
        <v>21</v>
      </c>
      <c r="E3604">
        <v>26241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43220</v>
      </c>
      <c r="L3604" t="s">
        <v>26</v>
      </c>
      <c r="N3604" t="s">
        <v>24</v>
      </c>
    </row>
    <row r="3605" spans="1:14" x14ac:dyDescent="0.25">
      <c r="A3605" t="s">
        <v>2793</v>
      </c>
      <c r="B3605" t="s">
        <v>5284</v>
      </c>
      <c r="C3605" t="s">
        <v>1298</v>
      </c>
      <c r="D3605" t="s">
        <v>21</v>
      </c>
      <c r="E3605">
        <v>26241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43220</v>
      </c>
      <c r="L3605" t="s">
        <v>26</v>
      </c>
      <c r="N3605" t="s">
        <v>24</v>
      </c>
    </row>
    <row r="3606" spans="1:14" x14ac:dyDescent="0.25">
      <c r="A3606" t="s">
        <v>3290</v>
      </c>
      <c r="B3606" t="s">
        <v>2148</v>
      </c>
      <c r="C3606" t="s">
        <v>304</v>
      </c>
      <c r="D3606" t="s">
        <v>21</v>
      </c>
      <c r="E3606">
        <v>24740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43220</v>
      </c>
      <c r="L3606" t="s">
        <v>26</v>
      </c>
      <c r="N3606" t="s">
        <v>24</v>
      </c>
    </row>
    <row r="3607" spans="1:14" x14ac:dyDescent="0.25">
      <c r="A3607" t="s">
        <v>2575</v>
      </c>
      <c r="B3607" t="s">
        <v>1390</v>
      </c>
      <c r="C3607" t="s">
        <v>1298</v>
      </c>
      <c r="D3607" t="s">
        <v>21</v>
      </c>
      <c r="E3607">
        <v>26241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43220</v>
      </c>
      <c r="L3607" t="s">
        <v>26</v>
      </c>
      <c r="N3607" t="s">
        <v>24</v>
      </c>
    </row>
    <row r="3608" spans="1:14" x14ac:dyDescent="0.25">
      <c r="A3608" t="s">
        <v>2824</v>
      </c>
      <c r="B3608" t="s">
        <v>4699</v>
      </c>
      <c r="C3608" t="s">
        <v>304</v>
      </c>
      <c r="D3608" t="s">
        <v>21</v>
      </c>
      <c r="E3608">
        <v>24740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43220</v>
      </c>
      <c r="L3608" t="s">
        <v>26</v>
      </c>
      <c r="N3608" t="s">
        <v>24</v>
      </c>
    </row>
    <row r="3609" spans="1:14" x14ac:dyDescent="0.25">
      <c r="A3609" t="s">
        <v>3253</v>
      </c>
      <c r="B3609" t="s">
        <v>3254</v>
      </c>
      <c r="C3609" t="s">
        <v>774</v>
      </c>
      <c r="D3609" t="s">
        <v>21</v>
      </c>
      <c r="E3609">
        <v>25428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43218</v>
      </c>
      <c r="L3609" t="s">
        <v>26</v>
      </c>
      <c r="N3609" t="s">
        <v>24</v>
      </c>
    </row>
    <row r="3610" spans="1:14" x14ac:dyDescent="0.25">
      <c r="A3610" t="s">
        <v>4384</v>
      </c>
      <c r="B3610" t="s">
        <v>4385</v>
      </c>
      <c r="C3610" t="s">
        <v>637</v>
      </c>
      <c r="D3610" t="s">
        <v>21</v>
      </c>
      <c r="E3610">
        <v>26101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43218</v>
      </c>
      <c r="L3610" t="s">
        <v>26</v>
      </c>
      <c r="N3610" t="s">
        <v>24</v>
      </c>
    </row>
    <row r="3611" spans="1:14" x14ac:dyDescent="0.25">
      <c r="A3611" t="s">
        <v>1984</v>
      </c>
      <c r="B3611" t="s">
        <v>1750</v>
      </c>
      <c r="C3611" t="s">
        <v>637</v>
      </c>
      <c r="D3611" t="s">
        <v>21</v>
      </c>
      <c r="E3611">
        <v>26101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43218</v>
      </c>
      <c r="L3611" t="s">
        <v>26</v>
      </c>
      <c r="N3611" t="s">
        <v>24</v>
      </c>
    </row>
    <row r="3612" spans="1:14" x14ac:dyDescent="0.25">
      <c r="A3612" t="s">
        <v>359</v>
      </c>
      <c r="B3612" t="s">
        <v>2982</v>
      </c>
      <c r="C3612" t="s">
        <v>271</v>
      </c>
      <c r="D3612" t="s">
        <v>21</v>
      </c>
      <c r="E3612">
        <v>25405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43218</v>
      </c>
      <c r="L3612" t="s">
        <v>26</v>
      </c>
      <c r="N3612" t="s">
        <v>24</v>
      </c>
    </row>
    <row r="3613" spans="1:14" x14ac:dyDescent="0.25">
      <c r="A3613" t="s">
        <v>1984</v>
      </c>
      <c r="B3613" t="s">
        <v>2752</v>
      </c>
      <c r="C3613" t="s">
        <v>2460</v>
      </c>
      <c r="D3613" t="s">
        <v>21</v>
      </c>
      <c r="E3613">
        <v>25045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43218</v>
      </c>
      <c r="L3613" t="s">
        <v>26</v>
      </c>
      <c r="N3613" t="s">
        <v>24</v>
      </c>
    </row>
    <row r="3614" spans="1:14" x14ac:dyDescent="0.25">
      <c r="A3614" t="s">
        <v>2432</v>
      </c>
      <c r="B3614" t="s">
        <v>4036</v>
      </c>
      <c r="C3614" t="s">
        <v>2460</v>
      </c>
      <c r="D3614" t="s">
        <v>21</v>
      </c>
      <c r="E3614">
        <v>25045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43218</v>
      </c>
      <c r="L3614" t="s">
        <v>26</v>
      </c>
      <c r="N3614" t="s">
        <v>24</v>
      </c>
    </row>
    <row r="3615" spans="1:14" x14ac:dyDescent="0.25">
      <c r="A3615" t="s">
        <v>3340</v>
      </c>
      <c r="B3615" t="s">
        <v>1086</v>
      </c>
      <c r="C3615" t="s">
        <v>271</v>
      </c>
      <c r="D3615" t="s">
        <v>21</v>
      </c>
      <c r="E3615">
        <v>25401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43218</v>
      </c>
      <c r="L3615" t="s">
        <v>26</v>
      </c>
      <c r="N3615" t="s">
        <v>24</v>
      </c>
    </row>
    <row r="3616" spans="1:14" x14ac:dyDescent="0.25">
      <c r="A3616" t="s">
        <v>4756</v>
      </c>
      <c r="B3616" t="s">
        <v>4757</v>
      </c>
      <c r="C3616" t="s">
        <v>4758</v>
      </c>
      <c r="D3616" t="s">
        <v>21</v>
      </c>
      <c r="E3616">
        <v>25133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43218</v>
      </c>
      <c r="L3616" t="s">
        <v>26</v>
      </c>
      <c r="N3616" t="s">
        <v>24</v>
      </c>
    </row>
    <row r="3617" spans="1:14" x14ac:dyDescent="0.25">
      <c r="A3617" t="s">
        <v>772</v>
      </c>
      <c r="B3617" t="s">
        <v>5285</v>
      </c>
      <c r="C3617" t="s">
        <v>774</v>
      </c>
      <c r="D3617" t="s">
        <v>21</v>
      </c>
      <c r="E3617">
        <v>25428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43218</v>
      </c>
      <c r="L3617" t="s">
        <v>26</v>
      </c>
      <c r="N3617" t="s">
        <v>24</v>
      </c>
    </row>
    <row r="3618" spans="1:14" x14ac:dyDescent="0.25">
      <c r="A3618" t="s">
        <v>4401</v>
      </c>
      <c r="B3618" t="s">
        <v>4402</v>
      </c>
      <c r="C3618" t="s">
        <v>637</v>
      </c>
      <c r="D3618" t="s">
        <v>21</v>
      </c>
      <c r="E3618">
        <v>26101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43218</v>
      </c>
      <c r="L3618" t="s">
        <v>26</v>
      </c>
      <c r="N3618" t="s">
        <v>24</v>
      </c>
    </row>
    <row r="3619" spans="1:14" x14ac:dyDescent="0.25">
      <c r="A3619" t="s">
        <v>2360</v>
      </c>
      <c r="B3619" t="s">
        <v>5286</v>
      </c>
      <c r="C3619" t="s">
        <v>2362</v>
      </c>
      <c r="D3619" t="s">
        <v>21</v>
      </c>
      <c r="E3619">
        <v>25420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43218</v>
      </c>
      <c r="L3619" t="s">
        <v>26</v>
      </c>
      <c r="N3619" t="s">
        <v>24</v>
      </c>
    </row>
    <row r="3620" spans="1:14" x14ac:dyDescent="0.25">
      <c r="A3620" t="s">
        <v>2363</v>
      </c>
      <c r="B3620" t="s">
        <v>5287</v>
      </c>
      <c r="C3620" t="s">
        <v>2365</v>
      </c>
      <c r="D3620" t="s">
        <v>21</v>
      </c>
      <c r="E3620">
        <v>25413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43218</v>
      </c>
      <c r="L3620" t="s">
        <v>26</v>
      </c>
      <c r="N3620" t="s">
        <v>24</v>
      </c>
    </row>
    <row r="3621" spans="1:14" x14ac:dyDescent="0.25">
      <c r="A3621" t="s">
        <v>2380</v>
      </c>
      <c r="B3621" t="s">
        <v>4278</v>
      </c>
      <c r="C3621" t="s">
        <v>4272</v>
      </c>
      <c r="D3621" t="s">
        <v>21</v>
      </c>
      <c r="E3621">
        <v>26147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43218</v>
      </c>
      <c r="L3621" t="s">
        <v>26</v>
      </c>
      <c r="N3621" t="s">
        <v>24</v>
      </c>
    </row>
    <row r="3622" spans="1:14" x14ac:dyDescent="0.25">
      <c r="A3622" t="s">
        <v>1783</v>
      </c>
      <c r="B3622" t="s">
        <v>5288</v>
      </c>
      <c r="C3622" t="s">
        <v>637</v>
      </c>
      <c r="D3622" t="s">
        <v>21</v>
      </c>
      <c r="E3622">
        <v>26101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43218</v>
      </c>
      <c r="L3622" t="s">
        <v>26</v>
      </c>
      <c r="N3622" t="s">
        <v>24</v>
      </c>
    </row>
    <row r="3623" spans="1:14" x14ac:dyDescent="0.25">
      <c r="A3623" t="s">
        <v>2407</v>
      </c>
      <c r="B3623" t="s">
        <v>5289</v>
      </c>
      <c r="C3623" t="s">
        <v>637</v>
      </c>
      <c r="D3623" t="s">
        <v>21</v>
      </c>
      <c r="E3623">
        <v>26101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43218</v>
      </c>
      <c r="L3623" t="s">
        <v>26</v>
      </c>
      <c r="N3623" t="s">
        <v>24</v>
      </c>
    </row>
    <row r="3624" spans="1:14" x14ac:dyDescent="0.25">
      <c r="A3624" t="s">
        <v>2407</v>
      </c>
      <c r="B3624" t="s">
        <v>4414</v>
      </c>
      <c r="C3624" t="s">
        <v>637</v>
      </c>
      <c r="D3624" t="s">
        <v>21</v>
      </c>
      <c r="E3624">
        <v>26101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43218</v>
      </c>
      <c r="L3624" t="s">
        <v>26</v>
      </c>
      <c r="N3624" t="s">
        <v>24</v>
      </c>
    </row>
    <row r="3625" spans="1:14" x14ac:dyDescent="0.25">
      <c r="A3625" t="s">
        <v>2366</v>
      </c>
      <c r="B3625" t="s">
        <v>2367</v>
      </c>
      <c r="C3625" t="s">
        <v>2362</v>
      </c>
      <c r="D3625" t="s">
        <v>21</v>
      </c>
      <c r="E3625">
        <v>25420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43218</v>
      </c>
      <c r="L3625" t="s">
        <v>26</v>
      </c>
      <c r="N3625" t="s">
        <v>24</v>
      </c>
    </row>
    <row r="3626" spans="1:14" x14ac:dyDescent="0.25">
      <c r="A3626" t="s">
        <v>5290</v>
      </c>
      <c r="B3626" t="s">
        <v>2617</v>
      </c>
      <c r="C3626" t="s">
        <v>774</v>
      </c>
      <c r="D3626" t="s">
        <v>21</v>
      </c>
      <c r="E3626">
        <v>25428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43218</v>
      </c>
      <c r="L3626" t="s">
        <v>26</v>
      </c>
      <c r="N3626" t="s">
        <v>24</v>
      </c>
    </row>
    <row r="3627" spans="1:14" x14ac:dyDescent="0.25">
      <c r="A3627" t="s">
        <v>4785</v>
      </c>
      <c r="B3627" t="s">
        <v>4786</v>
      </c>
      <c r="C3627" t="s">
        <v>4787</v>
      </c>
      <c r="D3627" t="s">
        <v>21</v>
      </c>
      <c r="E3627">
        <v>25268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43218</v>
      </c>
      <c r="L3627" t="s">
        <v>26</v>
      </c>
      <c r="N3627" t="s">
        <v>24</v>
      </c>
    </row>
    <row r="3628" spans="1:14" x14ac:dyDescent="0.25">
      <c r="A3628" t="s">
        <v>2575</v>
      </c>
      <c r="B3628" t="s">
        <v>4421</v>
      </c>
      <c r="C3628" t="s">
        <v>637</v>
      </c>
      <c r="D3628" t="s">
        <v>21</v>
      </c>
      <c r="E3628">
        <v>26101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43218</v>
      </c>
      <c r="L3628" t="s">
        <v>26</v>
      </c>
      <c r="N3628" t="s">
        <v>24</v>
      </c>
    </row>
    <row r="3629" spans="1:14" x14ac:dyDescent="0.25">
      <c r="A3629" t="s">
        <v>359</v>
      </c>
      <c r="B3629" t="s">
        <v>4647</v>
      </c>
      <c r="C3629" t="s">
        <v>271</v>
      </c>
      <c r="D3629" t="s">
        <v>21</v>
      </c>
      <c r="E3629">
        <v>25401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43217</v>
      </c>
      <c r="L3629" t="s">
        <v>26</v>
      </c>
      <c r="N3629" t="s">
        <v>24</v>
      </c>
    </row>
    <row r="3630" spans="1:14" x14ac:dyDescent="0.25">
      <c r="A3630" t="s">
        <v>2407</v>
      </c>
      <c r="B3630" t="s">
        <v>5291</v>
      </c>
      <c r="C3630" t="s">
        <v>686</v>
      </c>
      <c r="D3630" t="s">
        <v>21</v>
      </c>
      <c r="E3630">
        <v>26301</v>
      </c>
      <c r="F3630" t="s">
        <v>22</v>
      </c>
      <c r="G3630" t="s">
        <v>22</v>
      </c>
      <c r="H3630" t="s">
        <v>312</v>
      </c>
      <c r="I3630" t="s">
        <v>313</v>
      </c>
      <c r="J3630" t="s">
        <v>80</v>
      </c>
      <c r="K3630" s="1">
        <v>43217</v>
      </c>
      <c r="L3630" t="s">
        <v>5292</v>
      </c>
      <c r="M3630" t="str">
        <f>HYPERLINK("https://www.regulations.gov/docket?D=FDA-2018-R-1619")</f>
        <v>https://www.regulations.gov/docket?D=FDA-2018-R-1619</v>
      </c>
      <c r="N3630" t="s">
        <v>80</v>
      </c>
    </row>
    <row r="3631" spans="1:14" x14ac:dyDescent="0.25">
      <c r="A3631" t="s">
        <v>5293</v>
      </c>
      <c r="B3631" t="s">
        <v>5294</v>
      </c>
      <c r="C3631" t="s">
        <v>304</v>
      </c>
      <c r="D3631" t="s">
        <v>21</v>
      </c>
      <c r="E3631">
        <v>24740</v>
      </c>
      <c r="F3631" t="s">
        <v>22</v>
      </c>
      <c r="G3631" t="s">
        <v>22</v>
      </c>
      <c r="H3631" t="s">
        <v>5295</v>
      </c>
      <c r="I3631" t="s">
        <v>1981</v>
      </c>
      <c r="J3631" s="1">
        <v>43167</v>
      </c>
      <c r="K3631" s="1">
        <v>43216</v>
      </c>
      <c r="L3631" t="s">
        <v>331</v>
      </c>
      <c r="N3631" t="s">
        <v>1365</v>
      </c>
    </row>
    <row r="3632" spans="1:14" x14ac:dyDescent="0.25">
      <c r="A3632" t="s">
        <v>2652</v>
      </c>
      <c r="B3632" t="s">
        <v>2653</v>
      </c>
      <c r="C3632" t="s">
        <v>991</v>
      </c>
      <c r="D3632" t="s">
        <v>21</v>
      </c>
      <c r="E3632">
        <v>25414</v>
      </c>
      <c r="F3632" t="s">
        <v>22</v>
      </c>
      <c r="G3632" t="s">
        <v>22</v>
      </c>
      <c r="H3632" t="s">
        <v>312</v>
      </c>
      <c r="I3632" t="s">
        <v>701</v>
      </c>
      <c r="J3632" s="1">
        <v>43165</v>
      </c>
      <c r="K3632" s="1">
        <v>43216</v>
      </c>
      <c r="L3632" t="s">
        <v>331</v>
      </c>
      <c r="N3632" t="s">
        <v>1299</v>
      </c>
    </row>
    <row r="3633" spans="1:14" x14ac:dyDescent="0.25">
      <c r="A3633" t="s">
        <v>3374</v>
      </c>
      <c r="B3633" t="s">
        <v>3375</v>
      </c>
      <c r="C3633" t="s">
        <v>991</v>
      </c>
      <c r="D3633" t="s">
        <v>21</v>
      </c>
      <c r="E3633">
        <v>25414</v>
      </c>
      <c r="F3633" t="s">
        <v>22</v>
      </c>
      <c r="G3633" t="s">
        <v>22</v>
      </c>
      <c r="H3633" t="s">
        <v>312</v>
      </c>
      <c r="I3633" t="s">
        <v>701</v>
      </c>
      <c r="J3633" s="1">
        <v>43165</v>
      </c>
      <c r="K3633" s="1">
        <v>43216</v>
      </c>
      <c r="L3633" t="s">
        <v>331</v>
      </c>
      <c r="N3633" t="s">
        <v>1299</v>
      </c>
    </row>
    <row r="3634" spans="1:14" x14ac:dyDescent="0.25">
      <c r="A3634" t="s">
        <v>4618</v>
      </c>
      <c r="B3634" t="s">
        <v>2560</v>
      </c>
      <c r="C3634" t="s">
        <v>2561</v>
      </c>
      <c r="D3634" t="s">
        <v>21</v>
      </c>
      <c r="E3634">
        <v>24874</v>
      </c>
      <c r="F3634" t="s">
        <v>22</v>
      </c>
      <c r="G3634" t="s">
        <v>22</v>
      </c>
      <c r="H3634" t="s">
        <v>312</v>
      </c>
      <c r="I3634" t="s">
        <v>313</v>
      </c>
      <c r="J3634" s="1">
        <v>43166</v>
      </c>
      <c r="K3634" s="1">
        <v>43216</v>
      </c>
      <c r="L3634" t="s">
        <v>331</v>
      </c>
      <c r="N3634" t="s">
        <v>1302</v>
      </c>
    </row>
    <row r="3635" spans="1:14" x14ac:dyDescent="0.25">
      <c r="A3635" t="s">
        <v>2954</v>
      </c>
      <c r="B3635" t="s">
        <v>4626</v>
      </c>
      <c r="C3635" t="s">
        <v>4113</v>
      </c>
      <c r="D3635" t="s">
        <v>21</v>
      </c>
      <c r="E3635">
        <v>25880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43216</v>
      </c>
      <c r="L3635" t="s">
        <v>26</v>
      </c>
      <c r="N3635" t="s">
        <v>24</v>
      </c>
    </row>
    <row r="3636" spans="1:14" x14ac:dyDescent="0.25">
      <c r="A3636" t="s">
        <v>2407</v>
      </c>
      <c r="B3636" t="s">
        <v>1983</v>
      </c>
      <c r="C3636" t="s">
        <v>304</v>
      </c>
      <c r="D3636" t="s">
        <v>21</v>
      </c>
      <c r="E3636">
        <v>24740</v>
      </c>
      <c r="F3636" t="s">
        <v>22</v>
      </c>
      <c r="G3636" t="s">
        <v>22</v>
      </c>
      <c r="H3636" t="s">
        <v>5295</v>
      </c>
      <c r="I3636" t="s">
        <v>1981</v>
      </c>
      <c r="J3636" s="1">
        <v>43167</v>
      </c>
      <c r="K3636" s="1">
        <v>43216</v>
      </c>
      <c r="L3636" t="s">
        <v>331</v>
      </c>
      <c r="N3636" t="s">
        <v>1330</v>
      </c>
    </row>
    <row r="3637" spans="1:14" x14ac:dyDescent="0.25">
      <c r="A3637" t="s">
        <v>3316</v>
      </c>
      <c r="B3637" t="s">
        <v>3317</v>
      </c>
      <c r="C3637" t="s">
        <v>1358</v>
      </c>
      <c r="D3637" t="s">
        <v>21</v>
      </c>
      <c r="E3637">
        <v>26378</v>
      </c>
      <c r="F3637" t="s">
        <v>22</v>
      </c>
      <c r="G3637" t="s">
        <v>22</v>
      </c>
      <c r="H3637" t="s">
        <v>312</v>
      </c>
      <c r="I3637" t="s">
        <v>313</v>
      </c>
      <c r="J3637" s="1">
        <v>43168</v>
      </c>
      <c r="K3637" s="1">
        <v>43216</v>
      </c>
      <c r="L3637" t="s">
        <v>331</v>
      </c>
      <c r="N3637" t="s">
        <v>1299</v>
      </c>
    </row>
    <row r="3638" spans="1:14" x14ac:dyDescent="0.25">
      <c r="A3638" t="s">
        <v>4629</v>
      </c>
      <c r="B3638" t="s">
        <v>4630</v>
      </c>
      <c r="C3638" t="s">
        <v>4631</v>
      </c>
      <c r="D3638" t="s">
        <v>21</v>
      </c>
      <c r="E3638">
        <v>25845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43216</v>
      </c>
      <c r="L3638" t="s">
        <v>26</v>
      </c>
      <c r="N3638" t="s">
        <v>24</v>
      </c>
    </row>
    <row r="3639" spans="1:14" x14ac:dyDescent="0.25">
      <c r="A3639" t="s">
        <v>980</v>
      </c>
      <c r="B3639" t="s">
        <v>5296</v>
      </c>
      <c r="C3639" t="s">
        <v>587</v>
      </c>
      <c r="D3639" t="s">
        <v>21</v>
      </c>
      <c r="E3639">
        <v>25951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43215</v>
      </c>
      <c r="L3639" t="s">
        <v>26</v>
      </c>
      <c r="N3639" t="s">
        <v>24</v>
      </c>
    </row>
    <row r="3640" spans="1:14" x14ac:dyDescent="0.25">
      <c r="A3640" t="s">
        <v>5297</v>
      </c>
      <c r="B3640" t="s">
        <v>5298</v>
      </c>
      <c r="C3640" t="s">
        <v>48</v>
      </c>
      <c r="D3640" t="s">
        <v>21</v>
      </c>
      <c r="E3640">
        <v>25312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43215</v>
      </c>
      <c r="L3640" t="s">
        <v>26</v>
      </c>
      <c r="N3640" t="s">
        <v>24</v>
      </c>
    </row>
    <row r="3641" spans="1:14" x14ac:dyDescent="0.25">
      <c r="A3641" t="s">
        <v>2432</v>
      </c>
      <c r="B3641" t="s">
        <v>3556</v>
      </c>
      <c r="C3641" t="s">
        <v>48</v>
      </c>
      <c r="D3641" t="s">
        <v>21</v>
      </c>
      <c r="E3641">
        <v>25302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43215</v>
      </c>
      <c r="L3641" t="s">
        <v>26</v>
      </c>
      <c r="N3641" t="s">
        <v>24</v>
      </c>
    </row>
    <row r="3642" spans="1:14" x14ac:dyDescent="0.25">
      <c r="A3642" t="s">
        <v>2432</v>
      </c>
      <c r="B3642" t="s">
        <v>5299</v>
      </c>
      <c r="C3642" t="s">
        <v>551</v>
      </c>
      <c r="D3642" t="s">
        <v>21</v>
      </c>
      <c r="E3642">
        <v>25315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43215</v>
      </c>
      <c r="L3642" t="s">
        <v>26</v>
      </c>
      <c r="N3642" t="s">
        <v>24</v>
      </c>
    </row>
    <row r="3643" spans="1:14" x14ac:dyDescent="0.25">
      <c r="A3643" t="s">
        <v>5300</v>
      </c>
      <c r="B3643" t="s">
        <v>5301</v>
      </c>
      <c r="C3643" t="s">
        <v>1680</v>
      </c>
      <c r="D3643" t="s">
        <v>21</v>
      </c>
      <c r="E3643">
        <v>25978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43215</v>
      </c>
      <c r="L3643" t="s">
        <v>26</v>
      </c>
      <c r="N3643" t="s">
        <v>24</v>
      </c>
    </row>
    <row r="3644" spans="1:14" x14ac:dyDescent="0.25">
      <c r="A3644" t="s">
        <v>585</v>
      </c>
      <c r="B3644" t="s">
        <v>586</v>
      </c>
      <c r="C3644" t="s">
        <v>587</v>
      </c>
      <c r="D3644" t="s">
        <v>21</v>
      </c>
      <c r="E3644">
        <v>25951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43215</v>
      </c>
      <c r="L3644" t="s">
        <v>26</v>
      </c>
      <c r="N3644" t="s">
        <v>24</v>
      </c>
    </row>
    <row r="3645" spans="1:14" x14ac:dyDescent="0.25">
      <c r="A3645" t="s">
        <v>343</v>
      </c>
      <c r="B3645" t="s">
        <v>2812</v>
      </c>
      <c r="C3645" t="s">
        <v>551</v>
      </c>
      <c r="D3645" t="s">
        <v>21</v>
      </c>
      <c r="E3645">
        <v>25315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43215</v>
      </c>
      <c r="L3645" t="s">
        <v>26</v>
      </c>
      <c r="N3645" t="s">
        <v>24</v>
      </c>
    </row>
    <row r="3646" spans="1:14" x14ac:dyDescent="0.25">
      <c r="A3646" t="s">
        <v>5302</v>
      </c>
      <c r="B3646" t="s">
        <v>5303</v>
      </c>
      <c r="C3646" t="s">
        <v>2132</v>
      </c>
      <c r="D3646" t="s">
        <v>21</v>
      </c>
      <c r="E3646">
        <v>25985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43215</v>
      </c>
      <c r="L3646" t="s">
        <v>26</v>
      </c>
      <c r="N3646" t="s">
        <v>24</v>
      </c>
    </row>
    <row r="3647" spans="1:14" x14ac:dyDescent="0.25">
      <c r="A3647" t="s">
        <v>5304</v>
      </c>
      <c r="B3647" t="s">
        <v>5305</v>
      </c>
      <c r="C3647" t="s">
        <v>999</v>
      </c>
      <c r="D3647" t="s">
        <v>21</v>
      </c>
      <c r="E3647">
        <v>24962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43215</v>
      </c>
      <c r="L3647" t="s">
        <v>26</v>
      </c>
      <c r="N3647" t="s">
        <v>24</v>
      </c>
    </row>
    <row r="3648" spans="1:14" x14ac:dyDescent="0.25">
      <c r="A3648" t="s">
        <v>2470</v>
      </c>
      <c r="B3648" t="s">
        <v>2471</v>
      </c>
      <c r="C3648" t="s">
        <v>551</v>
      </c>
      <c r="D3648" t="s">
        <v>21</v>
      </c>
      <c r="E3648">
        <v>25315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43215</v>
      </c>
      <c r="L3648" t="s">
        <v>26</v>
      </c>
      <c r="N3648" t="s">
        <v>24</v>
      </c>
    </row>
    <row r="3649" spans="1:14" x14ac:dyDescent="0.25">
      <c r="A3649" t="s">
        <v>2380</v>
      </c>
      <c r="B3649" t="s">
        <v>4578</v>
      </c>
      <c r="C3649" t="s">
        <v>587</v>
      </c>
      <c r="D3649" t="s">
        <v>21</v>
      </c>
      <c r="E3649">
        <v>25951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43215</v>
      </c>
      <c r="L3649" t="s">
        <v>26</v>
      </c>
      <c r="N3649" t="s">
        <v>24</v>
      </c>
    </row>
    <row r="3650" spans="1:14" x14ac:dyDescent="0.25">
      <c r="A3650" t="s">
        <v>2571</v>
      </c>
      <c r="B3650" t="s">
        <v>2816</v>
      </c>
      <c r="C3650" t="s">
        <v>551</v>
      </c>
      <c r="D3650" t="s">
        <v>21</v>
      </c>
      <c r="E3650">
        <v>25315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43215</v>
      </c>
      <c r="L3650" t="s">
        <v>26</v>
      </c>
      <c r="N3650" t="s">
        <v>24</v>
      </c>
    </row>
    <row r="3651" spans="1:14" x14ac:dyDescent="0.25">
      <c r="A3651" t="s">
        <v>940</v>
      </c>
      <c r="B3651" t="s">
        <v>941</v>
      </c>
      <c r="C3651" t="s">
        <v>587</v>
      </c>
      <c r="D3651" t="s">
        <v>21</v>
      </c>
      <c r="E3651">
        <v>25951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43215</v>
      </c>
      <c r="L3651" t="s">
        <v>26</v>
      </c>
      <c r="N3651" t="s">
        <v>24</v>
      </c>
    </row>
    <row r="3652" spans="1:14" x14ac:dyDescent="0.25">
      <c r="A3652" t="s">
        <v>2135</v>
      </c>
      <c r="B3652" t="s">
        <v>5306</v>
      </c>
      <c r="C3652" t="s">
        <v>1654</v>
      </c>
      <c r="D3652" t="s">
        <v>21</v>
      </c>
      <c r="E3652">
        <v>25976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43215</v>
      </c>
      <c r="L3652" t="s">
        <v>26</v>
      </c>
      <c r="N3652" t="s">
        <v>24</v>
      </c>
    </row>
    <row r="3653" spans="1:14" x14ac:dyDescent="0.25">
      <c r="A3653" t="s">
        <v>2407</v>
      </c>
      <c r="B3653" t="s">
        <v>2761</v>
      </c>
      <c r="C3653" t="s">
        <v>48</v>
      </c>
      <c r="D3653" t="s">
        <v>21</v>
      </c>
      <c r="E3653">
        <v>25387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43215</v>
      </c>
      <c r="L3653" t="s">
        <v>26</v>
      </c>
      <c r="N3653" t="s">
        <v>24</v>
      </c>
    </row>
    <row r="3654" spans="1:14" x14ac:dyDescent="0.25">
      <c r="A3654" t="s">
        <v>2407</v>
      </c>
      <c r="B3654" t="s">
        <v>550</v>
      </c>
      <c r="C3654" t="s">
        <v>551</v>
      </c>
      <c r="D3654" t="s">
        <v>21</v>
      </c>
      <c r="E3654">
        <v>25315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43215</v>
      </c>
      <c r="L3654" t="s">
        <v>26</v>
      </c>
      <c r="N3654" t="s">
        <v>24</v>
      </c>
    </row>
    <row r="3655" spans="1:14" x14ac:dyDescent="0.25">
      <c r="A3655" t="s">
        <v>1428</v>
      </c>
      <c r="B3655" t="s">
        <v>3585</v>
      </c>
      <c r="C3655" t="s">
        <v>48</v>
      </c>
      <c r="D3655" t="s">
        <v>21</v>
      </c>
      <c r="E3655">
        <v>25302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43215</v>
      </c>
      <c r="L3655" t="s">
        <v>26</v>
      </c>
      <c r="N3655" t="s">
        <v>24</v>
      </c>
    </row>
    <row r="3656" spans="1:14" x14ac:dyDescent="0.25">
      <c r="A3656" t="s">
        <v>5307</v>
      </c>
      <c r="B3656" t="s">
        <v>5308</v>
      </c>
      <c r="C3656" t="s">
        <v>1006</v>
      </c>
      <c r="D3656" t="s">
        <v>21</v>
      </c>
      <c r="E3656">
        <v>24981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43215</v>
      </c>
      <c r="L3656" t="s">
        <v>26</v>
      </c>
      <c r="N3656" t="s">
        <v>24</v>
      </c>
    </row>
    <row r="3657" spans="1:14" x14ac:dyDescent="0.25">
      <c r="A3657" t="s">
        <v>3033</v>
      </c>
      <c r="B3657" t="s">
        <v>5309</v>
      </c>
      <c r="C3657" t="s">
        <v>1654</v>
      </c>
      <c r="D3657" t="s">
        <v>21</v>
      </c>
      <c r="E3657">
        <v>25976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43215</v>
      </c>
      <c r="L3657" t="s">
        <v>26</v>
      </c>
      <c r="N3657" t="s">
        <v>24</v>
      </c>
    </row>
    <row r="3658" spans="1:14" x14ac:dyDescent="0.25">
      <c r="A3658" t="s">
        <v>4705</v>
      </c>
      <c r="B3658" t="s">
        <v>4706</v>
      </c>
      <c r="C3658" t="s">
        <v>487</v>
      </c>
      <c r="D3658" t="s">
        <v>21</v>
      </c>
      <c r="E3658">
        <v>25840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43214</v>
      </c>
      <c r="L3658" t="s">
        <v>26</v>
      </c>
      <c r="N3658" t="s">
        <v>24</v>
      </c>
    </row>
    <row r="3659" spans="1:14" x14ac:dyDescent="0.25">
      <c r="A3659" t="s">
        <v>5310</v>
      </c>
      <c r="B3659" t="s">
        <v>4323</v>
      </c>
      <c r="C3659" t="s">
        <v>4324</v>
      </c>
      <c r="D3659" t="s">
        <v>21</v>
      </c>
      <c r="E3659">
        <v>26815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43213</v>
      </c>
      <c r="L3659" t="s">
        <v>26</v>
      </c>
      <c r="N3659" t="s">
        <v>24</v>
      </c>
    </row>
    <row r="3660" spans="1:14" x14ac:dyDescent="0.25">
      <c r="A3660" t="s">
        <v>5311</v>
      </c>
      <c r="B3660" t="s">
        <v>5312</v>
      </c>
      <c r="C3660" t="s">
        <v>201</v>
      </c>
      <c r="D3660" t="s">
        <v>21</v>
      </c>
      <c r="E3660">
        <v>26836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43213</v>
      </c>
      <c r="L3660" t="s">
        <v>26</v>
      </c>
      <c r="N3660" t="s">
        <v>24</v>
      </c>
    </row>
    <row r="3661" spans="1:14" x14ac:dyDescent="0.25">
      <c r="A3661" t="s">
        <v>2304</v>
      </c>
      <c r="B3661" t="s">
        <v>5313</v>
      </c>
      <c r="C3661" t="s">
        <v>201</v>
      </c>
      <c r="D3661" t="s">
        <v>21</v>
      </c>
      <c r="E3661">
        <v>26836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43213</v>
      </c>
      <c r="L3661" t="s">
        <v>26</v>
      </c>
      <c r="N3661" t="s">
        <v>24</v>
      </c>
    </row>
    <row r="3662" spans="1:14" x14ac:dyDescent="0.25">
      <c r="A3662" t="s">
        <v>4254</v>
      </c>
      <c r="B3662" t="s">
        <v>4255</v>
      </c>
      <c r="C3662" t="s">
        <v>201</v>
      </c>
      <c r="D3662" t="s">
        <v>21</v>
      </c>
      <c r="E3662">
        <v>26836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43213</v>
      </c>
      <c r="L3662" t="s">
        <v>26</v>
      </c>
      <c r="N3662" t="s">
        <v>24</v>
      </c>
    </row>
    <row r="3663" spans="1:14" x14ac:dyDescent="0.25">
      <c r="A3663" t="s">
        <v>1523</v>
      </c>
      <c r="B3663" t="s">
        <v>5314</v>
      </c>
      <c r="C3663" t="s">
        <v>201</v>
      </c>
      <c r="D3663" t="s">
        <v>21</v>
      </c>
      <c r="E3663">
        <v>26836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43213</v>
      </c>
      <c r="L3663" t="s">
        <v>26</v>
      </c>
      <c r="N3663" t="s">
        <v>24</v>
      </c>
    </row>
    <row r="3664" spans="1:14" x14ac:dyDescent="0.25">
      <c r="A3664" t="s">
        <v>4260</v>
      </c>
      <c r="B3664" t="s">
        <v>4261</v>
      </c>
      <c r="C3664" t="s">
        <v>201</v>
      </c>
      <c r="D3664" t="s">
        <v>21</v>
      </c>
      <c r="E3664">
        <v>26836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43213</v>
      </c>
      <c r="L3664" t="s">
        <v>26</v>
      </c>
      <c r="N3664" t="s">
        <v>24</v>
      </c>
    </row>
    <row r="3665" spans="1:14" x14ac:dyDescent="0.25">
      <c r="A3665" t="s">
        <v>3290</v>
      </c>
      <c r="B3665" t="s">
        <v>4250</v>
      </c>
      <c r="C3665" t="s">
        <v>201</v>
      </c>
      <c r="D3665" t="s">
        <v>21</v>
      </c>
      <c r="E3665">
        <v>26836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43213</v>
      </c>
      <c r="L3665" t="s">
        <v>26</v>
      </c>
      <c r="N3665" t="s">
        <v>24</v>
      </c>
    </row>
    <row r="3666" spans="1:14" x14ac:dyDescent="0.25">
      <c r="A3666" t="s">
        <v>416</v>
      </c>
      <c r="B3666" t="s">
        <v>4347</v>
      </c>
      <c r="C3666" t="s">
        <v>400</v>
      </c>
      <c r="D3666" t="s">
        <v>21</v>
      </c>
      <c r="E3666">
        <v>26866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43213</v>
      </c>
      <c r="L3666" t="s">
        <v>26</v>
      </c>
      <c r="N3666" t="s">
        <v>24</v>
      </c>
    </row>
    <row r="3667" spans="1:14" x14ac:dyDescent="0.25">
      <c r="A3667" t="s">
        <v>2407</v>
      </c>
      <c r="B3667" t="s">
        <v>3470</v>
      </c>
      <c r="C3667" t="s">
        <v>441</v>
      </c>
      <c r="D3667" t="s">
        <v>21</v>
      </c>
      <c r="E3667">
        <v>26554</v>
      </c>
      <c r="F3667" t="s">
        <v>22</v>
      </c>
      <c r="G3667" t="s">
        <v>22</v>
      </c>
      <c r="H3667" t="s">
        <v>312</v>
      </c>
      <c r="I3667" t="s">
        <v>313</v>
      </c>
      <c r="J3667" t="s">
        <v>80</v>
      </c>
      <c r="K3667" s="1">
        <v>43210</v>
      </c>
      <c r="L3667" t="s">
        <v>5292</v>
      </c>
      <c r="M3667" t="str">
        <f>HYPERLINK("https://www.regulations.gov/docket?D=FDA-2018-R-1543")</f>
        <v>https://www.regulations.gov/docket?D=FDA-2018-R-1543</v>
      </c>
      <c r="N3667" t="s">
        <v>80</v>
      </c>
    </row>
    <row r="3668" spans="1:14" x14ac:dyDescent="0.25">
      <c r="A3668" t="s">
        <v>541</v>
      </c>
      <c r="B3668" t="s">
        <v>542</v>
      </c>
      <c r="C3668" t="s">
        <v>543</v>
      </c>
      <c r="D3668" t="s">
        <v>21</v>
      </c>
      <c r="E3668">
        <v>25142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43209</v>
      </c>
      <c r="L3668" t="s">
        <v>26</v>
      </c>
      <c r="N3668" t="s">
        <v>24</v>
      </c>
    </row>
    <row r="3669" spans="1:14" x14ac:dyDescent="0.25">
      <c r="A3669" t="s">
        <v>5097</v>
      </c>
      <c r="B3669" t="s">
        <v>5098</v>
      </c>
      <c r="C3669" t="s">
        <v>441</v>
      </c>
      <c r="D3669" t="s">
        <v>21</v>
      </c>
      <c r="E3669">
        <v>26554</v>
      </c>
      <c r="F3669" t="s">
        <v>22</v>
      </c>
      <c r="G3669" t="s">
        <v>22</v>
      </c>
      <c r="H3669" t="s">
        <v>312</v>
      </c>
      <c r="I3669" t="s">
        <v>313</v>
      </c>
      <c r="J3669" s="1">
        <v>43162</v>
      </c>
      <c r="K3669" s="1">
        <v>43209</v>
      </c>
      <c r="L3669" t="s">
        <v>331</v>
      </c>
      <c r="N3669" t="s">
        <v>1299</v>
      </c>
    </row>
    <row r="3670" spans="1:14" x14ac:dyDescent="0.25">
      <c r="A3670" t="s">
        <v>3921</v>
      </c>
      <c r="B3670" t="s">
        <v>3922</v>
      </c>
      <c r="C3670" t="s">
        <v>784</v>
      </c>
      <c r="D3670" t="s">
        <v>21</v>
      </c>
      <c r="E3670">
        <v>26070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43206</v>
      </c>
      <c r="L3670" t="s">
        <v>26</v>
      </c>
      <c r="N3670" t="s">
        <v>24</v>
      </c>
    </row>
    <row r="3671" spans="1:14" x14ac:dyDescent="0.25">
      <c r="A3671" t="s">
        <v>1481</v>
      </c>
      <c r="B3671" t="s">
        <v>5315</v>
      </c>
      <c r="C3671" t="s">
        <v>686</v>
      </c>
      <c r="D3671" t="s">
        <v>21</v>
      </c>
      <c r="E3671">
        <v>26301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43206</v>
      </c>
      <c r="L3671" t="s">
        <v>26</v>
      </c>
      <c r="N3671" t="s">
        <v>24</v>
      </c>
    </row>
    <row r="3672" spans="1:14" x14ac:dyDescent="0.25">
      <c r="A3672" t="s">
        <v>2926</v>
      </c>
      <c r="B3672" t="s">
        <v>5316</v>
      </c>
      <c r="C3672" t="s">
        <v>1169</v>
      </c>
      <c r="D3672" t="s">
        <v>21</v>
      </c>
      <c r="E3672">
        <v>26037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43206</v>
      </c>
      <c r="L3672" t="s">
        <v>26</v>
      </c>
      <c r="N3672" t="s">
        <v>24</v>
      </c>
    </row>
    <row r="3673" spans="1:14" x14ac:dyDescent="0.25">
      <c r="A3673" t="s">
        <v>3930</v>
      </c>
      <c r="B3673" t="s">
        <v>3931</v>
      </c>
      <c r="C3673" t="s">
        <v>784</v>
      </c>
      <c r="D3673" t="s">
        <v>21</v>
      </c>
      <c r="E3673">
        <v>26070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43206</v>
      </c>
      <c r="L3673" t="s">
        <v>26</v>
      </c>
      <c r="N3673" t="s">
        <v>24</v>
      </c>
    </row>
    <row r="3674" spans="1:14" x14ac:dyDescent="0.25">
      <c r="A3674" t="s">
        <v>2650</v>
      </c>
      <c r="B3674" t="s">
        <v>2651</v>
      </c>
      <c r="C3674" t="s">
        <v>683</v>
      </c>
      <c r="D3674" t="s">
        <v>21</v>
      </c>
      <c r="E3674">
        <v>26062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43206</v>
      </c>
      <c r="L3674" t="s">
        <v>26</v>
      </c>
      <c r="N3674" t="s">
        <v>24</v>
      </c>
    </row>
    <row r="3675" spans="1:14" x14ac:dyDescent="0.25">
      <c r="A3675" t="s">
        <v>2320</v>
      </c>
      <c r="B3675" t="s">
        <v>5317</v>
      </c>
      <c r="C3675" t="s">
        <v>686</v>
      </c>
      <c r="D3675" t="s">
        <v>21</v>
      </c>
      <c r="E3675">
        <v>26301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43206</v>
      </c>
      <c r="L3675" t="s">
        <v>26</v>
      </c>
      <c r="N3675" t="s">
        <v>24</v>
      </c>
    </row>
    <row r="3676" spans="1:14" x14ac:dyDescent="0.25">
      <c r="A3676" t="s">
        <v>5318</v>
      </c>
      <c r="B3676" t="s">
        <v>5319</v>
      </c>
      <c r="C3676" t="s">
        <v>301</v>
      </c>
      <c r="D3676" t="s">
        <v>21</v>
      </c>
      <c r="E3676">
        <v>26034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43206</v>
      </c>
      <c r="L3676" t="s">
        <v>26</v>
      </c>
      <c r="N3676" t="s">
        <v>24</v>
      </c>
    </row>
    <row r="3677" spans="1:14" x14ac:dyDescent="0.25">
      <c r="A3677" t="s">
        <v>5320</v>
      </c>
      <c r="B3677" t="s">
        <v>5321</v>
      </c>
      <c r="C3677" t="s">
        <v>686</v>
      </c>
      <c r="D3677" t="s">
        <v>21</v>
      </c>
      <c r="E3677">
        <v>26301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43206</v>
      </c>
      <c r="L3677" t="s">
        <v>26</v>
      </c>
      <c r="N3677" t="s">
        <v>24</v>
      </c>
    </row>
    <row r="3678" spans="1:14" x14ac:dyDescent="0.25">
      <c r="A3678" t="s">
        <v>2304</v>
      </c>
      <c r="B3678" t="s">
        <v>3920</v>
      </c>
      <c r="C3678" t="s">
        <v>258</v>
      </c>
      <c r="D3678" t="s">
        <v>21</v>
      </c>
      <c r="E3678">
        <v>26047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43206</v>
      </c>
      <c r="L3678" t="s">
        <v>26</v>
      </c>
      <c r="N3678" t="s">
        <v>24</v>
      </c>
    </row>
    <row r="3679" spans="1:14" x14ac:dyDescent="0.25">
      <c r="A3679" t="s">
        <v>2380</v>
      </c>
      <c r="B3679" t="s">
        <v>5322</v>
      </c>
      <c r="C3679" t="s">
        <v>1169</v>
      </c>
      <c r="D3679" t="s">
        <v>21</v>
      </c>
      <c r="E3679">
        <v>26037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43206</v>
      </c>
      <c r="L3679" t="s">
        <v>26</v>
      </c>
      <c r="N3679" t="s">
        <v>24</v>
      </c>
    </row>
    <row r="3680" spans="1:14" x14ac:dyDescent="0.25">
      <c r="A3680" t="s">
        <v>2304</v>
      </c>
      <c r="B3680" t="s">
        <v>3924</v>
      </c>
      <c r="C3680" t="s">
        <v>784</v>
      </c>
      <c r="D3680" t="s">
        <v>21</v>
      </c>
      <c r="E3680">
        <v>26070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43206</v>
      </c>
      <c r="L3680" t="s">
        <v>26</v>
      </c>
      <c r="N3680" t="s">
        <v>24</v>
      </c>
    </row>
    <row r="3681" spans="1:14" x14ac:dyDescent="0.25">
      <c r="A3681" t="s">
        <v>3397</v>
      </c>
      <c r="B3681" t="s">
        <v>3398</v>
      </c>
      <c r="C3681" t="s">
        <v>258</v>
      </c>
      <c r="D3681" t="s">
        <v>21</v>
      </c>
      <c r="E3681">
        <v>26047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43206</v>
      </c>
      <c r="L3681" t="s">
        <v>26</v>
      </c>
      <c r="N3681" t="s">
        <v>24</v>
      </c>
    </row>
    <row r="3682" spans="1:14" x14ac:dyDescent="0.25">
      <c r="A3682" t="s">
        <v>4116</v>
      </c>
      <c r="B3682" t="s">
        <v>1476</v>
      </c>
      <c r="C3682" t="s">
        <v>686</v>
      </c>
      <c r="D3682" t="s">
        <v>21</v>
      </c>
      <c r="E3682">
        <v>26301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43206</v>
      </c>
      <c r="L3682" t="s">
        <v>26</v>
      </c>
      <c r="N3682" t="s">
        <v>24</v>
      </c>
    </row>
    <row r="3683" spans="1:14" x14ac:dyDescent="0.25">
      <c r="A3683" t="s">
        <v>1603</v>
      </c>
      <c r="B3683" t="s">
        <v>1604</v>
      </c>
      <c r="C3683" t="s">
        <v>683</v>
      </c>
      <c r="D3683" t="s">
        <v>21</v>
      </c>
      <c r="E3683">
        <v>26062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43206</v>
      </c>
      <c r="L3683" t="s">
        <v>26</v>
      </c>
      <c r="N3683" t="s">
        <v>24</v>
      </c>
    </row>
    <row r="3684" spans="1:14" x14ac:dyDescent="0.25">
      <c r="A3684" t="s">
        <v>5323</v>
      </c>
      <c r="B3684" t="s">
        <v>5324</v>
      </c>
      <c r="C3684" t="s">
        <v>480</v>
      </c>
      <c r="D3684" t="s">
        <v>21</v>
      </c>
      <c r="E3684">
        <v>25901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43204</v>
      </c>
      <c r="L3684" t="s">
        <v>26</v>
      </c>
      <c r="N3684" t="s">
        <v>24</v>
      </c>
    </row>
    <row r="3685" spans="1:14" x14ac:dyDescent="0.25">
      <c r="A3685" t="s">
        <v>5325</v>
      </c>
      <c r="B3685" t="s">
        <v>2495</v>
      </c>
      <c r="C3685" t="s">
        <v>509</v>
      </c>
      <c r="D3685" t="s">
        <v>21</v>
      </c>
      <c r="E3685">
        <v>26679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43204</v>
      </c>
      <c r="L3685" t="s">
        <v>26</v>
      </c>
      <c r="N3685" t="s">
        <v>24</v>
      </c>
    </row>
    <row r="3686" spans="1:14" x14ac:dyDescent="0.25">
      <c r="A3686" t="s">
        <v>3519</v>
      </c>
      <c r="B3686" t="s">
        <v>5326</v>
      </c>
      <c r="C3686" t="s">
        <v>2065</v>
      </c>
      <c r="D3686" t="s">
        <v>21</v>
      </c>
      <c r="E3686">
        <v>26261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43204</v>
      </c>
      <c r="L3686" t="s">
        <v>26</v>
      </c>
      <c r="N3686" t="s">
        <v>24</v>
      </c>
    </row>
    <row r="3687" spans="1:14" x14ac:dyDescent="0.25">
      <c r="A3687" t="s">
        <v>2304</v>
      </c>
      <c r="B3687" t="s">
        <v>5327</v>
      </c>
      <c r="C3687" t="s">
        <v>480</v>
      </c>
      <c r="D3687" t="s">
        <v>21</v>
      </c>
      <c r="E3687">
        <v>25901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43204</v>
      </c>
      <c r="L3687" t="s">
        <v>26</v>
      </c>
      <c r="N3687" t="s">
        <v>24</v>
      </c>
    </row>
    <row r="3688" spans="1:14" x14ac:dyDescent="0.25">
      <c r="A3688" t="s">
        <v>2304</v>
      </c>
      <c r="B3688" t="s">
        <v>2486</v>
      </c>
      <c r="C3688" t="s">
        <v>509</v>
      </c>
      <c r="D3688" t="s">
        <v>21</v>
      </c>
      <c r="E3688">
        <v>26679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43204</v>
      </c>
      <c r="L3688" t="s">
        <v>26</v>
      </c>
      <c r="N3688" t="s">
        <v>24</v>
      </c>
    </row>
    <row r="3689" spans="1:14" x14ac:dyDescent="0.25">
      <c r="A3689" t="s">
        <v>2380</v>
      </c>
      <c r="B3689" t="s">
        <v>5328</v>
      </c>
      <c r="C3689" t="s">
        <v>480</v>
      </c>
      <c r="D3689" t="s">
        <v>21</v>
      </c>
      <c r="E3689">
        <v>25901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43204</v>
      </c>
      <c r="L3689" t="s">
        <v>26</v>
      </c>
      <c r="N3689" t="s">
        <v>24</v>
      </c>
    </row>
    <row r="3690" spans="1:14" x14ac:dyDescent="0.25">
      <c r="A3690" t="s">
        <v>2304</v>
      </c>
      <c r="B3690" t="s">
        <v>4529</v>
      </c>
      <c r="C3690" t="s">
        <v>2065</v>
      </c>
      <c r="D3690" t="s">
        <v>21</v>
      </c>
      <c r="E3690">
        <v>26261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43204</v>
      </c>
      <c r="L3690" t="s">
        <v>26</v>
      </c>
      <c r="N3690" t="s">
        <v>24</v>
      </c>
    </row>
    <row r="3691" spans="1:14" x14ac:dyDescent="0.25">
      <c r="A3691" t="s">
        <v>2380</v>
      </c>
      <c r="B3691" t="s">
        <v>2474</v>
      </c>
      <c r="C3691" t="s">
        <v>2475</v>
      </c>
      <c r="D3691" t="s">
        <v>21</v>
      </c>
      <c r="E3691">
        <v>26678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43204</v>
      </c>
      <c r="L3691" t="s">
        <v>26</v>
      </c>
      <c r="N3691" t="s">
        <v>24</v>
      </c>
    </row>
    <row r="3692" spans="1:14" x14ac:dyDescent="0.25">
      <c r="A3692" t="s">
        <v>4550</v>
      </c>
      <c r="B3692" t="s">
        <v>4551</v>
      </c>
      <c r="C3692" t="s">
        <v>2065</v>
      </c>
      <c r="D3692" t="s">
        <v>21</v>
      </c>
      <c r="E3692">
        <v>26261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43204</v>
      </c>
      <c r="L3692" t="s">
        <v>26</v>
      </c>
      <c r="N3692" t="s">
        <v>24</v>
      </c>
    </row>
    <row r="3693" spans="1:14" x14ac:dyDescent="0.25">
      <c r="A3693" t="s">
        <v>932</v>
      </c>
      <c r="B3693" t="s">
        <v>5329</v>
      </c>
      <c r="C3693" t="s">
        <v>480</v>
      </c>
      <c r="D3693" t="s">
        <v>21</v>
      </c>
      <c r="E3693">
        <v>25901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43204</v>
      </c>
      <c r="L3693" t="s">
        <v>26</v>
      </c>
      <c r="N3693" t="s">
        <v>24</v>
      </c>
    </row>
    <row r="3694" spans="1:14" x14ac:dyDescent="0.25">
      <c r="A3694" t="s">
        <v>2407</v>
      </c>
      <c r="B3694" t="s">
        <v>5330</v>
      </c>
      <c r="C3694" t="s">
        <v>2065</v>
      </c>
      <c r="D3694" t="s">
        <v>21</v>
      </c>
      <c r="E3694">
        <v>26261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43204</v>
      </c>
      <c r="L3694" t="s">
        <v>26</v>
      </c>
      <c r="N3694" t="s">
        <v>24</v>
      </c>
    </row>
    <row r="3695" spans="1:14" x14ac:dyDescent="0.25">
      <c r="A3695" t="s">
        <v>5331</v>
      </c>
      <c r="B3695" t="s">
        <v>935</v>
      </c>
      <c r="C3695" t="s">
        <v>480</v>
      </c>
      <c r="D3695" t="s">
        <v>21</v>
      </c>
      <c r="E3695">
        <v>25901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43204</v>
      </c>
      <c r="L3695" t="s">
        <v>26</v>
      </c>
      <c r="N3695" t="s">
        <v>24</v>
      </c>
    </row>
    <row r="3696" spans="1:14" x14ac:dyDescent="0.25">
      <c r="A3696" t="s">
        <v>4169</v>
      </c>
      <c r="B3696" t="s">
        <v>2067</v>
      </c>
      <c r="C3696" t="s">
        <v>2065</v>
      </c>
      <c r="D3696" t="s">
        <v>21</v>
      </c>
      <c r="E3696">
        <v>26261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43204</v>
      </c>
      <c r="L3696" t="s">
        <v>26</v>
      </c>
      <c r="N3696" t="s">
        <v>24</v>
      </c>
    </row>
    <row r="3697" spans="1:14" x14ac:dyDescent="0.25">
      <c r="A3697" t="s">
        <v>5332</v>
      </c>
      <c r="B3697" t="s">
        <v>2847</v>
      </c>
      <c r="C3697" t="s">
        <v>565</v>
      </c>
      <c r="D3697" t="s">
        <v>21</v>
      </c>
      <c r="E3697">
        <v>26726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43203</v>
      </c>
      <c r="L3697" t="s">
        <v>26</v>
      </c>
      <c r="N3697" t="s">
        <v>24</v>
      </c>
    </row>
    <row r="3698" spans="1:14" x14ac:dyDescent="0.25">
      <c r="A3698" t="s">
        <v>359</v>
      </c>
      <c r="B3698" t="s">
        <v>3688</v>
      </c>
      <c r="C3698" t="s">
        <v>565</v>
      </c>
      <c r="D3698" t="s">
        <v>21</v>
      </c>
      <c r="E3698">
        <v>26726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43203</v>
      </c>
      <c r="L3698" t="s">
        <v>26</v>
      </c>
      <c r="N3698" t="s">
        <v>24</v>
      </c>
    </row>
    <row r="3699" spans="1:14" x14ac:dyDescent="0.25">
      <c r="A3699" t="s">
        <v>2432</v>
      </c>
      <c r="B3699" t="s">
        <v>3689</v>
      </c>
      <c r="C3699" t="s">
        <v>565</v>
      </c>
      <c r="D3699" t="s">
        <v>21</v>
      </c>
      <c r="E3699">
        <v>26726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43203</v>
      </c>
      <c r="L3699" t="s">
        <v>26</v>
      </c>
      <c r="N3699" t="s">
        <v>24</v>
      </c>
    </row>
    <row r="3700" spans="1:14" x14ac:dyDescent="0.25">
      <c r="A3700" t="s">
        <v>341</v>
      </c>
      <c r="B3700" t="s">
        <v>3690</v>
      </c>
      <c r="C3700" t="s">
        <v>565</v>
      </c>
      <c r="D3700" t="s">
        <v>21</v>
      </c>
      <c r="E3700">
        <v>26726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43203</v>
      </c>
      <c r="L3700" t="s">
        <v>26</v>
      </c>
      <c r="N3700" t="s">
        <v>24</v>
      </c>
    </row>
    <row r="3701" spans="1:14" x14ac:dyDescent="0.25">
      <c r="A3701" t="s">
        <v>2304</v>
      </c>
      <c r="B3701" t="s">
        <v>3714</v>
      </c>
      <c r="C3701" t="s">
        <v>565</v>
      </c>
      <c r="D3701" t="s">
        <v>21</v>
      </c>
      <c r="E3701">
        <v>26726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43203</v>
      </c>
      <c r="L3701" t="s">
        <v>26</v>
      </c>
      <c r="N3701" t="s">
        <v>24</v>
      </c>
    </row>
    <row r="3702" spans="1:14" x14ac:dyDescent="0.25">
      <c r="A3702" t="s">
        <v>2304</v>
      </c>
      <c r="B3702" t="s">
        <v>2839</v>
      </c>
      <c r="C3702" t="s">
        <v>565</v>
      </c>
      <c r="D3702" t="s">
        <v>21</v>
      </c>
      <c r="E3702">
        <v>26726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43203</v>
      </c>
      <c r="L3702" t="s">
        <v>26</v>
      </c>
      <c r="N3702" t="s">
        <v>24</v>
      </c>
    </row>
    <row r="3703" spans="1:14" x14ac:dyDescent="0.25">
      <c r="A3703" t="s">
        <v>3736</v>
      </c>
      <c r="B3703" t="s">
        <v>2856</v>
      </c>
      <c r="C3703" t="s">
        <v>565</v>
      </c>
      <c r="D3703" t="s">
        <v>21</v>
      </c>
      <c r="E3703">
        <v>26726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43203</v>
      </c>
      <c r="L3703" t="s">
        <v>26</v>
      </c>
      <c r="N3703" t="s">
        <v>24</v>
      </c>
    </row>
    <row r="3704" spans="1:14" x14ac:dyDescent="0.25">
      <c r="A3704" t="s">
        <v>1091</v>
      </c>
      <c r="B3704" t="s">
        <v>2549</v>
      </c>
      <c r="C3704" t="s">
        <v>565</v>
      </c>
      <c r="D3704" t="s">
        <v>21</v>
      </c>
      <c r="E3704">
        <v>26726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43203</v>
      </c>
      <c r="L3704" t="s">
        <v>26</v>
      </c>
      <c r="N3704" t="s">
        <v>24</v>
      </c>
    </row>
    <row r="3705" spans="1:14" x14ac:dyDescent="0.25">
      <c r="A3705" t="s">
        <v>3290</v>
      </c>
      <c r="B3705" t="s">
        <v>1971</v>
      </c>
      <c r="C3705" t="s">
        <v>565</v>
      </c>
      <c r="D3705" t="s">
        <v>21</v>
      </c>
      <c r="E3705">
        <v>26726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43203</v>
      </c>
      <c r="L3705" t="s">
        <v>26</v>
      </c>
      <c r="N3705" t="s">
        <v>24</v>
      </c>
    </row>
    <row r="3706" spans="1:14" x14ac:dyDescent="0.25">
      <c r="A3706" t="s">
        <v>2220</v>
      </c>
      <c r="B3706" t="s">
        <v>2221</v>
      </c>
      <c r="C3706" t="s">
        <v>271</v>
      </c>
      <c r="D3706" t="s">
        <v>21</v>
      </c>
      <c r="E3706">
        <v>25404</v>
      </c>
      <c r="F3706" t="s">
        <v>22</v>
      </c>
      <c r="G3706" t="s">
        <v>22</v>
      </c>
      <c r="H3706" t="s">
        <v>312</v>
      </c>
      <c r="I3706" t="s">
        <v>767</v>
      </c>
      <c r="J3706" t="s">
        <v>80</v>
      </c>
      <c r="K3706" s="1">
        <v>43202</v>
      </c>
      <c r="L3706" t="s">
        <v>81</v>
      </c>
      <c r="M3706" t="str">
        <f>HYPERLINK("https://www.regulations.gov/docket?D=FDA-2018-H-1465")</f>
        <v>https://www.regulations.gov/docket?D=FDA-2018-H-1465</v>
      </c>
      <c r="N3706" t="s">
        <v>80</v>
      </c>
    </row>
    <row r="3707" spans="1:14" x14ac:dyDescent="0.25">
      <c r="A3707" t="s">
        <v>5333</v>
      </c>
      <c r="B3707" t="s">
        <v>3582</v>
      </c>
      <c r="C3707" t="s">
        <v>48</v>
      </c>
      <c r="D3707" t="s">
        <v>21</v>
      </c>
      <c r="E3707">
        <v>25302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43201</v>
      </c>
      <c r="L3707" t="s">
        <v>26</v>
      </c>
      <c r="N3707" t="s">
        <v>24</v>
      </c>
    </row>
    <row r="3708" spans="1:14" x14ac:dyDescent="0.25">
      <c r="A3708" t="s">
        <v>2432</v>
      </c>
      <c r="B3708" t="s">
        <v>4354</v>
      </c>
      <c r="C3708" t="s">
        <v>98</v>
      </c>
      <c r="D3708" t="s">
        <v>21</v>
      </c>
      <c r="E3708">
        <v>25271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43201</v>
      </c>
      <c r="L3708" t="s">
        <v>26</v>
      </c>
      <c r="N3708" t="s">
        <v>24</v>
      </c>
    </row>
    <row r="3709" spans="1:14" x14ac:dyDescent="0.25">
      <c r="A3709" t="s">
        <v>4295</v>
      </c>
      <c r="B3709" t="s">
        <v>4359</v>
      </c>
      <c r="C3709" t="s">
        <v>98</v>
      </c>
      <c r="D3709" t="s">
        <v>21</v>
      </c>
      <c r="E3709">
        <v>25271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43201</v>
      </c>
      <c r="L3709" t="s">
        <v>26</v>
      </c>
      <c r="N3709" t="s">
        <v>24</v>
      </c>
    </row>
    <row r="3710" spans="1:14" x14ac:dyDescent="0.25">
      <c r="A3710" t="s">
        <v>3277</v>
      </c>
      <c r="B3710" t="s">
        <v>5334</v>
      </c>
      <c r="C3710" t="s">
        <v>98</v>
      </c>
      <c r="D3710" t="s">
        <v>21</v>
      </c>
      <c r="E3710">
        <v>25271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43201</v>
      </c>
      <c r="L3710" t="s">
        <v>26</v>
      </c>
      <c r="N3710" t="s">
        <v>24</v>
      </c>
    </row>
    <row r="3711" spans="1:14" x14ac:dyDescent="0.25">
      <c r="A3711" t="s">
        <v>4365</v>
      </c>
      <c r="B3711" t="s">
        <v>4366</v>
      </c>
      <c r="C3711" t="s">
        <v>98</v>
      </c>
      <c r="D3711" t="s">
        <v>21</v>
      </c>
      <c r="E3711">
        <v>25271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43201</v>
      </c>
      <c r="L3711" t="s">
        <v>26</v>
      </c>
      <c r="N3711" t="s">
        <v>24</v>
      </c>
    </row>
    <row r="3712" spans="1:14" x14ac:dyDescent="0.25">
      <c r="A3712" t="s">
        <v>121</v>
      </c>
      <c r="B3712" t="s">
        <v>5335</v>
      </c>
      <c r="C3712" t="s">
        <v>98</v>
      </c>
      <c r="D3712" t="s">
        <v>21</v>
      </c>
      <c r="E3712">
        <v>25271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43201</v>
      </c>
      <c r="L3712" t="s">
        <v>26</v>
      </c>
      <c r="N3712" t="s">
        <v>24</v>
      </c>
    </row>
    <row r="3713" spans="1:14" x14ac:dyDescent="0.25">
      <c r="A3713" t="s">
        <v>2575</v>
      </c>
      <c r="B3713" t="s">
        <v>4369</v>
      </c>
      <c r="C3713" t="s">
        <v>98</v>
      </c>
      <c r="D3713" t="s">
        <v>21</v>
      </c>
      <c r="E3713">
        <v>25271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43201</v>
      </c>
      <c r="L3713" t="s">
        <v>26</v>
      </c>
      <c r="N3713" t="s">
        <v>24</v>
      </c>
    </row>
    <row r="3714" spans="1:14" x14ac:dyDescent="0.25">
      <c r="A3714" t="s">
        <v>3853</v>
      </c>
      <c r="B3714" t="s">
        <v>3854</v>
      </c>
      <c r="C3714" t="s">
        <v>98</v>
      </c>
      <c r="D3714" t="s">
        <v>21</v>
      </c>
      <c r="E3714">
        <v>25271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43201</v>
      </c>
      <c r="L3714" t="s">
        <v>26</v>
      </c>
      <c r="N3714" t="s">
        <v>24</v>
      </c>
    </row>
    <row r="3715" spans="1:14" x14ac:dyDescent="0.25">
      <c r="A3715" t="s">
        <v>5336</v>
      </c>
      <c r="B3715" t="s">
        <v>350</v>
      </c>
      <c r="C3715" t="s">
        <v>326</v>
      </c>
      <c r="D3715" t="s">
        <v>21</v>
      </c>
      <c r="E3715">
        <v>25705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43200</v>
      </c>
      <c r="L3715" t="s">
        <v>26</v>
      </c>
      <c r="N3715" t="s">
        <v>24</v>
      </c>
    </row>
    <row r="3716" spans="1:14" x14ac:dyDescent="0.25">
      <c r="A3716" t="s">
        <v>2909</v>
      </c>
      <c r="B3716" t="s">
        <v>1673</v>
      </c>
      <c r="C3716" t="s">
        <v>1089</v>
      </c>
      <c r="D3716" t="s">
        <v>21</v>
      </c>
      <c r="E3716">
        <v>25504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43200</v>
      </c>
      <c r="L3716" t="s">
        <v>26</v>
      </c>
      <c r="N3716" t="s">
        <v>24</v>
      </c>
    </row>
    <row r="3717" spans="1:14" x14ac:dyDescent="0.25">
      <c r="A3717" t="s">
        <v>3216</v>
      </c>
      <c r="B3717" t="s">
        <v>3217</v>
      </c>
      <c r="C3717" t="s">
        <v>326</v>
      </c>
      <c r="D3717" t="s">
        <v>21</v>
      </c>
      <c r="E3717">
        <v>25705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43200</v>
      </c>
      <c r="L3717" t="s">
        <v>26</v>
      </c>
      <c r="N3717" t="s">
        <v>24</v>
      </c>
    </row>
    <row r="3718" spans="1:14" x14ac:dyDescent="0.25">
      <c r="A3718" t="s">
        <v>5337</v>
      </c>
      <c r="B3718" t="s">
        <v>2336</v>
      </c>
      <c r="C3718" t="s">
        <v>1089</v>
      </c>
      <c r="D3718" t="s">
        <v>21</v>
      </c>
      <c r="E3718">
        <v>25504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43200</v>
      </c>
      <c r="L3718" t="s">
        <v>26</v>
      </c>
      <c r="N3718" t="s">
        <v>24</v>
      </c>
    </row>
    <row r="3719" spans="1:14" x14ac:dyDescent="0.25">
      <c r="A3719" t="s">
        <v>4132</v>
      </c>
      <c r="B3719" t="s">
        <v>4133</v>
      </c>
      <c r="C3719" t="s">
        <v>1769</v>
      </c>
      <c r="D3719" t="s">
        <v>21</v>
      </c>
      <c r="E3719">
        <v>26320</v>
      </c>
      <c r="F3719" t="s">
        <v>22</v>
      </c>
      <c r="G3719" t="s">
        <v>22</v>
      </c>
      <c r="H3719" t="s">
        <v>312</v>
      </c>
      <c r="I3719" t="s">
        <v>313</v>
      </c>
      <c r="J3719" t="s">
        <v>80</v>
      </c>
      <c r="K3719" s="1">
        <v>43200</v>
      </c>
      <c r="L3719" t="s">
        <v>81</v>
      </c>
      <c r="M3719" t="str">
        <f>HYPERLINK("https://www.regulations.gov/docket?D=FDA-2018-H-1437")</f>
        <v>https://www.regulations.gov/docket?D=FDA-2018-H-1437</v>
      </c>
      <c r="N3719" t="s">
        <v>80</v>
      </c>
    </row>
    <row r="3720" spans="1:14" x14ac:dyDescent="0.25">
      <c r="A3720" t="s">
        <v>1594</v>
      </c>
      <c r="B3720" t="s">
        <v>3099</v>
      </c>
      <c r="C3720" t="s">
        <v>326</v>
      </c>
      <c r="D3720" t="s">
        <v>21</v>
      </c>
      <c r="E3720">
        <v>25705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43200</v>
      </c>
      <c r="L3720" t="s">
        <v>26</v>
      </c>
      <c r="N3720" t="s">
        <v>24</v>
      </c>
    </row>
    <row r="3721" spans="1:14" x14ac:dyDescent="0.25">
      <c r="A3721" t="s">
        <v>4002</v>
      </c>
      <c r="B3721" t="s">
        <v>4003</v>
      </c>
      <c r="C3721" t="s">
        <v>434</v>
      </c>
      <c r="D3721" t="s">
        <v>21</v>
      </c>
      <c r="E3721">
        <v>25143</v>
      </c>
      <c r="F3721" t="s">
        <v>22</v>
      </c>
      <c r="G3721" t="s">
        <v>22</v>
      </c>
      <c r="H3721" t="s">
        <v>312</v>
      </c>
      <c r="I3721" t="s">
        <v>313</v>
      </c>
      <c r="J3721" t="s">
        <v>80</v>
      </c>
      <c r="K3721" s="1">
        <v>43199</v>
      </c>
      <c r="L3721" t="s">
        <v>81</v>
      </c>
      <c r="M3721" t="str">
        <f>HYPERLINK("https://www.regulations.gov/docket?D=FDA-2018-H-1418")</f>
        <v>https://www.regulations.gov/docket?D=FDA-2018-H-1418</v>
      </c>
      <c r="N3721" t="s">
        <v>80</v>
      </c>
    </row>
    <row r="3722" spans="1:14" x14ac:dyDescent="0.25">
      <c r="A3722" t="s">
        <v>396</v>
      </c>
      <c r="B3722" t="s">
        <v>3830</v>
      </c>
      <c r="C3722" t="s">
        <v>384</v>
      </c>
      <c r="D3722" t="s">
        <v>21</v>
      </c>
      <c r="E3722">
        <v>26542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43199</v>
      </c>
      <c r="L3722" t="s">
        <v>26</v>
      </c>
      <c r="N3722" t="s">
        <v>24</v>
      </c>
    </row>
    <row r="3723" spans="1:14" x14ac:dyDescent="0.25">
      <c r="A3723" t="s">
        <v>2646</v>
      </c>
      <c r="B3723" t="s">
        <v>3833</v>
      </c>
      <c r="C3723" t="s">
        <v>384</v>
      </c>
      <c r="D3723" t="s">
        <v>21</v>
      </c>
      <c r="E3723">
        <v>26542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43199</v>
      </c>
      <c r="L3723" t="s">
        <v>26</v>
      </c>
      <c r="N3723" t="s">
        <v>24</v>
      </c>
    </row>
    <row r="3724" spans="1:14" x14ac:dyDescent="0.25">
      <c r="A3724" t="s">
        <v>5338</v>
      </c>
      <c r="B3724" t="s">
        <v>4543</v>
      </c>
      <c r="C3724" t="s">
        <v>3820</v>
      </c>
      <c r="D3724" t="s">
        <v>21</v>
      </c>
      <c r="E3724">
        <v>26410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43199</v>
      </c>
      <c r="L3724" t="s">
        <v>26</v>
      </c>
      <c r="N3724" t="s">
        <v>24</v>
      </c>
    </row>
    <row r="3725" spans="1:14" x14ac:dyDescent="0.25">
      <c r="A3725" t="s">
        <v>3562</v>
      </c>
      <c r="B3725" t="s">
        <v>3563</v>
      </c>
      <c r="C3725" t="s">
        <v>841</v>
      </c>
      <c r="D3725" t="s">
        <v>21</v>
      </c>
      <c r="E3725">
        <v>25601</v>
      </c>
      <c r="F3725" t="s">
        <v>22</v>
      </c>
      <c r="G3725" t="s">
        <v>22</v>
      </c>
      <c r="H3725" t="s">
        <v>78</v>
      </c>
      <c r="I3725" t="s">
        <v>79</v>
      </c>
      <c r="J3725" t="s">
        <v>80</v>
      </c>
      <c r="K3725" s="1">
        <v>43199</v>
      </c>
      <c r="L3725" t="s">
        <v>81</v>
      </c>
      <c r="M3725" t="str">
        <f>HYPERLINK("https://www.regulations.gov/docket?D=FDA-2018-H-1423")</f>
        <v>https://www.regulations.gov/docket?D=FDA-2018-H-1423</v>
      </c>
      <c r="N3725" t="s">
        <v>80</v>
      </c>
    </row>
    <row r="3726" spans="1:14" x14ac:dyDescent="0.25">
      <c r="A3726" t="s">
        <v>3277</v>
      </c>
      <c r="B3726" t="s">
        <v>843</v>
      </c>
      <c r="C3726" t="s">
        <v>71</v>
      </c>
      <c r="D3726" t="s">
        <v>21</v>
      </c>
      <c r="E3726">
        <v>26003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43198</v>
      </c>
      <c r="L3726" t="s">
        <v>26</v>
      </c>
      <c r="N3726" t="s">
        <v>24</v>
      </c>
    </row>
    <row r="3727" spans="1:14" x14ac:dyDescent="0.25">
      <c r="A3727" t="s">
        <v>5339</v>
      </c>
      <c r="B3727" t="s">
        <v>5340</v>
      </c>
      <c r="C3727" t="s">
        <v>71</v>
      </c>
      <c r="D3727" t="s">
        <v>21</v>
      </c>
      <c r="E3727">
        <v>26003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43198</v>
      </c>
      <c r="L3727" t="s">
        <v>26</v>
      </c>
      <c r="N3727" t="s">
        <v>24</v>
      </c>
    </row>
    <row r="3728" spans="1:14" x14ac:dyDescent="0.25">
      <c r="A3728" t="s">
        <v>5339</v>
      </c>
      <c r="B3728" t="s">
        <v>854</v>
      </c>
      <c r="C3728" t="s">
        <v>71</v>
      </c>
      <c r="D3728" t="s">
        <v>21</v>
      </c>
      <c r="E3728">
        <v>26003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43198</v>
      </c>
      <c r="L3728" t="s">
        <v>26</v>
      </c>
      <c r="N3728" t="s">
        <v>24</v>
      </c>
    </row>
    <row r="3729" spans="1:14" x14ac:dyDescent="0.25">
      <c r="A3729" t="s">
        <v>4895</v>
      </c>
      <c r="B3729" t="s">
        <v>4896</v>
      </c>
      <c r="C3729" t="s">
        <v>48</v>
      </c>
      <c r="D3729" t="s">
        <v>21</v>
      </c>
      <c r="E3729">
        <v>25302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43196</v>
      </c>
      <c r="L3729" t="s">
        <v>26</v>
      </c>
      <c r="N3729" t="s">
        <v>24</v>
      </c>
    </row>
    <row r="3730" spans="1:14" x14ac:dyDescent="0.25">
      <c r="A3730" t="s">
        <v>3517</v>
      </c>
      <c r="B3730" t="s">
        <v>3518</v>
      </c>
      <c r="C3730" t="s">
        <v>48</v>
      </c>
      <c r="D3730" t="s">
        <v>21</v>
      </c>
      <c r="E3730">
        <v>25302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43196</v>
      </c>
      <c r="L3730" t="s">
        <v>26</v>
      </c>
      <c r="N3730" t="s">
        <v>24</v>
      </c>
    </row>
    <row r="3731" spans="1:14" x14ac:dyDescent="0.25">
      <c r="A3731" t="s">
        <v>620</v>
      </c>
      <c r="B3731" t="s">
        <v>4898</v>
      </c>
      <c r="C3731" t="s">
        <v>48</v>
      </c>
      <c r="D3731" t="s">
        <v>21</v>
      </c>
      <c r="E3731">
        <v>25302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43196</v>
      </c>
      <c r="L3731" t="s">
        <v>26</v>
      </c>
      <c r="N3731" t="s">
        <v>24</v>
      </c>
    </row>
    <row r="3732" spans="1:14" x14ac:dyDescent="0.25">
      <c r="A3732" t="s">
        <v>4899</v>
      </c>
      <c r="B3732" t="s">
        <v>4900</v>
      </c>
      <c r="C3732" t="s">
        <v>271</v>
      </c>
      <c r="D3732" t="s">
        <v>21</v>
      </c>
      <c r="E3732">
        <v>25401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43196</v>
      </c>
      <c r="L3732" t="s">
        <v>26</v>
      </c>
      <c r="N3732" t="s">
        <v>24</v>
      </c>
    </row>
    <row r="3733" spans="1:14" x14ac:dyDescent="0.25">
      <c r="A3733" t="s">
        <v>2368</v>
      </c>
      <c r="B3733" t="s">
        <v>2369</v>
      </c>
      <c r="C3733" t="s">
        <v>271</v>
      </c>
      <c r="D3733" t="s">
        <v>21</v>
      </c>
      <c r="E3733">
        <v>25403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43196</v>
      </c>
      <c r="L3733" t="s">
        <v>26</v>
      </c>
      <c r="N3733" t="s">
        <v>24</v>
      </c>
    </row>
    <row r="3734" spans="1:14" x14ac:dyDescent="0.25">
      <c r="A3734" t="s">
        <v>3290</v>
      </c>
      <c r="B3734" t="s">
        <v>4102</v>
      </c>
      <c r="C3734" t="s">
        <v>271</v>
      </c>
      <c r="D3734" t="s">
        <v>21</v>
      </c>
      <c r="E3734">
        <v>25405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43196</v>
      </c>
      <c r="L3734" t="s">
        <v>26</v>
      </c>
      <c r="N3734" t="s">
        <v>24</v>
      </c>
    </row>
    <row r="3735" spans="1:14" x14ac:dyDescent="0.25">
      <c r="A3735" t="s">
        <v>349</v>
      </c>
      <c r="B3735" t="s">
        <v>1093</v>
      </c>
      <c r="C3735" t="s">
        <v>326</v>
      </c>
      <c r="D3735" t="s">
        <v>21</v>
      </c>
      <c r="E3735">
        <v>25701</v>
      </c>
      <c r="F3735" t="s">
        <v>22</v>
      </c>
      <c r="G3735" t="s">
        <v>22</v>
      </c>
      <c r="H3735" t="s">
        <v>78</v>
      </c>
      <c r="I3735" t="s">
        <v>79</v>
      </c>
      <c r="J3735" t="s">
        <v>80</v>
      </c>
      <c r="K3735" s="1">
        <v>43196</v>
      </c>
      <c r="L3735" t="s">
        <v>81</v>
      </c>
      <c r="M3735" t="str">
        <f>HYPERLINK("https://www.regulations.gov/docket?D=FDA-2018-H-1413")</f>
        <v>https://www.regulations.gov/docket?D=FDA-2018-H-1413</v>
      </c>
      <c r="N3735" t="s">
        <v>80</v>
      </c>
    </row>
    <row r="3736" spans="1:14" x14ac:dyDescent="0.25">
      <c r="A3736" t="s">
        <v>4874</v>
      </c>
      <c r="B3736" t="s">
        <v>4875</v>
      </c>
      <c r="C3736" t="s">
        <v>113</v>
      </c>
      <c r="D3736" t="s">
        <v>21</v>
      </c>
      <c r="E3736">
        <v>25801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43195</v>
      </c>
      <c r="L3736" t="s">
        <v>26</v>
      </c>
      <c r="N3736" t="s">
        <v>24</v>
      </c>
    </row>
    <row r="3737" spans="1:14" x14ac:dyDescent="0.25">
      <c r="A3737" t="s">
        <v>4191</v>
      </c>
      <c r="B3737" t="s">
        <v>4192</v>
      </c>
      <c r="C3737" t="s">
        <v>301</v>
      </c>
      <c r="D3737" t="s">
        <v>21</v>
      </c>
      <c r="E3737">
        <v>26034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43195</v>
      </c>
      <c r="L3737" t="s">
        <v>26</v>
      </c>
      <c r="N3737" t="s">
        <v>24</v>
      </c>
    </row>
    <row r="3738" spans="1:14" x14ac:dyDescent="0.25">
      <c r="A3738" t="s">
        <v>3691</v>
      </c>
      <c r="B3738" t="s">
        <v>4642</v>
      </c>
      <c r="C3738" t="s">
        <v>1671</v>
      </c>
      <c r="D3738" t="s">
        <v>21</v>
      </c>
      <c r="E3738">
        <v>26757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43195</v>
      </c>
      <c r="L3738" t="s">
        <v>26</v>
      </c>
      <c r="N3738" t="s">
        <v>24</v>
      </c>
    </row>
    <row r="3739" spans="1:14" x14ac:dyDescent="0.25">
      <c r="A3739" t="s">
        <v>4811</v>
      </c>
      <c r="B3739" t="s">
        <v>4812</v>
      </c>
      <c r="C3739" t="s">
        <v>4813</v>
      </c>
      <c r="D3739" t="s">
        <v>21</v>
      </c>
      <c r="E3739">
        <v>25606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43194</v>
      </c>
      <c r="L3739" t="s">
        <v>26</v>
      </c>
      <c r="N3739" t="s">
        <v>24</v>
      </c>
    </row>
    <row r="3740" spans="1:14" x14ac:dyDescent="0.25">
      <c r="A3740" t="s">
        <v>2380</v>
      </c>
      <c r="B3740" t="s">
        <v>840</v>
      </c>
      <c r="C3740" t="s">
        <v>841</v>
      </c>
      <c r="D3740" t="s">
        <v>21</v>
      </c>
      <c r="E3740">
        <v>25601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43194</v>
      </c>
      <c r="L3740" t="s">
        <v>26</v>
      </c>
      <c r="N3740" t="s">
        <v>24</v>
      </c>
    </row>
    <row r="3741" spans="1:14" x14ac:dyDescent="0.25">
      <c r="A3741" t="s">
        <v>970</v>
      </c>
      <c r="B3741" t="s">
        <v>5341</v>
      </c>
      <c r="C3741" t="s">
        <v>154</v>
      </c>
      <c r="D3741" t="s">
        <v>21</v>
      </c>
      <c r="E3741">
        <v>25508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43194</v>
      </c>
      <c r="L3741" t="s">
        <v>26</v>
      </c>
      <c r="N3741" t="s">
        <v>24</v>
      </c>
    </row>
    <row r="3742" spans="1:14" x14ac:dyDescent="0.25">
      <c r="A3742" t="s">
        <v>2009</v>
      </c>
      <c r="B3742" t="s">
        <v>5342</v>
      </c>
      <c r="C3742" t="s">
        <v>707</v>
      </c>
      <c r="D3742" t="s">
        <v>21</v>
      </c>
      <c r="E3742">
        <v>24701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43189</v>
      </c>
      <c r="L3742" t="s">
        <v>26</v>
      </c>
      <c r="N3742" t="s">
        <v>24</v>
      </c>
    </row>
    <row r="3743" spans="1:14" x14ac:dyDescent="0.25">
      <c r="A3743" t="s">
        <v>5343</v>
      </c>
      <c r="B3743" t="s">
        <v>5344</v>
      </c>
      <c r="C3743" t="s">
        <v>71</v>
      </c>
      <c r="D3743" t="s">
        <v>21</v>
      </c>
      <c r="E3743">
        <v>26003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43189</v>
      </c>
      <c r="L3743" t="s">
        <v>26</v>
      </c>
      <c r="N3743" t="s">
        <v>24</v>
      </c>
    </row>
    <row r="3744" spans="1:14" x14ac:dyDescent="0.25">
      <c r="A3744" t="s">
        <v>2432</v>
      </c>
      <c r="B3744" t="s">
        <v>2176</v>
      </c>
      <c r="C3744" t="s">
        <v>2177</v>
      </c>
      <c r="D3744" t="s">
        <v>21</v>
      </c>
      <c r="E3744">
        <v>25844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43189</v>
      </c>
      <c r="L3744" t="s">
        <v>26</v>
      </c>
      <c r="N3744" t="s">
        <v>24</v>
      </c>
    </row>
    <row r="3745" spans="1:14" x14ac:dyDescent="0.25">
      <c r="A3745" t="s">
        <v>2018</v>
      </c>
      <c r="B3745" t="s">
        <v>2019</v>
      </c>
      <c r="C3745" t="s">
        <v>707</v>
      </c>
      <c r="D3745" t="s">
        <v>21</v>
      </c>
      <c r="E3745">
        <v>24701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43189</v>
      </c>
      <c r="L3745" t="s">
        <v>26</v>
      </c>
      <c r="N3745" t="s">
        <v>24</v>
      </c>
    </row>
    <row r="3746" spans="1:14" x14ac:dyDescent="0.25">
      <c r="A3746" t="s">
        <v>2869</v>
      </c>
      <c r="B3746" t="s">
        <v>2870</v>
      </c>
      <c r="C3746" t="s">
        <v>707</v>
      </c>
      <c r="D3746" t="s">
        <v>21</v>
      </c>
      <c r="E3746">
        <v>24701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43189</v>
      </c>
      <c r="L3746" t="s">
        <v>26</v>
      </c>
      <c r="N3746" t="s">
        <v>24</v>
      </c>
    </row>
    <row r="3747" spans="1:14" x14ac:dyDescent="0.25">
      <c r="A3747" t="s">
        <v>4084</v>
      </c>
      <c r="B3747" t="s">
        <v>4085</v>
      </c>
      <c r="C3747" t="s">
        <v>135</v>
      </c>
      <c r="D3747" t="s">
        <v>21</v>
      </c>
      <c r="E3747">
        <v>26033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43189</v>
      </c>
      <c r="L3747" t="s">
        <v>26</v>
      </c>
      <c r="N3747" t="s">
        <v>24</v>
      </c>
    </row>
    <row r="3748" spans="1:14" x14ac:dyDescent="0.25">
      <c r="A3748" t="s">
        <v>2380</v>
      </c>
      <c r="B3748" t="s">
        <v>4086</v>
      </c>
      <c r="C3748" t="s">
        <v>135</v>
      </c>
      <c r="D3748" t="s">
        <v>21</v>
      </c>
      <c r="E3748">
        <v>26033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43189</v>
      </c>
      <c r="L3748" t="s">
        <v>26</v>
      </c>
      <c r="N3748" t="s">
        <v>24</v>
      </c>
    </row>
    <row r="3749" spans="1:14" x14ac:dyDescent="0.25">
      <c r="A3749" t="s">
        <v>2380</v>
      </c>
      <c r="B3749" t="s">
        <v>5345</v>
      </c>
      <c r="C3749" t="s">
        <v>2177</v>
      </c>
      <c r="D3749" t="s">
        <v>21</v>
      </c>
      <c r="E3749">
        <v>25844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43189</v>
      </c>
      <c r="L3749" t="s">
        <v>26</v>
      </c>
      <c r="N3749" t="s">
        <v>24</v>
      </c>
    </row>
    <row r="3750" spans="1:14" x14ac:dyDescent="0.25">
      <c r="A3750" t="s">
        <v>2304</v>
      </c>
      <c r="B3750" t="s">
        <v>2729</v>
      </c>
      <c r="C3750" t="s">
        <v>2177</v>
      </c>
      <c r="D3750" t="s">
        <v>21</v>
      </c>
      <c r="E3750">
        <v>25844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43189</v>
      </c>
      <c r="L3750" t="s">
        <v>26</v>
      </c>
      <c r="N3750" t="s">
        <v>24</v>
      </c>
    </row>
    <row r="3751" spans="1:14" x14ac:dyDescent="0.25">
      <c r="A3751" t="s">
        <v>2304</v>
      </c>
      <c r="B3751" t="s">
        <v>5346</v>
      </c>
      <c r="C3751" t="s">
        <v>71</v>
      </c>
      <c r="D3751" t="s">
        <v>21</v>
      </c>
      <c r="E3751">
        <v>26003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43189</v>
      </c>
      <c r="L3751" t="s">
        <v>26</v>
      </c>
      <c r="N3751" t="s">
        <v>24</v>
      </c>
    </row>
    <row r="3752" spans="1:14" x14ac:dyDescent="0.25">
      <c r="A3752" t="s">
        <v>2380</v>
      </c>
      <c r="B3752" t="s">
        <v>5347</v>
      </c>
      <c r="C3752" t="s">
        <v>707</v>
      </c>
      <c r="D3752" t="s">
        <v>21</v>
      </c>
      <c r="E3752">
        <v>24701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43189</v>
      </c>
      <c r="L3752" t="s">
        <v>26</v>
      </c>
      <c r="N3752" t="s">
        <v>24</v>
      </c>
    </row>
    <row r="3753" spans="1:14" x14ac:dyDescent="0.25">
      <c r="A3753" t="s">
        <v>171</v>
      </c>
      <c r="B3753" t="s">
        <v>172</v>
      </c>
      <c r="C3753" t="s">
        <v>135</v>
      </c>
      <c r="D3753" t="s">
        <v>21</v>
      </c>
      <c r="E3753">
        <v>26033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43189</v>
      </c>
      <c r="L3753" t="s">
        <v>26</v>
      </c>
      <c r="N3753" t="s">
        <v>24</v>
      </c>
    </row>
    <row r="3754" spans="1:14" x14ac:dyDescent="0.25">
      <c r="A3754" t="s">
        <v>173</v>
      </c>
      <c r="B3754" t="s">
        <v>174</v>
      </c>
      <c r="C3754" t="s">
        <v>135</v>
      </c>
      <c r="D3754" t="s">
        <v>21</v>
      </c>
      <c r="E3754">
        <v>26033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43189</v>
      </c>
      <c r="L3754" t="s">
        <v>26</v>
      </c>
      <c r="N3754" t="s">
        <v>24</v>
      </c>
    </row>
    <row r="3755" spans="1:14" x14ac:dyDescent="0.25">
      <c r="A3755" t="s">
        <v>5348</v>
      </c>
      <c r="B3755" t="s">
        <v>5349</v>
      </c>
      <c r="C3755" t="s">
        <v>2177</v>
      </c>
      <c r="D3755" t="s">
        <v>21</v>
      </c>
      <c r="E3755">
        <v>25844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43189</v>
      </c>
      <c r="L3755" t="s">
        <v>26</v>
      </c>
      <c r="N3755" t="s">
        <v>24</v>
      </c>
    </row>
    <row r="3756" spans="1:14" x14ac:dyDescent="0.25">
      <c r="A3756" t="s">
        <v>2028</v>
      </c>
      <c r="B3756" t="s">
        <v>2029</v>
      </c>
      <c r="C3756" t="s">
        <v>707</v>
      </c>
      <c r="D3756" t="s">
        <v>21</v>
      </c>
      <c r="E3756">
        <v>24701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43189</v>
      </c>
      <c r="L3756" t="s">
        <v>26</v>
      </c>
      <c r="N3756" t="s">
        <v>24</v>
      </c>
    </row>
    <row r="3757" spans="1:14" x14ac:dyDescent="0.25">
      <c r="A3757" t="s">
        <v>5350</v>
      </c>
      <c r="B3757" t="s">
        <v>5351</v>
      </c>
      <c r="C3757" t="s">
        <v>707</v>
      </c>
      <c r="D3757" t="s">
        <v>21</v>
      </c>
      <c r="E3757">
        <v>24701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43189</v>
      </c>
      <c r="L3757" t="s">
        <v>26</v>
      </c>
      <c r="N3757" t="s">
        <v>24</v>
      </c>
    </row>
    <row r="3758" spans="1:14" x14ac:dyDescent="0.25">
      <c r="A3758" t="s">
        <v>2208</v>
      </c>
      <c r="B3758" t="s">
        <v>5352</v>
      </c>
      <c r="C3758" t="s">
        <v>2210</v>
      </c>
      <c r="D3758" t="s">
        <v>21</v>
      </c>
      <c r="E3758">
        <v>25839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43189</v>
      </c>
      <c r="L3758" t="s">
        <v>26</v>
      </c>
      <c r="N3758" t="s">
        <v>24</v>
      </c>
    </row>
    <row r="3759" spans="1:14" x14ac:dyDescent="0.25">
      <c r="A3759" t="s">
        <v>2211</v>
      </c>
      <c r="B3759" t="s">
        <v>5353</v>
      </c>
      <c r="C3759" t="s">
        <v>2177</v>
      </c>
      <c r="D3759" t="s">
        <v>21</v>
      </c>
      <c r="E3759">
        <v>25844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43189</v>
      </c>
      <c r="L3759" t="s">
        <v>26</v>
      </c>
      <c r="N3759" t="s">
        <v>24</v>
      </c>
    </row>
    <row r="3760" spans="1:14" x14ac:dyDescent="0.25">
      <c r="A3760" t="s">
        <v>5354</v>
      </c>
      <c r="B3760" t="s">
        <v>5355</v>
      </c>
      <c r="C3760" t="s">
        <v>2215</v>
      </c>
      <c r="D3760" t="s">
        <v>21</v>
      </c>
      <c r="E3760">
        <v>25817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43189</v>
      </c>
      <c r="L3760" t="s">
        <v>26</v>
      </c>
      <c r="N3760" t="s">
        <v>24</v>
      </c>
    </row>
    <row r="3761" spans="1:14" x14ac:dyDescent="0.25">
      <c r="A3761" t="s">
        <v>4258</v>
      </c>
      <c r="B3761" t="s">
        <v>4259</v>
      </c>
      <c r="C3761" t="s">
        <v>2454</v>
      </c>
      <c r="D3761" t="s">
        <v>21</v>
      </c>
      <c r="E3761">
        <v>25059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43187</v>
      </c>
      <c r="L3761" t="s">
        <v>26</v>
      </c>
      <c r="N3761" t="s">
        <v>24</v>
      </c>
    </row>
    <row r="3762" spans="1:14" x14ac:dyDescent="0.25">
      <c r="A3762" t="s">
        <v>3804</v>
      </c>
      <c r="B3762" t="s">
        <v>3805</v>
      </c>
      <c r="C3762" t="s">
        <v>1950</v>
      </c>
      <c r="D3762" t="s">
        <v>21</v>
      </c>
      <c r="E3762">
        <v>25260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43186</v>
      </c>
      <c r="L3762" t="s">
        <v>26</v>
      </c>
      <c r="N3762" t="s">
        <v>24</v>
      </c>
    </row>
    <row r="3763" spans="1:14" x14ac:dyDescent="0.25">
      <c r="A3763" t="s">
        <v>5356</v>
      </c>
      <c r="B3763" t="s">
        <v>5357</v>
      </c>
      <c r="C3763" t="s">
        <v>686</v>
      </c>
      <c r="D3763" t="s">
        <v>21</v>
      </c>
      <c r="E3763">
        <v>26301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43186</v>
      </c>
      <c r="L3763" t="s">
        <v>26</v>
      </c>
      <c r="N3763" t="s">
        <v>24</v>
      </c>
    </row>
    <row r="3764" spans="1:14" x14ac:dyDescent="0.25">
      <c r="A3764" t="s">
        <v>1146</v>
      </c>
      <c r="B3764" t="s">
        <v>5358</v>
      </c>
      <c r="C3764" t="s">
        <v>5359</v>
      </c>
      <c r="D3764" t="s">
        <v>21</v>
      </c>
      <c r="E3764">
        <v>26422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43186</v>
      </c>
      <c r="L3764" t="s">
        <v>26</v>
      </c>
      <c r="N3764" t="s">
        <v>24</v>
      </c>
    </row>
    <row r="3765" spans="1:14" x14ac:dyDescent="0.25">
      <c r="A3765" t="s">
        <v>1517</v>
      </c>
      <c r="B3765" t="s">
        <v>4707</v>
      </c>
      <c r="C3765" t="s">
        <v>686</v>
      </c>
      <c r="D3765" t="s">
        <v>21</v>
      </c>
      <c r="E3765">
        <v>26301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43186</v>
      </c>
      <c r="L3765" t="s">
        <v>26</v>
      </c>
      <c r="N3765" t="s">
        <v>24</v>
      </c>
    </row>
    <row r="3766" spans="1:14" x14ac:dyDescent="0.25">
      <c r="A3766" t="s">
        <v>5360</v>
      </c>
      <c r="B3766" t="s">
        <v>5361</v>
      </c>
      <c r="C3766" t="s">
        <v>463</v>
      </c>
      <c r="D3766" t="s">
        <v>21</v>
      </c>
      <c r="E3766">
        <v>25550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43186</v>
      </c>
      <c r="L3766" t="s">
        <v>26</v>
      </c>
      <c r="N3766" t="s">
        <v>24</v>
      </c>
    </row>
    <row r="3767" spans="1:14" x14ac:dyDescent="0.25">
      <c r="A3767" t="s">
        <v>2304</v>
      </c>
      <c r="B3767" t="s">
        <v>3801</v>
      </c>
      <c r="C3767" t="s">
        <v>1950</v>
      </c>
      <c r="D3767" t="s">
        <v>21</v>
      </c>
      <c r="E3767">
        <v>25260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43186</v>
      </c>
      <c r="L3767" t="s">
        <v>26</v>
      </c>
      <c r="N3767" t="s">
        <v>24</v>
      </c>
    </row>
    <row r="3768" spans="1:14" x14ac:dyDescent="0.25">
      <c r="A3768" t="s">
        <v>2304</v>
      </c>
      <c r="B3768" t="s">
        <v>3807</v>
      </c>
      <c r="C3768" t="s">
        <v>1937</v>
      </c>
      <c r="D3768" t="s">
        <v>21</v>
      </c>
      <c r="E3768">
        <v>25265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43186</v>
      </c>
      <c r="L3768" t="s">
        <v>26</v>
      </c>
      <c r="N3768" t="s">
        <v>24</v>
      </c>
    </row>
    <row r="3769" spans="1:14" x14ac:dyDescent="0.25">
      <c r="A3769" t="s">
        <v>2304</v>
      </c>
      <c r="B3769" t="s">
        <v>5362</v>
      </c>
      <c r="C3769" t="s">
        <v>686</v>
      </c>
      <c r="D3769" t="s">
        <v>21</v>
      </c>
      <c r="E3769">
        <v>26301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43186</v>
      </c>
      <c r="L3769" t="s">
        <v>26</v>
      </c>
      <c r="N3769" t="s">
        <v>24</v>
      </c>
    </row>
    <row r="3770" spans="1:14" x14ac:dyDescent="0.25">
      <c r="A3770" t="s">
        <v>4243</v>
      </c>
      <c r="B3770" t="s">
        <v>4244</v>
      </c>
      <c r="C3770" t="s">
        <v>1024</v>
      </c>
      <c r="D3770" t="s">
        <v>21</v>
      </c>
      <c r="E3770">
        <v>26354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43186</v>
      </c>
      <c r="L3770" t="s">
        <v>26</v>
      </c>
      <c r="N3770" t="s">
        <v>24</v>
      </c>
    </row>
    <row r="3771" spans="1:14" x14ac:dyDescent="0.25">
      <c r="A3771" t="s">
        <v>5363</v>
      </c>
      <c r="B3771" t="s">
        <v>1936</v>
      </c>
      <c r="C3771" t="s">
        <v>1937</v>
      </c>
      <c r="D3771" t="s">
        <v>21</v>
      </c>
      <c r="E3771">
        <v>25265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43186</v>
      </c>
      <c r="L3771" t="s">
        <v>26</v>
      </c>
      <c r="N3771" t="s">
        <v>24</v>
      </c>
    </row>
    <row r="3772" spans="1:14" x14ac:dyDescent="0.25">
      <c r="A3772" t="s">
        <v>2534</v>
      </c>
      <c r="B3772" t="s">
        <v>1109</v>
      </c>
      <c r="C3772" t="s">
        <v>686</v>
      </c>
      <c r="D3772" t="s">
        <v>21</v>
      </c>
      <c r="E3772">
        <v>26301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43186</v>
      </c>
      <c r="L3772" t="s">
        <v>26</v>
      </c>
      <c r="N3772" t="s">
        <v>24</v>
      </c>
    </row>
    <row r="3773" spans="1:14" x14ac:dyDescent="0.25">
      <c r="A3773" t="s">
        <v>2664</v>
      </c>
      <c r="B3773" t="s">
        <v>3808</v>
      </c>
      <c r="C3773" t="s">
        <v>1950</v>
      </c>
      <c r="D3773" t="s">
        <v>21</v>
      </c>
      <c r="E3773">
        <v>25260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43186</v>
      </c>
      <c r="L3773" t="s">
        <v>26</v>
      </c>
      <c r="N3773" t="s">
        <v>24</v>
      </c>
    </row>
    <row r="3774" spans="1:14" x14ac:dyDescent="0.25">
      <c r="A3774" t="s">
        <v>2793</v>
      </c>
      <c r="B3774" t="s">
        <v>3809</v>
      </c>
      <c r="C3774" t="s">
        <v>1950</v>
      </c>
      <c r="D3774" t="s">
        <v>21</v>
      </c>
      <c r="E3774">
        <v>25260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43186</v>
      </c>
      <c r="L3774" t="s">
        <v>26</v>
      </c>
      <c r="N3774" t="s">
        <v>24</v>
      </c>
    </row>
    <row r="3775" spans="1:14" x14ac:dyDescent="0.25">
      <c r="A3775" t="s">
        <v>1091</v>
      </c>
      <c r="B3775" t="s">
        <v>3808</v>
      </c>
      <c r="C3775" t="s">
        <v>1950</v>
      </c>
      <c r="D3775" t="s">
        <v>21</v>
      </c>
      <c r="E3775">
        <v>25260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43186</v>
      </c>
      <c r="L3775" t="s">
        <v>26</v>
      </c>
      <c r="N3775" t="s">
        <v>24</v>
      </c>
    </row>
    <row r="3776" spans="1:14" x14ac:dyDescent="0.25">
      <c r="A3776" t="s">
        <v>2097</v>
      </c>
      <c r="B3776" t="s">
        <v>1472</v>
      </c>
      <c r="C3776" t="s">
        <v>686</v>
      </c>
      <c r="D3776" t="s">
        <v>21</v>
      </c>
      <c r="E3776">
        <v>26301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43186</v>
      </c>
      <c r="L3776" t="s">
        <v>26</v>
      </c>
      <c r="N3776" t="s">
        <v>24</v>
      </c>
    </row>
    <row r="3777" spans="1:14" x14ac:dyDescent="0.25">
      <c r="A3777" t="s">
        <v>5364</v>
      </c>
      <c r="B3777" t="s">
        <v>5365</v>
      </c>
      <c r="C3777" t="s">
        <v>686</v>
      </c>
      <c r="D3777" t="s">
        <v>21</v>
      </c>
      <c r="E3777">
        <v>26301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43186</v>
      </c>
      <c r="L3777" t="s">
        <v>26</v>
      </c>
      <c r="N3777" t="s">
        <v>24</v>
      </c>
    </row>
    <row r="3778" spans="1:14" x14ac:dyDescent="0.25">
      <c r="A3778" t="s">
        <v>4912</v>
      </c>
      <c r="B3778" t="s">
        <v>4913</v>
      </c>
      <c r="C3778" t="s">
        <v>271</v>
      </c>
      <c r="D3778" t="s">
        <v>21</v>
      </c>
      <c r="E3778">
        <v>25404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43185</v>
      </c>
      <c r="L3778" t="s">
        <v>26</v>
      </c>
      <c r="N3778" t="s">
        <v>24</v>
      </c>
    </row>
    <row r="3779" spans="1:14" x14ac:dyDescent="0.25">
      <c r="A3779" t="s">
        <v>5366</v>
      </c>
      <c r="B3779" t="s">
        <v>2574</v>
      </c>
      <c r="C3779" t="s">
        <v>637</v>
      </c>
      <c r="D3779" t="s">
        <v>21</v>
      </c>
      <c r="E3779">
        <v>26101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43185</v>
      </c>
      <c r="L3779" t="s">
        <v>26</v>
      </c>
      <c r="N3779" t="s">
        <v>24</v>
      </c>
    </row>
    <row r="3780" spans="1:14" x14ac:dyDescent="0.25">
      <c r="A3780" t="s">
        <v>1984</v>
      </c>
      <c r="B3780" t="s">
        <v>2565</v>
      </c>
      <c r="C3780" t="s">
        <v>637</v>
      </c>
      <c r="D3780" t="s">
        <v>21</v>
      </c>
      <c r="E3780">
        <v>26101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43185</v>
      </c>
      <c r="L3780" t="s">
        <v>26</v>
      </c>
      <c r="N3780" t="s">
        <v>24</v>
      </c>
    </row>
    <row r="3781" spans="1:14" x14ac:dyDescent="0.25">
      <c r="A3781" t="s">
        <v>3460</v>
      </c>
      <c r="B3781" t="s">
        <v>4156</v>
      </c>
      <c r="C3781" t="s">
        <v>4154</v>
      </c>
      <c r="D3781" t="s">
        <v>21</v>
      </c>
      <c r="E3781">
        <v>26175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43185</v>
      </c>
      <c r="L3781" t="s">
        <v>26</v>
      </c>
      <c r="N3781" t="s">
        <v>24</v>
      </c>
    </row>
    <row r="3782" spans="1:14" x14ac:dyDescent="0.25">
      <c r="A3782" t="s">
        <v>343</v>
      </c>
      <c r="B3782" t="s">
        <v>2860</v>
      </c>
      <c r="C3782" t="s">
        <v>637</v>
      </c>
      <c r="D3782" t="s">
        <v>21</v>
      </c>
      <c r="E3782">
        <v>26101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43185</v>
      </c>
      <c r="L3782" t="s">
        <v>26</v>
      </c>
      <c r="N3782" t="s">
        <v>24</v>
      </c>
    </row>
    <row r="3783" spans="1:14" x14ac:dyDescent="0.25">
      <c r="A3783" t="s">
        <v>5367</v>
      </c>
      <c r="B3783" t="s">
        <v>2569</v>
      </c>
      <c r="C3783" t="s">
        <v>2564</v>
      </c>
      <c r="D3783" t="s">
        <v>21</v>
      </c>
      <c r="E3783">
        <v>26181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43185</v>
      </c>
      <c r="L3783" t="s">
        <v>26</v>
      </c>
      <c r="N3783" t="s">
        <v>24</v>
      </c>
    </row>
    <row r="3784" spans="1:14" x14ac:dyDescent="0.25">
      <c r="A3784" t="s">
        <v>5368</v>
      </c>
      <c r="B3784" t="s">
        <v>4153</v>
      </c>
      <c r="C3784" t="s">
        <v>4154</v>
      </c>
      <c r="D3784" t="s">
        <v>21</v>
      </c>
      <c r="E3784">
        <v>26175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43185</v>
      </c>
      <c r="L3784" t="s">
        <v>26</v>
      </c>
      <c r="N3784" t="s">
        <v>24</v>
      </c>
    </row>
    <row r="3785" spans="1:14" x14ac:dyDescent="0.25">
      <c r="A3785" t="s">
        <v>2380</v>
      </c>
      <c r="B3785" t="s">
        <v>2570</v>
      </c>
      <c r="C3785" t="s">
        <v>637</v>
      </c>
      <c r="D3785" t="s">
        <v>21</v>
      </c>
      <c r="E3785">
        <v>26101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43185</v>
      </c>
      <c r="L3785" t="s">
        <v>26</v>
      </c>
      <c r="N3785" t="s">
        <v>24</v>
      </c>
    </row>
    <row r="3786" spans="1:14" x14ac:dyDescent="0.25">
      <c r="A3786" t="s">
        <v>2304</v>
      </c>
      <c r="B3786" t="s">
        <v>4030</v>
      </c>
      <c r="C3786" t="s">
        <v>290</v>
      </c>
      <c r="D3786" t="s">
        <v>21</v>
      </c>
      <c r="E3786">
        <v>26180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43185</v>
      </c>
      <c r="L3786" t="s">
        <v>26</v>
      </c>
      <c r="N3786" t="s">
        <v>24</v>
      </c>
    </row>
    <row r="3787" spans="1:14" x14ac:dyDescent="0.25">
      <c r="A3787" t="s">
        <v>2380</v>
      </c>
      <c r="B3787" t="s">
        <v>4161</v>
      </c>
      <c r="C3787" t="s">
        <v>4154</v>
      </c>
      <c r="D3787" t="s">
        <v>21</v>
      </c>
      <c r="E3787">
        <v>26175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43185</v>
      </c>
      <c r="L3787" t="s">
        <v>26</v>
      </c>
      <c r="N3787" t="s">
        <v>24</v>
      </c>
    </row>
    <row r="3788" spans="1:14" x14ac:dyDescent="0.25">
      <c r="A3788" t="s">
        <v>2571</v>
      </c>
      <c r="B3788" t="s">
        <v>2572</v>
      </c>
      <c r="C3788" t="s">
        <v>2564</v>
      </c>
      <c r="D3788" t="s">
        <v>21</v>
      </c>
      <c r="E3788">
        <v>26181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43185</v>
      </c>
      <c r="L3788" t="s">
        <v>26</v>
      </c>
      <c r="N3788" t="s">
        <v>24</v>
      </c>
    </row>
    <row r="3789" spans="1:14" x14ac:dyDescent="0.25">
      <c r="A3789" t="s">
        <v>3988</v>
      </c>
      <c r="B3789" t="s">
        <v>5369</v>
      </c>
      <c r="C3789" t="s">
        <v>84</v>
      </c>
      <c r="D3789" t="s">
        <v>21</v>
      </c>
      <c r="E3789">
        <v>24986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43185</v>
      </c>
      <c r="L3789" t="s">
        <v>26</v>
      </c>
      <c r="N3789" t="s">
        <v>24</v>
      </c>
    </row>
    <row r="3790" spans="1:14" x14ac:dyDescent="0.25">
      <c r="A3790" t="s">
        <v>4167</v>
      </c>
      <c r="B3790" t="s">
        <v>4168</v>
      </c>
      <c r="C3790" t="s">
        <v>4154</v>
      </c>
      <c r="D3790" t="s">
        <v>21</v>
      </c>
      <c r="E3790">
        <v>26175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43185</v>
      </c>
      <c r="L3790" t="s">
        <v>26</v>
      </c>
      <c r="N3790" t="s">
        <v>24</v>
      </c>
    </row>
    <row r="3791" spans="1:14" x14ac:dyDescent="0.25">
      <c r="A3791" t="s">
        <v>1594</v>
      </c>
      <c r="B3791" t="s">
        <v>4563</v>
      </c>
      <c r="C3791" t="s">
        <v>320</v>
      </c>
      <c r="D3791" t="s">
        <v>21</v>
      </c>
      <c r="E3791">
        <v>26452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43185</v>
      </c>
      <c r="L3791" t="s">
        <v>26</v>
      </c>
      <c r="N3791" t="s">
        <v>24</v>
      </c>
    </row>
    <row r="3792" spans="1:14" x14ac:dyDescent="0.25">
      <c r="A3792" t="s">
        <v>2717</v>
      </c>
      <c r="B3792" t="s">
        <v>2555</v>
      </c>
      <c r="C3792" t="s">
        <v>84</v>
      </c>
      <c r="D3792" t="s">
        <v>21</v>
      </c>
      <c r="E3792">
        <v>24986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43185</v>
      </c>
      <c r="L3792" t="s">
        <v>26</v>
      </c>
      <c r="N3792" t="s">
        <v>24</v>
      </c>
    </row>
    <row r="3793" spans="1:14" x14ac:dyDescent="0.25">
      <c r="A3793" t="s">
        <v>2575</v>
      </c>
      <c r="B3793" t="s">
        <v>2576</v>
      </c>
      <c r="C3793" t="s">
        <v>637</v>
      </c>
      <c r="D3793" t="s">
        <v>21</v>
      </c>
      <c r="E3793">
        <v>26101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43185</v>
      </c>
      <c r="L3793" t="s">
        <v>26</v>
      </c>
      <c r="N3793" t="s">
        <v>24</v>
      </c>
    </row>
    <row r="3794" spans="1:14" x14ac:dyDescent="0.25">
      <c r="A3794" t="s">
        <v>2432</v>
      </c>
      <c r="B3794" t="s">
        <v>4502</v>
      </c>
      <c r="C3794" t="s">
        <v>1833</v>
      </c>
      <c r="D3794" t="s">
        <v>21</v>
      </c>
      <c r="E3794">
        <v>25015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43183</v>
      </c>
      <c r="L3794" t="s">
        <v>26</v>
      </c>
      <c r="N3794" t="s">
        <v>24</v>
      </c>
    </row>
    <row r="3795" spans="1:14" x14ac:dyDescent="0.25">
      <c r="A3795" t="s">
        <v>496</v>
      </c>
      <c r="B3795" t="s">
        <v>5370</v>
      </c>
      <c r="C3795" t="s">
        <v>1881</v>
      </c>
      <c r="D3795" t="s">
        <v>21</v>
      </c>
      <c r="E3795">
        <v>25213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43183</v>
      </c>
      <c r="L3795" t="s">
        <v>26</v>
      </c>
      <c r="N3795" t="s">
        <v>24</v>
      </c>
    </row>
    <row r="3796" spans="1:14" x14ac:dyDescent="0.25">
      <c r="A3796" t="s">
        <v>2709</v>
      </c>
      <c r="B3796" t="s">
        <v>5371</v>
      </c>
      <c r="C3796" t="s">
        <v>1881</v>
      </c>
      <c r="D3796" t="s">
        <v>21</v>
      </c>
      <c r="E3796">
        <v>25213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43183</v>
      </c>
      <c r="L3796" t="s">
        <v>26</v>
      </c>
      <c r="N3796" t="s">
        <v>24</v>
      </c>
    </row>
    <row r="3797" spans="1:14" x14ac:dyDescent="0.25">
      <c r="A3797" t="s">
        <v>2304</v>
      </c>
      <c r="B3797" t="s">
        <v>5372</v>
      </c>
      <c r="C3797" t="s">
        <v>1881</v>
      </c>
      <c r="D3797" t="s">
        <v>21</v>
      </c>
      <c r="E3797">
        <v>25213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43183</v>
      </c>
      <c r="L3797" t="s">
        <v>26</v>
      </c>
      <c r="N3797" t="s">
        <v>24</v>
      </c>
    </row>
    <row r="3798" spans="1:14" x14ac:dyDescent="0.25">
      <c r="A3798" t="s">
        <v>2380</v>
      </c>
      <c r="B3798" t="s">
        <v>5373</v>
      </c>
      <c r="C3798" t="s">
        <v>1833</v>
      </c>
      <c r="D3798" t="s">
        <v>21</v>
      </c>
      <c r="E3798">
        <v>25015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43183</v>
      </c>
      <c r="L3798" t="s">
        <v>26</v>
      </c>
      <c r="N3798" t="s">
        <v>24</v>
      </c>
    </row>
    <row r="3799" spans="1:14" x14ac:dyDescent="0.25">
      <c r="A3799" t="s">
        <v>2571</v>
      </c>
      <c r="B3799" t="s">
        <v>1000</v>
      </c>
      <c r="C3799" t="s">
        <v>1001</v>
      </c>
      <c r="D3799" t="s">
        <v>21</v>
      </c>
      <c r="E3799">
        <v>25107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43183</v>
      </c>
      <c r="L3799" t="s">
        <v>26</v>
      </c>
      <c r="N3799" t="s">
        <v>24</v>
      </c>
    </row>
    <row r="3800" spans="1:14" x14ac:dyDescent="0.25">
      <c r="A3800" t="s">
        <v>5374</v>
      </c>
      <c r="B3800" t="s">
        <v>5375</v>
      </c>
      <c r="C3800" t="s">
        <v>1881</v>
      </c>
      <c r="D3800" t="s">
        <v>21</v>
      </c>
      <c r="E3800">
        <v>25213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43183</v>
      </c>
      <c r="L3800" t="s">
        <v>26</v>
      </c>
      <c r="N3800" t="s">
        <v>24</v>
      </c>
    </row>
    <row r="3801" spans="1:14" x14ac:dyDescent="0.25">
      <c r="A3801" t="s">
        <v>1929</v>
      </c>
      <c r="B3801" t="s">
        <v>5376</v>
      </c>
      <c r="C3801" t="s">
        <v>1881</v>
      </c>
      <c r="D3801" t="s">
        <v>21</v>
      </c>
      <c r="E3801">
        <v>25213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43183</v>
      </c>
      <c r="L3801" t="s">
        <v>26</v>
      </c>
      <c r="N3801" t="s">
        <v>24</v>
      </c>
    </row>
    <row r="3802" spans="1:14" x14ac:dyDescent="0.25">
      <c r="A3802" t="s">
        <v>2575</v>
      </c>
      <c r="B3802" t="s">
        <v>5377</v>
      </c>
      <c r="C3802" t="s">
        <v>1881</v>
      </c>
      <c r="D3802" t="s">
        <v>21</v>
      </c>
      <c r="E3802">
        <v>25213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43183</v>
      </c>
      <c r="L3802" t="s">
        <v>26</v>
      </c>
      <c r="N3802" t="s">
        <v>24</v>
      </c>
    </row>
    <row r="3803" spans="1:14" x14ac:dyDescent="0.25">
      <c r="A3803" t="s">
        <v>5378</v>
      </c>
      <c r="B3803" t="s">
        <v>5379</v>
      </c>
      <c r="C3803" t="s">
        <v>1657</v>
      </c>
      <c r="D3803" t="s">
        <v>21</v>
      </c>
      <c r="E3803">
        <v>24925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43182</v>
      </c>
      <c r="L3803" t="s">
        <v>26</v>
      </c>
      <c r="N3803" t="s">
        <v>24</v>
      </c>
    </row>
    <row r="3804" spans="1:14" x14ac:dyDescent="0.25">
      <c r="A3804" t="s">
        <v>2405</v>
      </c>
      <c r="B3804" t="s">
        <v>5380</v>
      </c>
      <c r="C3804" t="s">
        <v>74</v>
      </c>
      <c r="D3804" t="s">
        <v>21</v>
      </c>
      <c r="E3804">
        <v>24901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43182</v>
      </c>
      <c r="L3804" t="s">
        <v>26</v>
      </c>
      <c r="N3804" t="s">
        <v>24</v>
      </c>
    </row>
    <row r="3805" spans="1:14" x14ac:dyDescent="0.25">
      <c r="A3805" t="s">
        <v>2405</v>
      </c>
      <c r="B3805" t="s">
        <v>4230</v>
      </c>
      <c r="C3805" t="s">
        <v>74</v>
      </c>
      <c r="D3805" t="s">
        <v>21</v>
      </c>
      <c r="E3805">
        <v>24901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43182</v>
      </c>
      <c r="L3805" t="s">
        <v>26</v>
      </c>
      <c r="N3805" t="s">
        <v>24</v>
      </c>
    </row>
    <row r="3806" spans="1:14" x14ac:dyDescent="0.25">
      <c r="A3806" t="s">
        <v>2542</v>
      </c>
      <c r="B3806" t="s">
        <v>2543</v>
      </c>
      <c r="C3806" t="s">
        <v>84</v>
      </c>
      <c r="D3806" t="s">
        <v>21</v>
      </c>
      <c r="E3806">
        <v>24986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43182</v>
      </c>
      <c r="L3806" t="s">
        <v>26</v>
      </c>
      <c r="N3806" t="s">
        <v>24</v>
      </c>
    </row>
    <row r="3807" spans="1:14" x14ac:dyDescent="0.25">
      <c r="A3807" t="s">
        <v>3785</v>
      </c>
      <c r="B3807" t="s">
        <v>5381</v>
      </c>
      <c r="C3807" t="s">
        <v>74</v>
      </c>
      <c r="D3807" t="s">
        <v>21</v>
      </c>
      <c r="E3807">
        <v>24901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43182</v>
      </c>
      <c r="L3807" t="s">
        <v>26</v>
      </c>
      <c r="N3807" t="s">
        <v>24</v>
      </c>
    </row>
    <row r="3808" spans="1:14" x14ac:dyDescent="0.25">
      <c r="A3808" t="s">
        <v>4057</v>
      </c>
      <c r="B3808" t="s">
        <v>4058</v>
      </c>
      <c r="C3808" t="s">
        <v>271</v>
      </c>
      <c r="D3808" t="s">
        <v>21</v>
      </c>
      <c r="E3808">
        <v>25405</v>
      </c>
      <c r="F3808" t="s">
        <v>22</v>
      </c>
      <c r="G3808" t="s">
        <v>22</v>
      </c>
      <c r="H3808" t="s">
        <v>5295</v>
      </c>
      <c r="I3808" t="s">
        <v>1100</v>
      </c>
      <c r="J3808" t="s">
        <v>80</v>
      </c>
      <c r="K3808" s="1">
        <v>43182</v>
      </c>
      <c r="L3808" t="s">
        <v>81</v>
      </c>
      <c r="M3808" t="str">
        <f>HYPERLINK("https://www.regulations.gov/docket?D=FDA-2018-H-1220")</f>
        <v>https://www.regulations.gov/docket?D=FDA-2018-H-1220</v>
      </c>
      <c r="N3808" t="s">
        <v>80</v>
      </c>
    </row>
    <row r="3809" spans="1:14" x14ac:dyDescent="0.25">
      <c r="A3809" t="s">
        <v>5382</v>
      </c>
      <c r="B3809" t="s">
        <v>5383</v>
      </c>
      <c r="C3809" t="s">
        <v>1617</v>
      </c>
      <c r="D3809" t="s">
        <v>21</v>
      </c>
      <c r="E3809">
        <v>25526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43181</v>
      </c>
      <c r="L3809" t="s">
        <v>26</v>
      </c>
      <c r="N3809" t="s">
        <v>24</v>
      </c>
    </row>
    <row r="3810" spans="1:14" x14ac:dyDescent="0.25">
      <c r="A3810" t="s">
        <v>2197</v>
      </c>
      <c r="B3810" t="s">
        <v>5384</v>
      </c>
      <c r="C3810" t="s">
        <v>2160</v>
      </c>
      <c r="D3810" t="s">
        <v>21</v>
      </c>
      <c r="E3810">
        <v>25033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43181</v>
      </c>
      <c r="L3810" t="s">
        <v>26</v>
      </c>
      <c r="N3810" t="s">
        <v>24</v>
      </c>
    </row>
    <row r="3811" spans="1:14" x14ac:dyDescent="0.25">
      <c r="A3811" t="s">
        <v>920</v>
      </c>
      <c r="B3811" t="s">
        <v>2785</v>
      </c>
      <c r="C3811" t="s">
        <v>434</v>
      </c>
      <c r="D3811" t="s">
        <v>21</v>
      </c>
      <c r="E3811">
        <v>25143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43181</v>
      </c>
      <c r="L3811" t="s">
        <v>26</v>
      </c>
      <c r="N3811" t="s">
        <v>24</v>
      </c>
    </row>
    <row r="3812" spans="1:14" x14ac:dyDescent="0.25">
      <c r="A3812" t="s">
        <v>5385</v>
      </c>
      <c r="B3812" t="s">
        <v>5386</v>
      </c>
      <c r="C3812" t="s">
        <v>2202</v>
      </c>
      <c r="D3812" t="s">
        <v>21</v>
      </c>
      <c r="E3812">
        <v>25082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43181</v>
      </c>
      <c r="L3812" t="s">
        <v>26</v>
      </c>
      <c r="N3812" t="s">
        <v>24</v>
      </c>
    </row>
    <row r="3813" spans="1:14" x14ac:dyDescent="0.25">
      <c r="A3813" t="s">
        <v>2304</v>
      </c>
      <c r="B3813" t="s">
        <v>5387</v>
      </c>
      <c r="C3813" t="s">
        <v>1617</v>
      </c>
      <c r="D3813" t="s">
        <v>21</v>
      </c>
      <c r="E3813">
        <v>25526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43181</v>
      </c>
      <c r="L3813" t="s">
        <v>26</v>
      </c>
      <c r="N3813" t="s">
        <v>24</v>
      </c>
    </row>
    <row r="3814" spans="1:14" x14ac:dyDescent="0.25">
      <c r="A3814" t="s">
        <v>2304</v>
      </c>
      <c r="B3814" t="s">
        <v>5388</v>
      </c>
      <c r="C3814" t="s">
        <v>2160</v>
      </c>
      <c r="D3814" t="s">
        <v>21</v>
      </c>
      <c r="E3814">
        <v>25033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43181</v>
      </c>
      <c r="L3814" t="s">
        <v>26</v>
      </c>
      <c r="N3814" t="s">
        <v>24</v>
      </c>
    </row>
    <row r="3815" spans="1:14" x14ac:dyDescent="0.25">
      <c r="A3815" t="s">
        <v>5130</v>
      </c>
      <c r="B3815" t="s">
        <v>5389</v>
      </c>
      <c r="C3815" t="s">
        <v>1617</v>
      </c>
      <c r="D3815" t="s">
        <v>21</v>
      </c>
      <c r="E3815">
        <v>25526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43181</v>
      </c>
      <c r="L3815" t="s">
        <v>26</v>
      </c>
      <c r="N3815" t="s">
        <v>24</v>
      </c>
    </row>
    <row r="3816" spans="1:14" x14ac:dyDescent="0.25">
      <c r="A3816" t="s">
        <v>5390</v>
      </c>
      <c r="B3816" t="s">
        <v>5391</v>
      </c>
      <c r="C3816" t="s">
        <v>2160</v>
      </c>
      <c r="D3816" t="s">
        <v>21</v>
      </c>
      <c r="E3816">
        <v>25033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43181</v>
      </c>
      <c r="L3816" t="s">
        <v>26</v>
      </c>
      <c r="N3816" t="s">
        <v>24</v>
      </c>
    </row>
    <row r="3817" spans="1:14" x14ac:dyDescent="0.25">
      <c r="A3817" t="s">
        <v>114</v>
      </c>
      <c r="B3817" t="s">
        <v>5392</v>
      </c>
      <c r="C3817" t="s">
        <v>1617</v>
      </c>
      <c r="D3817" t="s">
        <v>21</v>
      </c>
      <c r="E3817">
        <v>25526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43181</v>
      </c>
      <c r="L3817" t="s">
        <v>26</v>
      </c>
      <c r="N3817" t="s">
        <v>24</v>
      </c>
    </row>
    <row r="3818" spans="1:14" x14ac:dyDescent="0.25">
      <c r="A3818" t="s">
        <v>2407</v>
      </c>
      <c r="B3818" t="s">
        <v>3498</v>
      </c>
      <c r="C3818" t="s">
        <v>1112</v>
      </c>
      <c r="D3818" t="s">
        <v>21</v>
      </c>
      <c r="E3818">
        <v>26601</v>
      </c>
      <c r="F3818" t="s">
        <v>22</v>
      </c>
      <c r="G3818" t="s">
        <v>22</v>
      </c>
      <c r="H3818" t="s">
        <v>312</v>
      </c>
      <c r="I3818" t="s">
        <v>313</v>
      </c>
      <c r="J3818" s="1">
        <v>43140</v>
      </c>
      <c r="K3818" s="1">
        <v>43181</v>
      </c>
      <c r="L3818" t="s">
        <v>331</v>
      </c>
      <c r="N3818" t="s">
        <v>1299</v>
      </c>
    </row>
    <row r="3819" spans="1:14" x14ac:dyDescent="0.25">
      <c r="A3819" t="s">
        <v>2407</v>
      </c>
      <c r="B3819" t="s">
        <v>5393</v>
      </c>
      <c r="C3819" t="s">
        <v>1617</v>
      </c>
      <c r="D3819" t="s">
        <v>21</v>
      </c>
      <c r="E3819">
        <v>25526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43181</v>
      </c>
      <c r="L3819" t="s">
        <v>26</v>
      </c>
      <c r="N3819" t="s">
        <v>24</v>
      </c>
    </row>
    <row r="3820" spans="1:14" x14ac:dyDescent="0.25">
      <c r="A3820" t="s">
        <v>2206</v>
      </c>
      <c r="B3820" t="s">
        <v>5394</v>
      </c>
      <c r="C3820" t="s">
        <v>2160</v>
      </c>
      <c r="D3820" t="s">
        <v>21</v>
      </c>
      <c r="E3820">
        <v>25033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43181</v>
      </c>
      <c r="L3820" t="s">
        <v>26</v>
      </c>
      <c r="N3820" t="s">
        <v>24</v>
      </c>
    </row>
    <row r="3821" spans="1:14" x14ac:dyDescent="0.25">
      <c r="A3821" t="s">
        <v>2575</v>
      </c>
      <c r="B3821" t="s">
        <v>1914</v>
      </c>
      <c r="C3821" t="s">
        <v>1617</v>
      </c>
      <c r="D3821" t="s">
        <v>21</v>
      </c>
      <c r="E3821">
        <v>25526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43181</v>
      </c>
      <c r="L3821" t="s">
        <v>26</v>
      </c>
      <c r="N3821" t="s">
        <v>24</v>
      </c>
    </row>
    <row r="3822" spans="1:14" x14ac:dyDescent="0.25">
      <c r="A3822" t="s">
        <v>2824</v>
      </c>
      <c r="B3822" t="s">
        <v>5395</v>
      </c>
      <c r="C3822" t="s">
        <v>1617</v>
      </c>
      <c r="D3822" t="s">
        <v>21</v>
      </c>
      <c r="E3822">
        <v>25526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43181</v>
      </c>
      <c r="L3822" t="s">
        <v>26</v>
      </c>
      <c r="N3822" t="s">
        <v>24</v>
      </c>
    </row>
    <row r="3823" spans="1:14" x14ac:dyDescent="0.25">
      <c r="A3823" t="s">
        <v>359</v>
      </c>
      <c r="B3823" t="s">
        <v>2264</v>
      </c>
      <c r="C3823" t="s">
        <v>217</v>
      </c>
      <c r="D3823" t="s">
        <v>21</v>
      </c>
      <c r="E3823">
        <v>25523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43180</v>
      </c>
      <c r="L3823" t="s">
        <v>26</v>
      </c>
      <c r="N3823" t="s">
        <v>24</v>
      </c>
    </row>
    <row r="3824" spans="1:14" x14ac:dyDescent="0.25">
      <c r="A3824" t="s">
        <v>2432</v>
      </c>
      <c r="B3824" t="s">
        <v>4212</v>
      </c>
      <c r="C3824" t="s">
        <v>217</v>
      </c>
      <c r="D3824" t="s">
        <v>21</v>
      </c>
      <c r="E3824">
        <v>25523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43180</v>
      </c>
      <c r="L3824" t="s">
        <v>26</v>
      </c>
      <c r="N3824" t="s">
        <v>24</v>
      </c>
    </row>
    <row r="3825" spans="1:14" x14ac:dyDescent="0.25">
      <c r="A3825" t="s">
        <v>496</v>
      </c>
      <c r="B3825" t="s">
        <v>3433</v>
      </c>
      <c r="C3825" t="s">
        <v>3366</v>
      </c>
      <c r="D3825" t="s">
        <v>21</v>
      </c>
      <c r="E3825">
        <v>24910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43180</v>
      </c>
      <c r="L3825" t="s">
        <v>26</v>
      </c>
      <c r="N3825" t="s">
        <v>24</v>
      </c>
    </row>
    <row r="3826" spans="1:14" x14ac:dyDescent="0.25">
      <c r="A3826" t="s">
        <v>343</v>
      </c>
      <c r="B3826" t="s">
        <v>2974</v>
      </c>
      <c r="C3826" t="s">
        <v>37</v>
      </c>
      <c r="D3826" t="s">
        <v>21</v>
      </c>
      <c r="E3826">
        <v>26505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43180</v>
      </c>
      <c r="L3826" t="s">
        <v>26</v>
      </c>
      <c r="N3826" t="s">
        <v>24</v>
      </c>
    </row>
    <row r="3827" spans="1:14" x14ac:dyDescent="0.25">
      <c r="A3827" t="s">
        <v>2380</v>
      </c>
      <c r="B3827" t="s">
        <v>3440</v>
      </c>
      <c r="C3827" t="s">
        <v>3366</v>
      </c>
      <c r="D3827" t="s">
        <v>21</v>
      </c>
      <c r="E3827">
        <v>24910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43180</v>
      </c>
      <c r="L3827" t="s">
        <v>26</v>
      </c>
      <c r="N3827" t="s">
        <v>24</v>
      </c>
    </row>
    <row r="3828" spans="1:14" x14ac:dyDescent="0.25">
      <c r="A3828" t="s">
        <v>2304</v>
      </c>
      <c r="B3828" t="s">
        <v>3430</v>
      </c>
      <c r="C3828" t="s">
        <v>3366</v>
      </c>
      <c r="D3828" t="s">
        <v>21</v>
      </c>
      <c r="E3828">
        <v>24910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43180</v>
      </c>
      <c r="L3828" t="s">
        <v>26</v>
      </c>
      <c r="N3828" t="s">
        <v>24</v>
      </c>
    </row>
    <row r="3829" spans="1:14" x14ac:dyDescent="0.25">
      <c r="A3829" t="s">
        <v>2404</v>
      </c>
      <c r="B3829" t="s">
        <v>36</v>
      </c>
      <c r="C3829" t="s">
        <v>37</v>
      </c>
      <c r="D3829" t="s">
        <v>21</v>
      </c>
      <c r="E3829">
        <v>26505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43180</v>
      </c>
      <c r="L3829" t="s">
        <v>26</v>
      </c>
      <c r="N3829" t="s">
        <v>24</v>
      </c>
    </row>
    <row r="3830" spans="1:14" x14ac:dyDescent="0.25">
      <c r="A3830" t="s">
        <v>2664</v>
      </c>
      <c r="B3830" t="s">
        <v>2911</v>
      </c>
      <c r="C3830" t="s">
        <v>74</v>
      </c>
      <c r="D3830" t="s">
        <v>21</v>
      </c>
      <c r="E3830">
        <v>24901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43180</v>
      </c>
      <c r="L3830" t="s">
        <v>26</v>
      </c>
      <c r="N3830" t="s">
        <v>24</v>
      </c>
    </row>
    <row r="3831" spans="1:14" x14ac:dyDescent="0.25">
      <c r="A3831" t="s">
        <v>2405</v>
      </c>
      <c r="B3831" t="s">
        <v>224</v>
      </c>
      <c r="C3831" t="s">
        <v>217</v>
      </c>
      <c r="D3831" t="s">
        <v>21</v>
      </c>
      <c r="E3831">
        <v>25523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43180</v>
      </c>
      <c r="L3831" t="s">
        <v>26</v>
      </c>
      <c r="N3831" t="s">
        <v>24</v>
      </c>
    </row>
    <row r="3832" spans="1:14" x14ac:dyDescent="0.25">
      <c r="A3832" t="s">
        <v>64</v>
      </c>
      <c r="B3832" t="s">
        <v>65</v>
      </c>
      <c r="C3832" t="s">
        <v>37</v>
      </c>
      <c r="D3832" t="s">
        <v>21</v>
      </c>
      <c r="E3832">
        <v>26505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43180</v>
      </c>
      <c r="L3832" t="s">
        <v>26</v>
      </c>
      <c r="N3832" t="s">
        <v>24</v>
      </c>
    </row>
    <row r="3833" spans="1:14" x14ac:dyDescent="0.25">
      <c r="A3833" t="s">
        <v>5396</v>
      </c>
      <c r="B3833" t="s">
        <v>3721</v>
      </c>
      <c r="C3833" t="s">
        <v>1993</v>
      </c>
      <c r="D3833" t="s">
        <v>21</v>
      </c>
      <c r="E3833">
        <v>25514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43179</v>
      </c>
      <c r="L3833" t="s">
        <v>26</v>
      </c>
      <c r="N3833" t="s">
        <v>24</v>
      </c>
    </row>
    <row r="3834" spans="1:14" x14ac:dyDescent="0.25">
      <c r="A3834" t="s">
        <v>3728</v>
      </c>
      <c r="B3834" t="s">
        <v>3729</v>
      </c>
      <c r="C3834" t="s">
        <v>1993</v>
      </c>
      <c r="D3834" t="s">
        <v>21</v>
      </c>
      <c r="E3834">
        <v>25514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43179</v>
      </c>
      <c r="L3834" t="s">
        <v>26</v>
      </c>
      <c r="N3834" t="s">
        <v>24</v>
      </c>
    </row>
    <row r="3835" spans="1:14" x14ac:dyDescent="0.25">
      <c r="A3835" t="s">
        <v>3733</v>
      </c>
      <c r="B3835" t="s">
        <v>3734</v>
      </c>
      <c r="C3835" t="s">
        <v>1993</v>
      </c>
      <c r="D3835" t="s">
        <v>21</v>
      </c>
      <c r="E3835">
        <v>25514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43179</v>
      </c>
      <c r="L3835" t="s">
        <v>26</v>
      </c>
      <c r="N3835" t="s">
        <v>24</v>
      </c>
    </row>
    <row r="3836" spans="1:14" x14ac:dyDescent="0.25">
      <c r="A3836" t="s">
        <v>4095</v>
      </c>
      <c r="B3836" t="s">
        <v>4096</v>
      </c>
      <c r="C3836" t="s">
        <v>1632</v>
      </c>
      <c r="D3836" t="s">
        <v>21</v>
      </c>
      <c r="E3836">
        <v>26041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43179</v>
      </c>
      <c r="L3836" t="s">
        <v>26</v>
      </c>
      <c r="N3836" t="s">
        <v>24</v>
      </c>
    </row>
    <row r="3837" spans="1:14" x14ac:dyDescent="0.25">
      <c r="A3837" t="s">
        <v>3743</v>
      </c>
      <c r="B3837" t="s">
        <v>3744</v>
      </c>
      <c r="C3837" t="s">
        <v>1993</v>
      </c>
      <c r="D3837" t="s">
        <v>21</v>
      </c>
      <c r="E3837">
        <v>25514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43179</v>
      </c>
      <c r="L3837" t="s">
        <v>26</v>
      </c>
      <c r="N3837" t="s">
        <v>24</v>
      </c>
    </row>
    <row r="3838" spans="1:14" x14ac:dyDescent="0.25">
      <c r="A3838" t="s">
        <v>5397</v>
      </c>
      <c r="B3838" t="s">
        <v>3584</v>
      </c>
      <c r="C3838" t="s">
        <v>48</v>
      </c>
      <c r="D3838" t="s">
        <v>21</v>
      </c>
      <c r="E3838">
        <v>25302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43175</v>
      </c>
      <c r="L3838" t="s">
        <v>26</v>
      </c>
      <c r="N3838" t="s">
        <v>24</v>
      </c>
    </row>
    <row r="3839" spans="1:14" x14ac:dyDescent="0.25">
      <c r="A3839" t="s">
        <v>4060</v>
      </c>
      <c r="B3839" t="s">
        <v>4061</v>
      </c>
      <c r="C3839" t="s">
        <v>976</v>
      </c>
      <c r="D3839" t="s">
        <v>21</v>
      </c>
      <c r="E3839">
        <v>25438</v>
      </c>
      <c r="F3839" t="s">
        <v>22</v>
      </c>
      <c r="G3839" t="s">
        <v>22</v>
      </c>
      <c r="H3839" t="s">
        <v>5295</v>
      </c>
      <c r="I3839" t="s">
        <v>1981</v>
      </c>
      <c r="J3839" t="s">
        <v>80</v>
      </c>
      <c r="K3839" s="1">
        <v>43174</v>
      </c>
      <c r="L3839" t="s">
        <v>81</v>
      </c>
      <c r="M3839" t="str">
        <f>HYPERLINK("https://www.regulations.gov/docket?D=FDA-2018-H-1132")</f>
        <v>https://www.regulations.gov/docket?D=FDA-2018-H-1132</v>
      </c>
      <c r="N3839" t="s">
        <v>80</v>
      </c>
    </row>
    <row r="3840" spans="1:14" x14ac:dyDescent="0.25">
      <c r="A3840" t="s">
        <v>359</v>
      </c>
      <c r="B3840" t="s">
        <v>2490</v>
      </c>
      <c r="C3840" t="s">
        <v>2491</v>
      </c>
      <c r="D3840" t="s">
        <v>21</v>
      </c>
      <c r="E3840">
        <v>26719</v>
      </c>
      <c r="F3840" t="s">
        <v>22</v>
      </c>
      <c r="G3840" t="s">
        <v>22</v>
      </c>
      <c r="H3840" t="s">
        <v>312</v>
      </c>
      <c r="I3840" t="s">
        <v>701</v>
      </c>
      <c r="J3840" s="1">
        <v>43143</v>
      </c>
      <c r="K3840" s="1">
        <v>43174</v>
      </c>
      <c r="L3840" t="s">
        <v>331</v>
      </c>
      <c r="N3840" t="s">
        <v>1302</v>
      </c>
    </row>
    <row r="3841" spans="1:14" x14ac:dyDescent="0.25">
      <c r="A3841" t="s">
        <v>2380</v>
      </c>
      <c r="B3841" t="s">
        <v>2835</v>
      </c>
      <c r="C3841" t="s">
        <v>637</v>
      </c>
      <c r="D3841" t="s">
        <v>21</v>
      </c>
      <c r="E3841">
        <v>26101</v>
      </c>
      <c r="F3841" t="s">
        <v>22</v>
      </c>
      <c r="G3841" t="s">
        <v>22</v>
      </c>
      <c r="H3841" t="s">
        <v>312</v>
      </c>
      <c r="I3841" t="s">
        <v>3982</v>
      </c>
      <c r="J3841" s="1">
        <v>43145</v>
      </c>
      <c r="K3841" s="1">
        <v>43174</v>
      </c>
      <c r="L3841" t="s">
        <v>331</v>
      </c>
      <c r="N3841" t="s">
        <v>1302</v>
      </c>
    </row>
    <row r="3842" spans="1:14" x14ac:dyDescent="0.25">
      <c r="A3842" t="s">
        <v>3506</v>
      </c>
      <c r="B3842" t="s">
        <v>3507</v>
      </c>
      <c r="C3842" t="s">
        <v>3508</v>
      </c>
      <c r="D3842" t="s">
        <v>21</v>
      </c>
      <c r="E3842">
        <v>25545</v>
      </c>
      <c r="F3842" t="s">
        <v>22</v>
      </c>
      <c r="G3842" t="s">
        <v>22</v>
      </c>
      <c r="H3842" t="s">
        <v>78</v>
      </c>
      <c r="I3842" t="s">
        <v>79</v>
      </c>
      <c r="J3842" s="1">
        <v>43143</v>
      </c>
      <c r="K3842" s="1">
        <v>43174</v>
      </c>
      <c r="L3842" t="s">
        <v>331</v>
      </c>
      <c r="N3842" t="s">
        <v>1299</v>
      </c>
    </row>
    <row r="3843" spans="1:14" x14ac:dyDescent="0.25">
      <c r="A3843" t="s">
        <v>2753</v>
      </c>
      <c r="B3843" t="s">
        <v>2754</v>
      </c>
      <c r="C3843" t="s">
        <v>463</v>
      </c>
      <c r="D3843" t="s">
        <v>21</v>
      </c>
      <c r="E3843">
        <v>25550</v>
      </c>
      <c r="F3843" t="s">
        <v>22</v>
      </c>
      <c r="G3843" t="s">
        <v>22</v>
      </c>
      <c r="H3843" t="s">
        <v>312</v>
      </c>
      <c r="I3843" t="s">
        <v>313</v>
      </c>
      <c r="J3843" t="s">
        <v>80</v>
      </c>
      <c r="K3843" s="1">
        <v>43172</v>
      </c>
      <c r="L3843" t="s">
        <v>5292</v>
      </c>
      <c r="M3843" t="str">
        <f>HYPERLINK("https://www.regulations.gov/docket?D=FDA-2018-R-1074")</f>
        <v>https://www.regulations.gov/docket?D=FDA-2018-R-1074</v>
      </c>
      <c r="N3843" t="s">
        <v>80</v>
      </c>
    </row>
    <row r="3844" spans="1:14" x14ac:dyDescent="0.25">
      <c r="A3844" t="s">
        <v>5398</v>
      </c>
      <c r="B3844" t="s">
        <v>3392</v>
      </c>
      <c r="C3844" t="s">
        <v>683</v>
      </c>
      <c r="D3844" t="s">
        <v>21</v>
      </c>
      <c r="E3844">
        <v>26062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43171</v>
      </c>
      <c r="L3844" t="s">
        <v>26</v>
      </c>
      <c r="N3844" t="s">
        <v>24</v>
      </c>
    </row>
    <row r="3845" spans="1:14" x14ac:dyDescent="0.25">
      <c r="A3845" t="s">
        <v>3500</v>
      </c>
      <c r="B3845" t="s">
        <v>3501</v>
      </c>
      <c r="C3845" t="s">
        <v>683</v>
      </c>
      <c r="D3845" t="s">
        <v>21</v>
      </c>
      <c r="E3845">
        <v>26062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43171</v>
      </c>
      <c r="L3845" t="s">
        <v>26</v>
      </c>
      <c r="N3845" t="s">
        <v>24</v>
      </c>
    </row>
    <row r="3846" spans="1:14" x14ac:dyDescent="0.25">
      <c r="A3846" t="s">
        <v>2432</v>
      </c>
      <c r="B3846" t="s">
        <v>3925</v>
      </c>
      <c r="C3846" t="s">
        <v>784</v>
      </c>
      <c r="D3846" t="s">
        <v>21</v>
      </c>
      <c r="E3846">
        <v>26070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43171</v>
      </c>
      <c r="L3846" t="s">
        <v>26</v>
      </c>
      <c r="N3846" t="s">
        <v>24</v>
      </c>
    </row>
    <row r="3847" spans="1:14" x14ac:dyDescent="0.25">
      <c r="A3847" t="s">
        <v>2432</v>
      </c>
      <c r="B3847" t="s">
        <v>3395</v>
      </c>
      <c r="C3847" t="s">
        <v>683</v>
      </c>
      <c r="D3847" t="s">
        <v>21</v>
      </c>
      <c r="E3847">
        <v>26062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43171</v>
      </c>
      <c r="L3847" t="s">
        <v>26</v>
      </c>
      <c r="N3847" t="s">
        <v>24</v>
      </c>
    </row>
    <row r="3848" spans="1:14" x14ac:dyDescent="0.25">
      <c r="A3848" t="s">
        <v>1517</v>
      </c>
      <c r="B3848" t="s">
        <v>2645</v>
      </c>
      <c r="C3848" t="s">
        <v>683</v>
      </c>
      <c r="D3848" t="s">
        <v>21</v>
      </c>
      <c r="E3848">
        <v>26062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43171</v>
      </c>
      <c r="L3848" t="s">
        <v>26</v>
      </c>
      <c r="N3848" t="s">
        <v>24</v>
      </c>
    </row>
    <row r="3849" spans="1:14" x14ac:dyDescent="0.25">
      <c r="A3849" t="s">
        <v>2648</v>
      </c>
      <c r="B3849" t="s">
        <v>2649</v>
      </c>
      <c r="C3849" t="s">
        <v>683</v>
      </c>
      <c r="D3849" t="s">
        <v>21</v>
      </c>
      <c r="E3849">
        <v>26062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43171</v>
      </c>
      <c r="L3849" t="s">
        <v>26</v>
      </c>
      <c r="N3849" t="s">
        <v>24</v>
      </c>
    </row>
    <row r="3850" spans="1:14" x14ac:dyDescent="0.25">
      <c r="A3850" t="s">
        <v>5399</v>
      </c>
      <c r="B3850" t="s">
        <v>3929</v>
      </c>
      <c r="C3850" t="s">
        <v>784</v>
      </c>
      <c r="D3850" t="s">
        <v>21</v>
      </c>
      <c r="E3850">
        <v>26070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43171</v>
      </c>
      <c r="L3850" t="s">
        <v>26</v>
      </c>
      <c r="N3850" t="s">
        <v>24</v>
      </c>
    </row>
    <row r="3851" spans="1:14" x14ac:dyDescent="0.25">
      <c r="A3851" t="s">
        <v>5400</v>
      </c>
      <c r="B3851" t="s">
        <v>1103</v>
      </c>
      <c r="C3851" t="s">
        <v>683</v>
      </c>
      <c r="D3851" t="s">
        <v>21</v>
      </c>
      <c r="E3851">
        <v>26062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43171</v>
      </c>
      <c r="L3851" t="s">
        <v>26</v>
      </c>
      <c r="N3851" t="s">
        <v>24</v>
      </c>
    </row>
    <row r="3852" spans="1:14" x14ac:dyDescent="0.25">
      <c r="A3852" t="s">
        <v>5401</v>
      </c>
      <c r="B3852" t="s">
        <v>3935</v>
      </c>
      <c r="C3852" t="s">
        <v>784</v>
      </c>
      <c r="D3852" t="s">
        <v>21</v>
      </c>
      <c r="E3852">
        <v>26070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43171</v>
      </c>
      <c r="L3852" t="s">
        <v>26</v>
      </c>
      <c r="N3852" t="s">
        <v>24</v>
      </c>
    </row>
    <row r="3853" spans="1:14" x14ac:dyDescent="0.25">
      <c r="A3853" t="s">
        <v>560</v>
      </c>
      <c r="B3853" t="s">
        <v>561</v>
      </c>
      <c r="C3853" t="s">
        <v>562</v>
      </c>
      <c r="D3853" t="s">
        <v>21</v>
      </c>
      <c r="E3853">
        <v>26763</v>
      </c>
      <c r="F3853" t="s">
        <v>22</v>
      </c>
      <c r="G3853" t="s">
        <v>22</v>
      </c>
      <c r="H3853" t="s">
        <v>312</v>
      </c>
      <c r="I3853" t="s">
        <v>701</v>
      </c>
      <c r="J3853" t="s">
        <v>80</v>
      </c>
      <c r="K3853" s="1">
        <v>43171</v>
      </c>
      <c r="L3853" t="s">
        <v>81</v>
      </c>
      <c r="M3853" t="str">
        <f>HYPERLINK("https://www.regulations.gov/docket?D=FDA-2018-H-1054")</f>
        <v>https://www.regulations.gov/docket?D=FDA-2018-H-1054</v>
      </c>
      <c r="N3853" t="s">
        <v>80</v>
      </c>
    </row>
    <row r="3854" spans="1:14" x14ac:dyDescent="0.25">
      <c r="A3854" t="s">
        <v>2304</v>
      </c>
      <c r="B3854" t="s">
        <v>2638</v>
      </c>
      <c r="C3854" t="s">
        <v>683</v>
      </c>
      <c r="D3854" t="s">
        <v>21</v>
      </c>
      <c r="E3854">
        <v>26062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43171</v>
      </c>
      <c r="L3854" t="s">
        <v>26</v>
      </c>
      <c r="N3854" t="s">
        <v>24</v>
      </c>
    </row>
    <row r="3855" spans="1:14" x14ac:dyDescent="0.25">
      <c r="A3855" t="s">
        <v>4116</v>
      </c>
      <c r="B3855" t="s">
        <v>3510</v>
      </c>
      <c r="C3855" t="s">
        <v>784</v>
      </c>
      <c r="D3855" t="s">
        <v>21</v>
      </c>
      <c r="E3855">
        <v>26070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43171</v>
      </c>
      <c r="L3855" t="s">
        <v>26</v>
      </c>
      <c r="N3855" t="s">
        <v>24</v>
      </c>
    </row>
    <row r="3856" spans="1:14" x14ac:dyDescent="0.25">
      <c r="A3856" t="s">
        <v>3404</v>
      </c>
      <c r="B3856" t="s">
        <v>3405</v>
      </c>
      <c r="C3856" t="s">
        <v>683</v>
      </c>
      <c r="D3856" t="s">
        <v>21</v>
      </c>
      <c r="E3856">
        <v>26062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43171</v>
      </c>
      <c r="L3856" t="s">
        <v>26</v>
      </c>
      <c r="N3856" t="s">
        <v>24</v>
      </c>
    </row>
    <row r="3857" spans="1:14" x14ac:dyDescent="0.25">
      <c r="A3857" t="s">
        <v>359</v>
      </c>
      <c r="B3857" t="s">
        <v>5402</v>
      </c>
      <c r="C3857" t="s">
        <v>1358</v>
      </c>
      <c r="D3857" t="s">
        <v>21</v>
      </c>
      <c r="E3857">
        <v>26378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43170</v>
      </c>
      <c r="L3857" t="s">
        <v>26</v>
      </c>
      <c r="N3857" t="s">
        <v>24</v>
      </c>
    </row>
    <row r="3858" spans="1:14" x14ac:dyDescent="0.25">
      <c r="A3858" t="s">
        <v>3600</v>
      </c>
      <c r="B3858" t="s">
        <v>3601</v>
      </c>
      <c r="C3858" t="s">
        <v>1112</v>
      </c>
      <c r="D3858" t="s">
        <v>21</v>
      </c>
      <c r="E3858">
        <v>26601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43170</v>
      </c>
      <c r="L3858" t="s">
        <v>26</v>
      </c>
      <c r="N3858" t="s">
        <v>24</v>
      </c>
    </row>
    <row r="3859" spans="1:14" x14ac:dyDescent="0.25">
      <c r="A3859" t="s">
        <v>2304</v>
      </c>
      <c r="B3859" t="s">
        <v>4144</v>
      </c>
      <c r="C3859" t="s">
        <v>1358</v>
      </c>
      <c r="D3859" t="s">
        <v>21</v>
      </c>
      <c r="E3859">
        <v>26378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43170</v>
      </c>
      <c r="L3859" t="s">
        <v>26</v>
      </c>
      <c r="N3859" t="s">
        <v>24</v>
      </c>
    </row>
    <row r="3860" spans="1:14" x14ac:dyDescent="0.25">
      <c r="A3860" t="s">
        <v>5130</v>
      </c>
      <c r="B3860" t="s">
        <v>5403</v>
      </c>
      <c r="C3860" t="s">
        <v>1112</v>
      </c>
      <c r="D3860" t="s">
        <v>21</v>
      </c>
      <c r="E3860">
        <v>26601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43170</v>
      </c>
      <c r="L3860" t="s">
        <v>26</v>
      </c>
      <c r="N3860" t="s">
        <v>24</v>
      </c>
    </row>
    <row r="3861" spans="1:14" x14ac:dyDescent="0.25">
      <c r="A3861" t="s">
        <v>2407</v>
      </c>
      <c r="B3861" t="s">
        <v>3498</v>
      </c>
      <c r="C3861" t="s">
        <v>1112</v>
      </c>
      <c r="D3861" t="s">
        <v>21</v>
      </c>
      <c r="E3861">
        <v>26601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43170</v>
      </c>
      <c r="L3861" t="s">
        <v>26</v>
      </c>
      <c r="N3861" t="s">
        <v>24</v>
      </c>
    </row>
    <row r="3862" spans="1:14" x14ac:dyDescent="0.25">
      <c r="A3862" t="s">
        <v>2954</v>
      </c>
      <c r="B3862" t="s">
        <v>5404</v>
      </c>
      <c r="C3862" t="s">
        <v>1358</v>
      </c>
      <c r="D3862" t="s">
        <v>21</v>
      </c>
      <c r="E3862">
        <v>26378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43170</v>
      </c>
      <c r="L3862" t="s">
        <v>26</v>
      </c>
      <c r="N3862" t="s">
        <v>24</v>
      </c>
    </row>
    <row r="3863" spans="1:14" x14ac:dyDescent="0.25">
      <c r="A3863" t="s">
        <v>2985</v>
      </c>
      <c r="B3863" t="s">
        <v>2986</v>
      </c>
      <c r="C3863" t="s">
        <v>271</v>
      </c>
      <c r="D3863" t="s">
        <v>21</v>
      </c>
      <c r="E3863">
        <v>25404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43168</v>
      </c>
      <c r="L3863" t="s">
        <v>26</v>
      </c>
      <c r="N3863" t="s">
        <v>24</v>
      </c>
    </row>
    <row r="3864" spans="1:14" x14ac:dyDescent="0.25">
      <c r="A3864" t="s">
        <v>5405</v>
      </c>
      <c r="B3864" t="s">
        <v>2784</v>
      </c>
      <c r="C3864" t="s">
        <v>271</v>
      </c>
      <c r="D3864" t="s">
        <v>21</v>
      </c>
      <c r="E3864">
        <v>25404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43168</v>
      </c>
      <c r="L3864" t="s">
        <v>26</v>
      </c>
      <c r="N3864" t="s">
        <v>24</v>
      </c>
    </row>
    <row r="3865" spans="1:14" x14ac:dyDescent="0.25">
      <c r="A3865" t="s">
        <v>2703</v>
      </c>
      <c r="B3865" t="s">
        <v>2704</v>
      </c>
      <c r="C3865" t="s">
        <v>304</v>
      </c>
      <c r="D3865" t="s">
        <v>21</v>
      </c>
      <c r="E3865">
        <v>24740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43168</v>
      </c>
      <c r="L3865" t="s">
        <v>26</v>
      </c>
      <c r="N3865" t="s">
        <v>24</v>
      </c>
    </row>
    <row r="3866" spans="1:14" x14ac:dyDescent="0.25">
      <c r="A3866" t="s">
        <v>2869</v>
      </c>
      <c r="B3866" t="s">
        <v>1979</v>
      </c>
      <c r="C3866" t="s">
        <v>304</v>
      </c>
      <c r="D3866" t="s">
        <v>21</v>
      </c>
      <c r="E3866">
        <v>24740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43168</v>
      </c>
      <c r="L3866" t="s">
        <v>26</v>
      </c>
      <c r="N3866" t="s">
        <v>24</v>
      </c>
    </row>
    <row r="3867" spans="1:14" x14ac:dyDescent="0.25">
      <c r="A3867" t="s">
        <v>1961</v>
      </c>
      <c r="B3867" t="s">
        <v>1962</v>
      </c>
      <c r="C3867" t="s">
        <v>304</v>
      </c>
      <c r="D3867" t="s">
        <v>21</v>
      </c>
      <c r="E3867">
        <v>24740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43168</v>
      </c>
      <c r="L3867" t="s">
        <v>26</v>
      </c>
      <c r="N3867" t="s">
        <v>24</v>
      </c>
    </row>
    <row r="3868" spans="1:14" x14ac:dyDescent="0.25">
      <c r="A3868" t="s">
        <v>2304</v>
      </c>
      <c r="B3868" t="s">
        <v>3620</v>
      </c>
      <c r="C3868" t="s">
        <v>304</v>
      </c>
      <c r="D3868" t="s">
        <v>21</v>
      </c>
      <c r="E3868">
        <v>24740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43168</v>
      </c>
      <c r="L3868" t="s">
        <v>26</v>
      </c>
      <c r="N3868" t="s">
        <v>24</v>
      </c>
    </row>
    <row r="3869" spans="1:14" x14ac:dyDescent="0.25">
      <c r="A3869" t="s">
        <v>3627</v>
      </c>
      <c r="B3869" t="s">
        <v>3628</v>
      </c>
      <c r="C3869" t="s">
        <v>304</v>
      </c>
      <c r="D3869" t="s">
        <v>21</v>
      </c>
      <c r="E3869">
        <v>24740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43168</v>
      </c>
      <c r="L3869" t="s">
        <v>26</v>
      </c>
      <c r="N3869" t="s">
        <v>24</v>
      </c>
    </row>
    <row r="3870" spans="1:14" x14ac:dyDescent="0.25">
      <c r="A3870" t="s">
        <v>5406</v>
      </c>
      <c r="B3870" t="s">
        <v>5407</v>
      </c>
      <c r="C3870" t="s">
        <v>304</v>
      </c>
      <c r="D3870" t="s">
        <v>21</v>
      </c>
      <c r="E3870">
        <v>24740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43168</v>
      </c>
      <c r="L3870" t="s">
        <v>26</v>
      </c>
      <c r="N3870" t="s">
        <v>24</v>
      </c>
    </row>
    <row r="3871" spans="1:14" x14ac:dyDescent="0.25">
      <c r="A3871" t="s">
        <v>2714</v>
      </c>
      <c r="B3871" t="s">
        <v>3632</v>
      </c>
      <c r="C3871" t="s">
        <v>304</v>
      </c>
      <c r="D3871" t="s">
        <v>21</v>
      </c>
      <c r="E3871">
        <v>24740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43168</v>
      </c>
      <c r="L3871" t="s">
        <v>26</v>
      </c>
      <c r="N3871" t="s">
        <v>24</v>
      </c>
    </row>
    <row r="3872" spans="1:14" x14ac:dyDescent="0.25">
      <c r="A3872" t="s">
        <v>5408</v>
      </c>
      <c r="B3872" t="s">
        <v>3341</v>
      </c>
      <c r="C3872" t="s">
        <v>271</v>
      </c>
      <c r="D3872" t="s">
        <v>21</v>
      </c>
      <c r="E3872">
        <v>25401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43168</v>
      </c>
      <c r="L3872" t="s">
        <v>26</v>
      </c>
      <c r="N3872" t="s">
        <v>24</v>
      </c>
    </row>
    <row r="3873" spans="1:14" x14ac:dyDescent="0.25">
      <c r="A3873" t="s">
        <v>2432</v>
      </c>
      <c r="B3873" t="s">
        <v>2730</v>
      </c>
      <c r="C3873" t="s">
        <v>2561</v>
      </c>
      <c r="D3873" t="s">
        <v>21</v>
      </c>
      <c r="E3873">
        <v>24874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43167</v>
      </c>
      <c r="L3873" t="s">
        <v>26</v>
      </c>
      <c r="N3873" t="s">
        <v>24</v>
      </c>
    </row>
    <row r="3874" spans="1:14" x14ac:dyDescent="0.25">
      <c r="A3874" t="s">
        <v>4723</v>
      </c>
      <c r="B3874" t="s">
        <v>4724</v>
      </c>
      <c r="C3874" t="s">
        <v>4631</v>
      </c>
      <c r="D3874" t="s">
        <v>21</v>
      </c>
      <c r="E3874">
        <v>25845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43167</v>
      </c>
      <c r="L3874" t="s">
        <v>26</v>
      </c>
      <c r="N3874" t="s">
        <v>24</v>
      </c>
    </row>
    <row r="3875" spans="1:14" x14ac:dyDescent="0.25">
      <c r="A3875" t="s">
        <v>5409</v>
      </c>
      <c r="B3875" t="s">
        <v>4218</v>
      </c>
      <c r="C3875" t="s">
        <v>5410</v>
      </c>
      <c r="D3875" t="s">
        <v>21</v>
      </c>
      <c r="E3875">
        <v>24874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43167</v>
      </c>
      <c r="L3875" t="s">
        <v>26</v>
      </c>
      <c r="N3875" t="s">
        <v>24</v>
      </c>
    </row>
    <row r="3876" spans="1:14" x14ac:dyDescent="0.25">
      <c r="A3876" t="s">
        <v>5411</v>
      </c>
      <c r="B3876" t="s">
        <v>4728</v>
      </c>
      <c r="C3876" t="s">
        <v>4729</v>
      </c>
      <c r="D3876" t="s">
        <v>21</v>
      </c>
      <c r="E3876">
        <v>25876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43167</v>
      </c>
      <c r="L3876" t="s">
        <v>26</v>
      </c>
      <c r="N3876" t="s">
        <v>24</v>
      </c>
    </row>
    <row r="3877" spans="1:14" x14ac:dyDescent="0.25">
      <c r="A3877" t="s">
        <v>2380</v>
      </c>
      <c r="B3877" t="s">
        <v>2628</v>
      </c>
      <c r="C3877" t="s">
        <v>2561</v>
      </c>
      <c r="D3877" t="s">
        <v>21</v>
      </c>
      <c r="E3877">
        <v>24874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43167</v>
      </c>
      <c r="L3877" t="s">
        <v>26</v>
      </c>
      <c r="N3877" t="s">
        <v>24</v>
      </c>
    </row>
    <row r="3878" spans="1:14" x14ac:dyDescent="0.25">
      <c r="A3878" t="s">
        <v>2304</v>
      </c>
      <c r="B3878" t="s">
        <v>3957</v>
      </c>
      <c r="C3878" t="s">
        <v>2561</v>
      </c>
      <c r="D3878" t="s">
        <v>21</v>
      </c>
      <c r="E3878">
        <v>24874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43167</v>
      </c>
      <c r="L3878" t="s">
        <v>26</v>
      </c>
      <c r="N3878" t="s">
        <v>24</v>
      </c>
    </row>
    <row r="3879" spans="1:14" x14ac:dyDescent="0.25">
      <c r="A3879" t="s">
        <v>5130</v>
      </c>
      <c r="B3879" t="s">
        <v>2744</v>
      </c>
      <c r="C3879" t="s">
        <v>2561</v>
      </c>
      <c r="D3879" t="s">
        <v>21</v>
      </c>
      <c r="E3879">
        <v>24874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43167</v>
      </c>
      <c r="L3879" t="s">
        <v>26</v>
      </c>
      <c r="N3879" t="s">
        <v>24</v>
      </c>
    </row>
    <row r="3880" spans="1:14" x14ac:dyDescent="0.25">
      <c r="A3880" t="s">
        <v>5412</v>
      </c>
      <c r="B3880" t="s">
        <v>5413</v>
      </c>
      <c r="C3880" t="s">
        <v>2561</v>
      </c>
      <c r="D3880" t="s">
        <v>21</v>
      </c>
      <c r="E3880">
        <v>24874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43167</v>
      </c>
      <c r="L3880" t="s">
        <v>26</v>
      </c>
      <c r="N3880" t="s">
        <v>24</v>
      </c>
    </row>
    <row r="3881" spans="1:14" x14ac:dyDescent="0.25">
      <c r="A3881" t="s">
        <v>2405</v>
      </c>
      <c r="B3881" t="s">
        <v>4050</v>
      </c>
      <c r="C3881" t="s">
        <v>4051</v>
      </c>
      <c r="D3881" t="s">
        <v>21</v>
      </c>
      <c r="E3881">
        <v>26335</v>
      </c>
      <c r="F3881" t="s">
        <v>22</v>
      </c>
      <c r="G3881" t="s">
        <v>22</v>
      </c>
      <c r="H3881" t="s">
        <v>312</v>
      </c>
      <c r="I3881" t="s">
        <v>313</v>
      </c>
      <c r="J3881" s="1">
        <v>43140</v>
      </c>
      <c r="K3881" s="1">
        <v>43167</v>
      </c>
      <c r="L3881" t="s">
        <v>331</v>
      </c>
      <c r="N3881" t="s">
        <v>1299</v>
      </c>
    </row>
    <row r="3882" spans="1:14" x14ac:dyDescent="0.25">
      <c r="A3882" t="s">
        <v>2746</v>
      </c>
      <c r="B3882" t="s">
        <v>2747</v>
      </c>
      <c r="C3882" t="s">
        <v>2561</v>
      </c>
      <c r="D3882" t="s">
        <v>21</v>
      </c>
      <c r="E3882">
        <v>24874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43167</v>
      </c>
      <c r="L3882" t="s">
        <v>26</v>
      </c>
      <c r="N3882" t="s">
        <v>24</v>
      </c>
    </row>
    <row r="3883" spans="1:14" x14ac:dyDescent="0.25">
      <c r="A3883" t="s">
        <v>1594</v>
      </c>
      <c r="B3883" t="s">
        <v>2633</v>
      </c>
      <c r="C3883" t="s">
        <v>2561</v>
      </c>
      <c r="D3883" t="s">
        <v>21</v>
      </c>
      <c r="E3883">
        <v>24874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43167</v>
      </c>
      <c r="L3883" t="s">
        <v>26</v>
      </c>
      <c r="N3883" t="s">
        <v>24</v>
      </c>
    </row>
    <row r="3884" spans="1:14" x14ac:dyDescent="0.25">
      <c r="A3884" t="s">
        <v>2575</v>
      </c>
      <c r="B3884" t="s">
        <v>2634</v>
      </c>
      <c r="C3884" t="s">
        <v>2561</v>
      </c>
      <c r="D3884" t="s">
        <v>21</v>
      </c>
      <c r="E3884">
        <v>24874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43167</v>
      </c>
      <c r="L3884" t="s">
        <v>26</v>
      </c>
      <c r="N3884" t="s">
        <v>24</v>
      </c>
    </row>
    <row r="3885" spans="1:14" x14ac:dyDescent="0.25">
      <c r="A3885" t="s">
        <v>5414</v>
      </c>
      <c r="B3885" t="s">
        <v>3412</v>
      </c>
      <c r="C3885" t="s">
        <v>991</v>
      </c>
      <c r="D3885" t="s">
        <v>21</v>
      </c>
      <c r="E3885">
        <v>25414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43166</v>
      </c>
      <c r="L3885" t="s">
        <v>26</v>
      </c>
      <c r="N3885" t="s">
        <v>24</v>
      </c>
    </row>
    <row r="3886" spans="1:14" x14ac:dyDescent="0.25">
      <c r="A3886" t="s">
        <v>359</v>
      </c>
      <c r="B3886" t="s">
        <v>5415</v>
      </c>
      <c r="C3886" t="s">
        <v>976</v>
      </c>
      <c r="D3886" t="s">
        <v>21</v>
      </c>
      <c r="E3886">
        <v>25438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43166</v>
      </c>
      <c r="L3886" t="s">
        <v>26</v>
      </c>
      <c r="N3886" t="s">
        <v>24</v>
      </c>
    </row>
    <row r="3887" spans="1:14" x14ac:dyDescent="0.25">
      <c r="A3887" t="s">
        <v>5416</v>
      </c>
      <c r="B3887" t="s">
        <v>3416</v>
      </c>
      <c r="C3887" t="s">
        <v>991</v>
      </c>
      <c r="D3887" t="s">
        <v>21</v>
      </c>
      <c r="E3887">
        <v>25414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43166</v>
      </c>
      <c r="L3887" t="s">
        <v>26</v>
      </c>
      <c r="N3887" t="s">
        <v>24</v>
      </c>
    </row>
    <row r="3888" spans="1:14" x14ac:dyDescent="0.25">
      <c r="A3888" t="s">
        <v>5417</v>
      </c>
      <c r="B3888" t="s">
        <v>4617</v>
      </c>
      <c r="C3888" t="s">
        <v>976</v>
      </c>
      <c r="D3888" t="s">
        <v>21</v>
      </c>
      <c r="E3888">
        <v>25438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43166</v>
      </c>
      <c r="L3888" t="s">
        <v>26</v>
      </c>
      <c r="N3888" t="s">
        <v>24</v>
      </c>
    </row>
    <row r="3889" spans="1:14" x14ac:dyDescent="0.25">
      <c r="A3889" t="s">
        <v>3417</v>
      </c>
      <c r="B3889" t="s">
        <v>3418</v>
      </c>
      <c r="C3889" t="s">
        <v>991</v>
      </c>
      <c r="D3889" t="s">
        <v>21</v>
      </c>
      <c r="E3889">
        <v>25414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43166</v>
      </c>
      <c r="L3889" t="s">
        <v>26</v>
      </c>
      <c r="N3889" t="s">
        <v>24</v>
      </c>
    </row>
    <row r="3890" spans="1:14" x14ac:dyDescent="0.25">
      <c r="A3890" t="s">
        <v>1007</v>
      </c>
      <c r="B3890" t="s">
        <v>1008</v>
      </c>
      <c r="C3890" t="s">
        <v>1009</v>
      </c>
      <c r="D3890" t="s">
        <v>21</v>
      </c>
      <c r="E3890">
        <v>25446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43166</v>
      </c>
      <c r="L3890" t="s">
        <v>26</v>
      </c>
      <c r="N3890" t="s">
        <v>24</v>
      </c>
    </row>
    <row r="3891" spans="1:14" x14ac:dyDescent="0.25">
      <c r="A3891" t="s">
        <v>4360</v>
      </c>
      <c r="B3891" t="s">
        <v>4361</v>
      </c>
      <c r="C3891" t="s">
        <v>841</v>
      </c>
      <c r="D3891" t="s">
        <v>21</v>
      </c>
      <c r="E3891">
        <v>25601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43165</v>
      </c>
      <c r="L3891" t="s">
        <v>26</v>
      </c>
      <c r="N3891" t="s">
        <v>24</v>
      </c>
    </row>
    <row r="3892" spans="1:14" x14ac:dyDescent="0.25">
      <c r="A3892" t="s">
        <v>2405</v>
      </c>
      <c r="B3892" t="s">
        <v>4363</v>
      </c>
      <c r="C3892" t="s">
        <v>841</v>
      </c>
      <c r="D3892" t="s">
        <v>21</v>
      </c>
      <c r="E3892">
        <v>25601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43165</v>
      </c>
      <c r="L3892" t="s">
        <v>26</v>
      </c>
      <c r="N3892" t="s">
        <v>24</v>
      </c>
    </row>
    <row r="3893" spans="1:14" x14ac:dyDescent="0.25">
      <c r="A3893" t="s">
        <v>2405</v>
      </c>
      <c r="B3893" t="s">
        <v>4824</v>
      </c>
      <c r="C3893" t="s">
        <v>841</v>
      </c>
      <c r="D3893" t="s">
        <v>21</v>
      </c>
      <c r="E3893">
        <v>25601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43165</v>
      </c>
      <c r="L3893" t="s">
        <v>26</v>
      </c>
      <c r="N3893" t="s">
        <v>24</v>
      </c>
    </row>
    <row r="3894" spans="1:14" x14ac:dyDescent="0.25">
      <c r="A3894" t="s">
        <v>4111</v>
      </c>
      <c r="B3894" t="s">
        <v>4112</v>
      </c>
      <c r="C3894" t="s">
        <v>4113</v>
      </c>
      <c r="D3894" t="s">
        <v>21</v>
      </c>
      <c r="E3894">
        <v>25880</v>
      </c>
      <c r="F3894" t="s">
        <v>22</v>
      </c>
      <c r="G3894" t="s">
        <v>22</v>
      </c>
      <c r="H3894" t="s">
        <v>312</v>
      </c>
      <c r="I3894" t="s">
        <v>313</v>
      </c>
      <c r="J3894" t="s">
        <v>80</v>
      </c>
      <c r="K3894" s="1">
        <v>43164</v>
      </c>
      <c r="L3894" t="s">
        <v>81</v>
      </c>
      <c r="M3894" t="str">
        <f>HYPERLINK("https://www.regulations.gov/docket?D=FDA-2018-H-0941")</f>
        <v>https://www.regulations.gov/docket?D=FDA-2018-H-0941</v>
      </c>
      <c r="N3894" t="s">
        <v>80</v>
      </c>
    </row>
    <row r="3895" spans="1:14" x14ac:dyDescent="0.25">
      <c r="A3895" t="s">
        <v>3128</v>
      </c>
      <c r="B3895" t="s">
        <v>3129</v>
      </c>
      <c r="C3895" t="s">
        <v>441</v>
      </c>
      <c r="D3895" t="s">
        <v>21</v>
      </c>
      <c r="E3895">
        <v>26554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43164</v>
      </c>
      <c r="L3895" t="s">
        <v>26</v>
      </c>
      <c r="N3895" t="s">
        <v>24</v>
      </c>
    </row>
    <row r="3896" spans="1:14" x14ac:dyDescent="0.25">
      <c r="A3896" t="s">
        <v>5418</v>
      </c>
      <c r="B3896" t="s">
        <v>4079</v>
      </c>
      <c r="C3896" t="s">
        <v>441</v>
      </c>
      <c r="D3896" t="s">
        <v>21</v>
      </c>
      <c r="E3896">
        <v>26554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43164</v>
      </c>
      <c r="L3896" t="s">
        <v>26</v>
      </c>
      <c r="N3896" t="s">
        <v>24</v>
      </c>
    </row>
    <row r="3897" spans="1:14" x14ac:dyDescent="0.25">
      <c r="A3897" t="s">
        <v>4754</v>
      </c>
      <c r="B3897" t="s">
        <v>4755</v>
      </c>
      <c r="C3897" t="s">
        <v>487</v>
      </c>
      <c r="D3897" t="s">
        <v>21</v>
      </c>
      <c r="E3897">
        <v>25840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43164</v>
      </c>
      <c r="L3897" t="s">
        <v>26</v>
      </c>
      <c r="N3897" t="s">
        <v>24</v>
      </c>
    </row>
    <row r="3898" spans="1:14" x14ac:dyDescent="0.25">
      <c r="A3898" t="s">
        <v>1517</v>
      </c>
      <c r="B3898" t="s">
        <v>5419</v>
      </c>
      <c r="C3898" t="s">
        <v>556</v>
      </c>
      <c r="D3898" t="s">
        <v>21</v>
      </c>
      <c r="E3898">
        <v>26525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43164</v>
      </c>
      <c r="L3898" t="s">
        <v>26</v>
      </c>
      <c r="N3898" t="s">
        <v>24</v>
      </c>
    </row>
    <row r="3899" spans="1:14" x14ac:dyDescent="0.25">
      <c r="A3899" t="s">
        <v>915</v>
      </c>
      <c r="B3899" t="s">
        <v>5420</v>
      </c>
      <c r="C3899" t="s">
        <v>917</v>
      </c>
      <c r="D3899" t="s">
        <v>21</v>
      </c>
      <c r="E3899">
        <v>25917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43164</v>
      </c>
      <c r="L3899" t="s">
        <v>26</v>
      </c>
      <c r="N3899" t="s">
        <v>24</v>
      </c>
    </row>
    <row r="3900" spans="1:14" x14ac:dyDescent="0.25">
      <c r="A3900" t="s">
        <v>3386</v>
      </c>
      <c r="B3900" t="s">
        <v>3387</v>
      </c>
      <c r="C3900" t="s">
        <v>301</v>
      </c>
      <c r="D3900" t="s">
        <v>21</v>
      </c>
      <c r="E3900">
        <v>26034</v>
      </c>
      <c r="F3900" t="s">
        <v>22</v>
      </c>
      <c r="G3900" t="s">
        <v>22</v>
      </c>
      <c r="H3900" t="s">
        <v>312</v>
      </c>
      <c r="I3900" t="s">
        <v>313</v>
      </c>
      <c r="J3900" t="s">
        <v>80</v>
      </c>
      <c r="K3900" s="1">
        <v>43164</v>
      </c>
      <c r="L3900" t="s">
        <v>81</v>
      </c>
      <c r="M3900" t="str">
        <f>HYPERLINK("https://www.regulations.gov/docket?D=FDA-2018-H-0928")</f>
        <v>https://www.regulations.gov/docket?D=FDA-2018-H-0928</v>
      </c>
      <c r="N3900" t="s">
        <v>80</v>
      </c>
    </row>
    <row r="3901" spans="1:14" x14ac:dyDescent="0.25">
      <c r="A3901" t="s">
        <v>5421</v>
      </c>
      <c r="B3901" t="s">
        <v>2384</v>
      </c>
      <c r="C3901" t="s">
        <v>556</v>
      </c>
      <c r="D3901" t="s">
        <v>21</v>
      </c>
      <c r="E3901">
        <v>26525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43164</v>
      </c>
      <c r="L3901" t="s">
        <v>26</v>
      </c>
      <c r="N3901" t="s">
        <v>24</v>
      </c>
    </row>
    <row r="3902" spans="1:14" x14ac:dyDescent="0.25">
      <c r="A3902" t="s">
        <v>922</v>
      </c>
      <c r="B3902" t="s">
        <v>5422</v>
      </c>
      <c r="C3902" t="s">
        <v>924</v>
      </c>
      <c r="D3902" t="s">
        <v>21</v>
      </c>
      <c r="E3902">
        <v>25904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43164</v>
      </c>
      <c r="L3902" t="s">
        <v>26</v>
      </c>
      <c r="N3902" t="s">
        <v>24</v>
      </c>
    </row>
    <row r="3903" spans="1:14" x14ac:dyDescent="0.25">
      <c r="A3903" t="s">
        <v>5423</v>
      </c>
      <c r="B3903" t="s">
        <v>931</v>
      </c>
      <c r="C3903" t="s">
        <v>4113</v>
      </c>
      <c r="D3903" t="s">
        <v>21</v>
      </c>
      <c r="E3903">
        <v>25880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43164</v>
      </c>
      <c r="L3903" t="s">
        <v>26</v>
      </c>
      <c r="N3903" t="s">
        <v>24</v>
      </c>
    </row>
    <row r="3904" spans="1:14" x14ac:dyDescent="0.25">
      <c r="A3904" t="s">
        <v>5424</v>
      </c>
      <c r="B3904" t="s">
        <v>1817</v>
      </c>
      <c r="C3904" t="s">
        <v>441</v>
      </c>
      <c r="D3904" t="s">
        <v>21</v>
      </c>
      <c r="E3904">
        <v>26554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43164</v>
      </c>
      <c r="L3904" t="s">
        <v>26</v>
      </c>
      <c r="N3904" t="s">
        <v>24</v>
      </c>
    </row>
    <row r="3905" spans="1:14" x14ac:dyDescent="0.25">
      <c r="A3905" t="s">
        <v>2378</v>
      </c>
      <c r="B3905" t="s">
        <v>2379</v>
      </c>
      <c r="C3905" t="s">
        <v>556</v>
      </c>
      <c r="D3905" t="s">
        <v>21</v>
      </c>
      <c r="E3905">
        <v>26525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43164</v>
      </c>
      <c r="L3905" t="s">
        <v>26</v>
      </c>
      <c r="N3905" t="s">
        <v>24</v>
      </c>
    </row>
    <row r="3906" spans="1:14" x14ac:dyDescent="0.25">
      <c r="A3906" t="s">
        <v>2380</v>
      </c>
      <c r="B3906" t="s">
        <v>2381</v>
      </c>
      <c r="C3906" t="s">
        <v>556</v>
      </c>
      <c r="D3906" t="s">
        <v>21</v>
      </c>
      <c r="E3906">
        <v>26525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43164</v>
      </c>
      <c r="L3906" t="s">
        <v>26</v>
      </c>
      <c r="N3906" t="s">
        <v>24</v>
      </c>
    </row>
    <row r="3907" spans="1:14" x14ac:dyDescent="0.25">
      <c r="A3907" t="s">
        <v>2304</v>
      </c>
      <c r="B3907" t="s">
        <v>885</v>
      </c>
      <c r="C3907" t="s">
        <v>4113</v>
      </c>
      <c r="D3907" t="s">
        <v>21</v>
      </c>
      <c r="E3907">
        <v>25880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43164</v>
      </c>
      <c r="L3907" t="s">
        <v>26</v>
      </c>
      <c r="N3907" t="s">
        <v>24</v>
      </c>
    </row>
    <row r="3908" spans="1:14" x14ac:dyDescent="0.25">
      <c r="A3908" t="s">
        <v>928</v>
      </c>
      <c r="B3908" t="s">
        <v>5425</v>
      </c>
      <c r="C3908" t="s">
        <v>480</v>
      </c>
      <c r="D3908" t="s">
        <v>21</v>
      </c>
      <c r="E3908">
        <v>25901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43164</v>
      </c>
      <c r="L3908" t="s">
        <v>26</v>
      </c>
      <c r="N3908" t="s">
        <v>24</v>
      </c>
    </row>
    <row r="3909" spans="1:14" x14ac:dyDescent="0.25">
      <c r="A3909" t="s">
        <v>3216</v>
      </c>
      <c r="B3909" t="s">
        <v>4825</v>
      </c>
      <c r="C3909" t="s">
        <v>441</v>
      </c>
      <c r="D3909" t="s">
        <v>21</v>
      </c>
      <c r="E3909">
        <v>26554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43164</v>
      </c>
      <c r="L3909" t="s">
        <v>26</v>
      </c>
      <c r="N3909" t="s">
        <v>24</v>
      </c>
    </row>
    <row r="3910" spans="1:14" x14ac:dyDescent="0.25">
      <c r="A3910" t="s">
        <v>439</v>
      </c>
      <c r="B3910" t="s">
        <v>500</v>
      </c>
      <c r="C3910" t="s">
        <v>501</v>
      </c>
      <c r="D3910" t="s">
        <v>21</v>
      </c>
      <c r="E3910">
        <v>25854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43164</v>
      </c>
      <c r="L3910" t="s">
        <v>26</v>
      </c>
      <c r="N3910" t="s">
        <v>24</v>
      </c>
    </row>
    <row r="3911" spans="1:14" x14ac:dyDescent="0.25">
      <c r="A3911" t="s">
        <v>5426</v>
      </c>
      <c r="B3911" t="s">
        <v>5427</v>
      </c>
      <c r="C3911" t="s">
        <v>892</v>
      </c>
      <c r="D3911" t="s">
        <v>21</v>
      </c>
      <c r="E3911">
        <v>25846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43164</v>
      </c>
      <c r="L3911" t="s">
        <v>26</v>
      </c>
      <c r="N3911" t="s">
        <v>24</v>
      </c>
    </row>
    <row r="3912" spans="1:14" x14ac:dyDescent="0.25">
      <c r="A3912" t="s">
        <v>2571</v>
      </c>
      <c r="B3912" t="s">
        <v>4918</v>
      </c>
      <c r="C3912" t="s">
        <v>113</v>
      </c>
      <c r="D3912" t="s">
        <v>21</v>
      </c>
      <c r="E3912">
        <v>25801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43164</v>
      </c>
      <c r="L3912" t="s">
        <v>26</v>
      </c>
      <c r="N3912" t="s">
        <v>24</v>
      </c>
    </row>
    <row r="3913" spans="1:14" x14ac:dyDescent="0.25">
      <c r="A3913" t="s">
        <v>2394</v>
      </c>
      <c r="B3913" t="s">
        <v>4093</v>
      </c>
      <c r="C3913" t="s">
        <v>441</v>
      </c>
      <c r="D3913" t="s">
        <v>21</v>
      </c>
      <c r="E3913">
        <v>26554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43164</v>
      </c>
      <c r="L3913" t="s">
        <v>26</v>
      </c>
      <c r="N3913" t="s">
        <v>24</v>
      </c>
    </row>
    <row r="3914" spans="1:14" x14ac:dyDescent="0.25">
      <c r="A3914" t="s">
        <v>2954</v>
      </c>
      <c r="B3914" t="s">
        <v>3134</v>
      </c>
      <c r="C3914" t="s">
        <v>441</v>
      </c>
      <c r="D3914" t="s">
        <v>21</v>
      </c>
      <c r="E3914">
        <v>26554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43164</v>
      </c>
      <c r="L3914" t="s">
        <v>26</v>
      </c>
      <c r="N3914" t="s">
        <v>24</v>
      </c>
    </row>
    <row r="3915" spans="1:14" x14ac:dyDescent="0.25">
      <c r="A3915" t="s">
        <v>410</v>
      </c>
      <c r="B3915" t="s">
        <v>411</v>
      </c>
      <c r="C3915" t="s">
        <v>412</v>
      </c>
      <c r="D3915" t="s">
        <v>21</v>
      </c>
      <c r="E3915">
        <v>26519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43164</v>
      </c>
      <c r="L3915" t="s">
        <v>26</v>
      </c>
      <c r="N3915" t="s">
        <v>24</v>
      </c>
    </row>
    <row r="3916" spans="1:14" x14ac:dyDescent="0.25">
      <c r="A3916" t="s">
        <v>4169</v>
      </c>
      <c r="B3916" t="s">
        <v>882</v>
      </c>
      <c r="C3916" t="s">
        <v>4113</v>
      </c>
      <c r="D3916" t="s">
        <v>21</v>
      </c>
      <c r="E3916">
        <v>25880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43164</v>
      </c>
      <c r="L3916" t="s">
        <v>26</v>
      </c>
      <c r="N3916" t="s">
        <v>24</v>
      </c>
    </row>
    <row r="3917" spans="1:14" x14ac:dyDescent="0.25">
      <c r="A3917" t="s">
        <v>4834</v>
      </c>
      <c r="B3917" t="s">
        <v>4835</v>
      </c>
      <c r="C3917" t="s">
        <v>441</v>
      </c>
      <c r="D3917" t="s">
        <v>21</v>
      </c>
      <c r="E3917">
        <v>26554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43164</v>
      </c>
      <c r="L3917" t="s">
        <v>26</v>
      </c>
      <c r="N3917" t="s">
        <v>24</v>
      </c>
    </row>
    <row r="3918" spans="1:14" x14ac:dyDescent="0.25">
      <c r="A3918" t="s">
        <v>3630</v>
      </c>
      <c r="B3918" t="s">
        <v>2382</v>
      </c>
      <c r="C3918" t="s">
        <v>412</v>
      </c>
      <c r="D3918" t="s">
        <v>21</v>
      </c>
      <c r="E3918">
        <v>26519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43164</v>
      </c>
      <c r="L3918" t="s">
        <v>26</v>
      </c>
      <c r="N3918" t="s">
        <v>24</v>
      </c>
    </row>
    <row r="3919" spans="1:14" x14ac:dyDescent="0.25">
      <c r="A3919" t="s">
        <v>2672</v>
      </c>
      <c r="B3919" t="s">
        <v>4342</v>
      </c>
      <c r="C3919" t="s">
        <v>501</v>
      </c>
      <c r="D3919" t="s">
        <v>21</v>
      </c>
      <c r="E3919">
        <v>25854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43164</v>
      </c>
      <c r="L3919" t="s">
        <v>26</v>
      </c>
      <c r="N3919" t="s">
        <v>24</v>
      </c>
    </row>
    <row r="3920" spans="1:14" x14ac:dyDescent="0.25">
      <c r="A3920" t="s">
        <v>936</v>
      </c>
      <c r="B3920" t="s">
        <v>5428</v>
      </c>
      <c r="C3920" t="s">
        <v>917</v>
      </c>
      <c r="D3920" t="s">
        <v>21</v>
      </c>
      <c r="E3920">
        <v>25917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43164</v>
      </c>
      <c r="L3920" t="s">
        <v>26</v>
      </c>
      <c r="N3920" t="s">
        <v>24</v>
      </c>
    </row>
    <row r="3921" spans="1:14" x14ac:dyDescent="0.25">
      <c r="A3921" t="s">
        <v>4345</v>
      </c>
      <c r="B3921" t="s">
        <v>4346</v>
      </c>
      <c r="C3921" t="s">
        <v>501</v>
      </c>
      <c r="D3921" t="s">
        <v>21</v>
      </c>
      <c r="E3921">
        <v>25854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43164</v>
      </c>
      <c r="L3921" t="s">
        <v>26</v>
      </c>
      <c r="N3921" t="s">
        <v>24</v>
      </c>
    </row>
    <row r="3922" spans="1:14" x14ac:dyDescent="0.25">
      <c r="A3922" t="s">
        <v>5429</v>
      </c>
      <c r="B3922" t="s">
        <v>555</v>
      </c>
      <c r="C3922" t="s">
        <v>556</v>
      </c>
      <c r="D3922" t="s">
        <v>21</v>
      </c>
      <c r="E3922">
        <v>26525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43164</v>
      </c>
      <c r="L3922" t="s">
        <v>26</v>
      </c>
      <c r="N3922" t="s">
        <v>24</v>
      </c>
    </row>
    <row r="3923" spans="1:14" x14ac:dyDescent="0.25">
      <c r="A3923" t="s">
        <v>675</v>
      </c>
      <c r="B3923" t="s">
        <v>4788</v>
      </c>
      <c r="C3923" t="s">
        <v>487</v>
      </c>
      <c r="D3923" t="s">
        <v>21</v>
      </c>
      <c r="E3923">
        <v>25840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43164</v>
      </c>
      <c r="L3923" t="s">
        <v>26</v>
      </c>
      <c r="N3923" t="s">
        <v>24</v>
      </c>
    </row>
    <row r="3924" spans="1:14" x14ac:dyDescent="0.25">
      <c r="A3924" t="s">
        <v>4241</v>
      </c>
      <c r="B3924" t="s">
        <v>4242</v>
      </c>
      <c r="C3924" t="s">
        <v>1089</v>
      </c>
      <c r="D3924" t="s">
        <v>21</v>
      </c>
      <c r="E3924">
        <v>25504</v>
      </c>
      <c r="F3924" t="s">
        <v>22</v>
      </c>
      <c r="G3924" t="s">
        <v>22</v>
      </c>
      <c r="H3924" t="s">
        <v>312</v>
      </c>
      <c r="I3924" t="s">
        <v>313</v>
      </c>
      <c r="J3924" t="s">
        <v>80</v>
      </c>
      <c r="K3924" s="1">
        <v>43160</v>
      </c>
      <c r="L3924" t="s">
        <v>81</v>
      </c>
      <c r="M3924" t="str">
        <f>HYPERLINK("https://www.regulations.gov/docket?D=FDA-2018-H-0905")</f>
        <v>https://www.regulations.gov/docket?D=FDA-2018-H-0905</v>
      </c>
      <c r="N3924" t="s">
        <v>80</v>
      </c>
    </row>
    <row r="3925" spans="1:14" x14ac:dyDescent="0.25">
      <c r="A3925" t="s">
        <v>2405</v>
      </c>
      <c r="B3925" t="s">
        <v>3497</v>
      </c>
      <c r="C3925" t="s">
        <v>1112</v>
      </c>
      <c r="D3925" t="s">
        <v>21</v>
      </c>
      <c r="E3925">
        <v>26601</v>
      </c>
      <c r="F3925" t="s">
        <v>22</v>
      </c>
      <c r="G3925" t="s">
        <v>22</v>
      </c>
      <c r="H3925" t="s">
        <v>312</v>
      </c>
      <c r="I3925" t="s">
        <v>313</v>
      </c>
      <c r="J3925" s="1">
        <v>43140</v>
      </c>
      <c r="K3925" s="1">
        <v>43160</v>
      </c>
      <c r="L3925" t="s">
        <v>331</v>
      </c>
      <c r="N3925" t="s">
        <v>1302</v>
      </c>
    </row>
    <row r="3926" spans="1:14" x14ac:dyDescent="0.25">
      <c r="A3926" t="s">
        <v>4187</v>
      </c>
      <c r="B3926" t="s">
        <v>4188</v>
      </c>
      <c r="C3926" t="s">
        <v>301</v>
      </c>
      <c r="D3926" t="s">
        <v>21</v>
      </c>
      <c r="E3926">
        <v>26034</v>
      </c>
      <c r="F3926" t="s">
        <v>22</v>
      </c>
      <c r="G3926" t="s">
        <v>22</v>
      </c>
      <c r="H3926" t="s">
        <v>312</v>
      </c>
      <c r="I3926" t="s">
        <v>313</v>
      </c>
      <c r="J3926" t="s">
        <v>80</v>
      </c>
      <c r="K3926" s="1">
        <v>43159</v>
      </c>
      <c r="L3926" t="s">
        <v>81</v>
      </c>
      <c r="M3926" t="str">
        <f>HYPERLINK("https://www.regulations.gov/docket?D=FDA-2018-H-0890")</f>
        <v>https://www.regulations.gov/docket?D=FDA-2018-H-0890</v>
      </c>
      <c r="N3926" t="s">
        <v>80</v>
      </c>
    </row>
    <row r="3927" spans="1:14" x14ac:dyDescent="0.25">
      <c r="A3927" t="s">
        <v>5430</v>
      </c>
      <c r="B3927" t="s">
        <v>5431</v>
      </c>
      <c r="C3927" t="s">
        <v>326</v>
      </c>
      <c r="D3927" t="s">
        <v>21</v>
      </c>
      <c r="E3927">
        <v>25704</v>
      </c>
      <c r="F3927" t="s">
        <v>22</v>
      </c>
      <c r="G3927" t="s">
        <v>22</v>
      </c>
      <c r="H3927" t="s">
        <v>312</v>
      </c>
      <c r="I3927" t="s">
        <v>313</v>
      </c>
      <c r="J3927" t="s">
        <v>80</v>
      </c>
      <c r="K3927" s="1">
        <v>43157</v>
      </c>
      <c r="L3927" t="s">
        <v>5292</v>
      </c>
      <c r="M3927" t="str">
        <f>HYPERLINK("https://www.regulations.gov/docket?D=FDA-2018-R-0830")</f>
        <v>https://www.regulations.gov/docket?D=FDA-2018-R-0830</v>
      </c>
      <c r="N3927" t="s">
        <v>80</v>
      </c>
    </row>
    <row r="3928" spans="1:14" x14ac:dyDescent="0.25">
      <c r="A3928" t="s">
        <v>439</v>
      </c>
      <c r="B3928" t="s">
        <v>3067</v>
      </c>
      <c r="C3928" t="s">
        <v>2937</v>
      </c>
      <c r="D3928" t="s">
        <v>21</v>
      </c>
      <c r="E3928">
        <v>25535</v>
      </c>
      <c r="F3928" t="s">
        <v>22</v>
      </c>
      <c r="G3928" t="s">
        <v>22</v>
      </c>
      <c r="H3928" t="s">
        <v>78</v>
      </c>
      <c r="I3928" t="s">
        <v>79</v>
      </c>
      <c r="J3928" s="1">
        <v>43139</v>
      </c>
      <c r="K3928" s="1">
        <v>43153</v>
      </c>
      <c r="L3928" t="s">
        <v>331</v>
      </c>
      <c r="N3928" t="s">
        <v>1302</v>
      </c>
    </row>
    <row r="3929" spans="1:14" x14ac:dyDescent="0.25">
      <c r="A3929" t="s">
        <v>5432</v>
      </c>
      <c r="B3929" t="s">
        <v>4064</v>
      </c>
      <c r="C3929" t="s">
        <v>2919</v>
      </c>
      <c r="D3929" t="s">
        <v>21</v>
      </c>
      <c r="E3929">
        <v>25570</v>
      </c>
      <c r="F3929" t="s">
        <v>22</v>
      </c>
      <c r="G3929" t="s">
        <v>22</v>
      </c>
      <c r="H3929" t="s">
        <v>78</v>
      </c>
      <c r="I3929" t="s">
        <v>79</v>
      </c>
      <c r="J3929" s="1">
        <v>43139</v>
      </c>
      <c r="K3929" s="1">
        <v>43153</v>
      </c>
      <c r="L3929" t="s">
        <v>331</v>
      </c>
      <c r="N3929" t="s">
        <v>1302</v>
      </c>
    </row>
    <row r="3930" spans="1:14" x14ac:dyDescent="0.25">
      <c r="A3930" t="s">
        <v>5433</v>
      </c>
      <c r="B3930" t="s">
        <v>4080</v>
      </c>
      <c r="C3930" t="s">
        <v>5434</v>
      </c>
      <c r="D3930" t="s">
        <v>21</v>
      </c>
      <c r="E3930">
        <v>26554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43150</v>
      </c>
      <c r="L3930" t="s">
        <v>26</v>
      </c>
      <c r="N3930" t="s">
        <v>24</v>
      </c>
    </row>
    <row r="3931" spans="1:14" x14ac:dyDescent="0.25">
      <c r="A3931" t="s">
        <v>5435</v>
      </c>
      <c r="B3931" t="s">
        <v>4099</v>
      </c>
      <c r="C3931" t="s">
        <v>441</v>
      </c>
      <c r="D3931" t="s">
        <v>21</v>
      </c>
      <c r="E3931">
        <v>26554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43150</v>
      </c>
      <c r="L3931" t="s">
        <v>26</v>
      </c>
      <c r="N3931" t="s">
        <v>24</v>
      </c>
    </row>
    <row r="3932" spans="1:14" x14ac:dyDescent="0.25">
      <c r="A3932" t="s">
        <v>5436</v>
      </c>
      <c r="B3932" t="s">
        <v>5437</v>
      </c>
      <c r="C3932" t="s">
        <v>441</v>
      </c>
      <c r="D3932" t="s">
        <v>21</v>
      </c>
      <c r="E3932">
        <v>26554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43150</v>
      </c>
      <c r="L3932" t="s">
        <v>26</v>
      </c>
      <c r="N3932" t="s">
        <v>24</v>
      </c>
    </row>
    <row r="3933" spans="1:14" x14ac:dyDescent="0.25">
      <c r="A3933" t="s">
        <v>5438</v>
      </c>
      <c r="B3933" t="s">
        <v>5439</v>
      </c>
      <c r="C3933" t="s">
        <v>686</v>
      </c>
      <c r="D3933" t="s">
        <v>21</v>
      </c>
      <c r="E3933">
        <v>26301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43150</v>
      </c>
      <c r="L3933" t="s">
        <v>26</v>
      </c>
      <c r="N3933" t="s">
        <v>24</v>
      </c>
    </row>
    <row r="3934" spans="1:14" x14ac:dyDescent="0.25">
      <c r="A3934" t="s">
        <v>341</v>
      </c>
      <c r="B3934" t="s">
        <v>1813</v>
      </c>
      <c r="C3934" t="s">
        <v>441</v>
      </c>
      <c r="D3934" t="s">
        <v>21</v>
      </c>
      <c r="E3934">
        <v>26554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43150</v>
      </c>
      <c r="L3934" t="s">
        <v>26</v>
      </c>
      <c r="N3934" t="s">
        <v>24</v>
      </c>
    </row>
    <row r="3935" spans="1:14" x14ac:dyDescent="0.25">
      <c r="A3935" t="s">
        <v>2304</v>
      </c>
      <c r="B3935" t="s">
        <v>4077</v>
      </c>
      <c r="C3935" t="s">
        <v>5434</v>
      </c>
      <c r="D3935" t="s">
        <v>21</v>
      </c>
      <c r="E3935">
        <v>26554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43150</v>
      </c>
      <c r="L3935" t="s">
        <v>26</v>
      </c>
      <c r="N3935" t="s">
        <v>24</v>
      </c>
    </row>
    <row r="3936" spans="1:14" x14ac:dyDescent="0.25">
      <c r="A3936" t="s">
        <v>4091</v>
      </c>
      <c r="B3936" t="s">
        <v>4092</v>
      </c>
      <c r="C3936" t="s">
        <v>441</v>
      </c>
      <c r="D3936" t="s">
        <v>21</v>
      </c>
      <c r="E3936">
        <v>26554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43150</v>
      </c>
      <c r="L3936" t="s">
        <v>26</v>
      </c>
      <c r="N3936" t="s">
        <v>24</v>
      </c>
    </row>
    <row r="3937" spans="1:14" x14ac:dyDescent="0.25">
      <c r="A3937" t="s">
        <v>5125</v>
      </c>
      <c r="B3937" t="s">
        <v>5440</v>
      </c>
      <c r="C3937" t="s">
        <v>5434</v>
      </c>
      <c r="D3937" t="s">
        <v>21</v>
      </c>
      <c r="E3937">
        <v>26554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43150</v>
      </c>
      <c r="L3937" t="s">
        <v>26</v>
      </c>
      <c r="N3937" t="s">
        <v>24</v>
      </c>
    </row>
    <row r="3938" spans="1:14" x14ac:dyDescent="0.25">
      <c r="A3938" t="s">
        <v>2407</v>
      </c>
      <c r="B3938" t="s">
        <v>1139</v>
      </c>
      <c r="C3938" t="s">
        <v>686</v>
      </c>
      <c r="D3938" t="s">
        <v>21</v>
      </c>
      <c r="E3938">
        <v>26301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43150</v>
      </c>
      <c r="L3938" t="s">
        <v>26</v>
      </c>
      <c r="N3938" t="s">
        <v>24</v>
      </c>
    </row>
    <row r="3939" spans="1:14" x14ac:dyDescent="0.25">
      <c r="A3939" t="s">
        <v>3612</v>
      </c>
      <c r="B3939" t="s">
        <v>3613</v>
      </c>
      <c r="C3939" t="s">
        <v>271</v>
      </c>
      <c r="D3939" t="s">
        <v>21</v>
      </c>
      <c r="E3939">
        <v>25401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43147</v>
      </c>
      <c r="L3939" t="s">
        <v>26</v>
      </c>
      <c r="N3939" t="s">
        <v>24</v>
      </c>
    </row>
    <row r="3940" spans="1:14" x14ac:dyDescent="0.25">
      <c r="A3940" t="s">
        <v>2813</v>
      </c>
      <c r="B3940" t="s">
        <v>2814</v>
      </c>
      <c r="C3940" t="s">
        <v>271</v>
      </c>
      <c r="D3940" t="s">
        <v>21</v>
      </c>
      <c r="E3940">
        <v>25401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43147</v>
      </c>
      <c r="L3940" t="s">
        <v>26</v>
      </c>
      <c r="N3940" t="s">
        <v>24</v>
      </c>
    </row>
    <row r="3941" spans="1:14" x14ac:dyDescent="0.25">
      <c r="A3941" t="s">
        <v>5441</v>
      </c>
      <c r="B3941" t="s">
        <v>1421</v>
      </c>
      <c r="C3941" t="s">
        <v>266</v>
      </c>
      <c r="D3941" t="s">
        <v>21</v>
      </c>
      <c r="E3941">
        <v>24970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43147</v>
      </c>
      <c r="L3941" t="s">
        <v>26</v>
      </c>
      <c r="N3941" t="s">
        <v>24</v>
      </c>
    </row>
    <row r="3942" spans="1:14" x14ac:dyDescent="0.25">
      <c r="A3942" t="s">
        <v>5010</v>
      </c>
      <c r="B3942" t="s">
        <v>5011</v>
      </c>
      <c r="C3942" t="s">
        <v>271</v>
      </c>
      <c r="D3942" t="s">
        <v>21</v>
      </c>
      <c r="E3942">
        <v>25401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43147</v>
      </c>
      <c r="L3942" t="s">
        <v>26</v>
      </c>
      <c r="N3942" t="s">
        <v>24</v>
      </c>
    </row>
    <row r="3943" spans="1:14" x14ac:dyDescent="0.25">
      <c r="A3943" t="s">
        <v>5442</v>
      </c>
      <c r="B3943" t="s">
        <v>4374</v>
      </c>
      <c r="C3943" t="s">
        <v>637</v>
      </c>
      <c r="D3943" t="s">
        <v>21</v>
      </c>
      <c r="E3943">
        <v>26101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43146</v>
      </c>
      <c r="L3943" t="s">
        <v>26</v>
      </c>
      <c r="N3943" t="s">
        <v>24</v>
      </c>
    </row>
    <row r="3944" spans="1:14" x14ac:dyDescent="0.25">
      <c r="A3944" t="s">
        <v>4375</v>
      </c>
      <c r="B3944" t="s">
        <v>4376</v>
      </c>
      <c r="C3944" t="s">
        <v>637</v>
      </c>
      <c r="D3944" t="s">
        <v>21</v>
      </c>
      <c r="E3944">
        <v>26101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43146</v>
      </c>
      <c r="L3944" t="s">
        <v>26</v>
      </c>
      <c r="N3944" t="s">
        <v>24</v>
      </c>
    </row>
    <row r="3945" spans="1:14" x14ac:dyDescent="0.25">
      <c r="A3945" t="s">
        <v>3717</v>
      </c>
      <c r="B3945" t="s">
        <v>5443</v>
      </c>
      <c r="C3945" t="s">
        <v>304</v>
      </c>
      <c r="D3945" t="s">
        <v>21</v>
      </c>
      <c r="E3945">
        <v>24740</v>
      </c>
      <c r="F3945" t="s">
        <v>22</v>
      </c>
      <c r="G3945" t="s">
        <v>22</v>
      </c>
      <c r="H3945" t="s">
        <v>5295</v>
      </c>
      <c r="I3945" t="s">
        <v>1981</v>
      </c>
      <c r="J3945" s="1">
        <v>43123</v>
      </c>
      <c r="K3945" s="1">
        <v>43146</v>
      </c>
      <c r="L3945" t="s">
        <v>331</v>
      </c>
      <c r="N3945" t="s">
        <v>1365</v>
      </c>
    </row>
    <row r="3946" spans="1:14" x14ac:dyDescent="0.25">
      <c r="A3946" t="s">
        <v>2684</v>
      </c>
      <c r="B3946" t="s">
        <v>2685</v>
      </c>
      <c r="C3946" t="s">
        <v>817</v>
      </c>
      <c r="D3946" t="s">
        <v>21</v>
      </c>
      <c r="E3946">
        <v>25425</v>
      </c>
      <c r="F3946" t="s">
        <v>22</v>
      </c>
      <c r="G3946" t="s">
        <v>22</v>
      </c>
      <c r="H3946" t="s">
        <v>312</v>
      </c>
      <c r="I3946" t="s">
        <v>701</v>
      </c>
      <c r="J3946" s="1">
        <v>43081</v>
      </c>
      <c r="K3946" s="1">
        <v>43146</v>
      </c>
      <c r="L3946" t="s">
        <v>331</v>
      </c>
      <c r="N3946" t="s">
        <v>1299</v>
      </c>
    </row>
    <row r="3947" spans="1:14" x14ac:dyDescent="0.25">
      <c r="A3947" t="s">
        <v>5444</v>
      </c>
      <c r="B3947" t="s">
        <v>2862</v>
      </c>
      <c r="C3947" t="s">
        <v>637</v>
      </c>
      <c r="D3947" t="s">
        <v>21</v>
      </c>
      <c r="E3947">
        <v>26104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43146</v>
      </c>
      <c r="L3947" t="s">
        <v>26</v>
      </c>
      <c r="N3947" t="s">
        <v>24</v>
      </c>
    </row>
    <row r="3948" spans="1:14" x14ac:dyDescent="0.25">
      <c r="A3948" t="s">
        <v>3576</v>
      </c>
      <c r="B3948" t="s">
        <v>3577</v>
      </c>
      <c r="C3948" t="s">
        <v>2451</v>
      </c>
      <c r="D3948" t="s">
        <v>21</v>
      </c>
      <c r="E3948">
        <v>25812</v>
      </c>
      <c r="F3948" t="s">
        <v>22</v>
      </c>
      <c r="G3948" t="s">
        <v>22</v>
      </c>
      <c r="H3948" t="s">
        <v>312</v>
      </c>
      <c r="I3948" t="s">
        <v>313</v>
      </c>
      <c r="J3948" s="1">
        <v>43127</v>
      </c>
      <c r="K3948" s="1">
        <v>43146</v>
      </c>
      <c r="L3948" t="s">
        <v>331</v>
      </c>
      <c r="N3948" t="s">
        <v>1299</v>
      </c>
    </row>
    <row r="3949" spans="1:14" x14ac:dyDescent="0.25">
      <c r="A3949" t="s">
        <v>3578</v>
      </c>
      <c r="B3949" t="s">
        <v>5445</v>
      </c>
      <c r="C3949" t="s">
        <v>480</v>
      </c>
      <c r="D3949" t="s">
        <v>21</v>
      </c>
      <c r="E3949">
        <v>25901</v>
      </c>
      <c r="F3949" t="s">
        <v>22</v>
      </c>
      <c r="G3949" t="s">
        <v>22</v>
      </c>
      <c r="H3949" t="s">
        <v>312</v>
      </c>
      <c r="I3949" t="s">
        <v>313</v>
      </c>
      <c r="J3949" s="1">
        <v>43127</v>
      </c>
      <c r="K3949" s="1">
        <v>43146</v>
      </c>
      <c r="L3949" t="s">
        <v>331</v>
      </c>
      <c r="N3949" t="s">
        <v>1299</v>
      </c>
    </row>
    <row r="3950" spans="1:14" x14ac:dyDescent="0.25">
      <c r="A3950" t="s">
        <v>2407</v>
      </c>
      <c r="B3950" t="s">
        <v>4413</v>
      </c>
      <c r="C3950" t="s">
        <v>637</v>
      </c>
      <c r="D3950" t="s">
        <v>21</v>
      </c>
      <c r="E3950">
        <v>26101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43146</v>
      </c>
      <c r="L3950" t="s">
        <v>26</v>
      </c>
      <c r="N3950" t="s">
        <v>24</v>
      </c>
    </row>
    <row r="3951" spans="1:14" x14ac:dyDescent="0.25">
      <c r="A3951" t="s">
        <v>4116</v>
      </c>
      <c r="B3951" t="s">
        <v>2860</v>
      </c>
      <c r="C3951" t="s">
        <v>637</v>
      </c>
      <c r="D3951" t="s">
        <v>21</v>
      </c>
      <c r="E3951">
        <v>26101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43146</v>
      </c>
      <c r="L3951" t="s">
        <v>26</v>
      </c>
      <c r="N3951" t="s">
        <v>24</v>
      </c>
    </row>
    <row r="3952" spans="1:14" x14ac:dyDescent="0.25">
      <c r="A3952" t="s">
        <v>2717</v>
      </c>
      <c r="B3952" t="s">
        <v>2880</v>
      </c>
      <c r="C3952" t="s">
        <v>2451</v>
      </c>
      <c r="D3952" t="s">
        <v>21</v>
      </c>
      <c r="E3952">
        <v>25812</v>
      </c>
      <c r="F3952" t="s">
        <v>22</v>
      </c>
      <c r="G3952" t="s">
        <v>22</v>
      </c>
      <c r="H3952" t="s">
        <v>312</v>
      </c>
      <c r="I3952" t="s">
        <v>313</v>
      </c>
      <c r="J3952" s="1">
        <v>43127</v>
      </c>
      <c r="K3952" s="1">
        <v>43146</v>
      </c>
      <c r="L3952" t="s">
        <v>331</v>
      </c>
      <c r="N3952" t="s">
        <v>1302</v>
      </c>
    </row>
    <row r="3953" spans="1:14" x14ac:dyDescent="0.25">
      <c r="A3953" t="s">
        <v>5446</v>
      </c>
      <c r="B3953" t="s">
        <v>5447</v>
      </c>
      <c r="C3953" t="s">
        <v>441</v>
      </c>
      <c r="D3953" t="s">
        <v>21</v>
      </c>
      <c r="E3953">
        <v>26554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43145</v>
      </c>
      <c r="L3953" t="s">
        <v>26</v>
      </c>
      <c r="N3953" t="s">
        <v>24</v>
      </c>
    </row>
    <row r="3954" spans="1:14" x14ac:dyDescent="0.25">
      <c r="A3954" t="s">
        <v>359</v>
      </c>
      <c r="B3954" t="s">
        <v>4701</v>
      </c>
      <c r="C3954" t="s">
        <v>686</v>
      </c>
      <c r="D3954" t="s">
        <v>21</v>
      </c>
      <c r="E3954">
        <v>26301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43145</v>
      </c>
      <c r="L3954" t="s">
        <v>26</v>
      </c>
      <c r="N3954" t="s">
        <v>24</v>
      </c>
    </row>
    <row r="3955" spans="1:14" x14ac:dyDescent="0.25">
      <c r="A3955" t="s">
        <v>1148</v>
      </c>
      <c r="B3955" t="s">
        <v>1149</v>
      </c>
      <c r="C3955" t="s">
        <v>686</v>
      </c>
      <c r="D3955" t="s">
        <v>21</v>
      </c>
      <c r="E3955">
        <v>26301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43145</v>
      </c>
      <c r="L3955" t="s">
        <v>26</v>
      </c>
      <c r="N3955" t="s">
        <v>24</v>
      </c>
    </row>
    <row r="3956" spans="1:14" x14ac:dyDescent="0.25">
      <c r="A3956" t="s">
        <v>1154</v>
      </c>
      <c r="B3956" t="s">
        <v>5448</v>
      </c>
      <c r="C3956" t="s">
        <v>686</v>
      </c>
      <c r="D3956" t="s">
        <v>21</v>
      </c>
      <c r="E3956">
        <v>26301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43145</v>
      </c>
      <c r="L3956" t="s">
        <v>26</v>
      </c>
      <c r="N3956" t="s">
        <v>24</v>
      </c>
    </row>
    <row r="3957" spans="1:14" x14ac:dyDescent="0.25">
      <c r="A3957" t="s">
        <v>5449</v>
      </c>
      <c r="B3957" t="s">
        <v>5450</v>
      </c>
      <c r="C3957" t="s">
        <v>686</v>
      </c>
      <c r="D3957" t="s">
        <v>21</v>
      </c>
      <c r="E3957">
        <v>26301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43145</v>
      </c>
      <c r="L3957" t="s">
        <v>26</v>
      </c>
      <c r="N3957" t="s">
        <v>24</v>
      </c>
    </row>
    <row r="3958" spans="1:14" x14ac:dyDescent="0.25">
      <c r="A3958" t="s">
        <v>5451</v>
      </c>
      <c r="B3958" t="s">
        <v>688</v>
      </c>
      <c r="C3958" t="s">
        <v>3086</v>
      </c>
      <c r="D3958" t="s">
        <v>21</v>
      </c>
      <c r="E3958">
        <v>26554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43145</v>
      </c>
      <c r="L3958" t="s">
        <v>26</v>
      </c>
      <c r="N3958" t="s">
        <v>24</v>
      </c>
    </row>
    <row r="3959" spans="1:14" x14ac:dyDescent="0.25">
      <c r="A3959" t="s">
        <v>2304</v>
      </c>
      <c r="B3959" t="s">
        <v>5452</v>
      </c>
      <c r="C3959" t="s">
        <v>686</v>
      </c>
      <c r="D3959" t="s">
        <v>21</v>
      </c>
      <c r="E3959">
        <v>26301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43145</v>
      </c>
      <c r="L3959" t="s">
        <v>26</v>
      </c>
      <c r="N3959" t="s">
        <v>24</v>
      </c>
    </row>
    <row r="3960" spans="1:14" x14ac:dyDescent="0.25">
      <c r="A3960" t="s">
        <v>5453</v>
      </c>
      <c r="B3960" t="s">
        <v>5454</v>
      </c>
      <c r="C3960" t="s">
        <v>3086</v>
      </c>
      <c r="D3960" t="s">
        <v>21</v>
      </c>
      <c r="E3960">
        <v>26554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43145</v>
      </c>
      <c r="L3960" t="s">
        <v>26</v>
      </c>
      <c r="N3960" t="s">
        <v>24</v>
      </c>
    </row>
    <row r="3961" spans="1:14" x14ac:dyDescent="0.25">
      <c r="A3961" t="s">
        <v>2394</v>
      </c>
      <c r="B3961" t="s">
        <v>1478</v>
      </c>
      <c r="C3961" t="s">
        <v>686</v>
      </c>
      <c r="D3961" t="s">
        <v>21</v>
      </c>
      <c r="E3961">
        <v>26301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43145</v>
      </c>
      <c r="L3961" t="s">
        <v>26</v>
      </c>
      <c r="N3961" t="s">
        <v>24</v>
      </c>
    </row>
    <row r="3962" spans="1:14" x14ac:dyDescent="0.25">
      <c r="A3962" t="s">
        <v>4484</v>
      </c>
      <c r="B3962" t="s">
        <v>4485</v>
      </c>
      <c r="C3962" t="s">
        <v>2491</v>
      </c>
      <c r="D3962" t="s">
        <v>21</v>
      </c>
      <c r="E3962">
        <v>26719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43144</v>
      </c>
      <c r="L3962" t="s">
        <v>26</v>
      </c>
      <c r="N3962" t="s">
        <v>24</v>
      </c>
    </row>
    <row r="3963" spans="1:14" x14ac:dyDescent="0.25">
      <c r="A3963" t="s">
        <v>5455</v>
      </c>
      <c r="B3963" t="s">
        <v>4253</v>
      </c>
      <c r="C3963" t="s">
        <v>1089</v>
      </c>
      <c r="D3963" t="s">
        <v>21</v>
      </c>
      <c r="E3963">
        <v>25504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43144</v>
      </c>
      <c r="L3963" t="s">
        <v>26</v>
      </c>
      <c r="N3963" t="s">
        <v>24</v>
      </c>
    </row>
    <row r="3964" spans="1:14" x14ac:dyDescent="0.25">
      <c r="A3964" t="s">
        <v>4505</v>
      </c>
      <c r="B3964" t="s">
        <v>4506</v>
      </c>
      <c r="C3964" t="s">
        <v>565</v>
      </c>
      <c r="D3964" t="s">
        <v>21</v>
      </c>
      <c r="E3964">
        <v>26726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43144</v>
      </c>
      <c r="L3964" t="s">
        <v>26</v>
      </c>
      <c r="N3964" t="s">
        <v>24</v>
      </c>
    </row>
    <row r="3965" spans="1:14" x14ac:dyDescent="0.25">
      <c r="A3965" t="s">
        <v>2304</v>
      </c>
      <c r="B3965" t="s">
        <v>4248</v>
      </c>
      <c r="C3965" t="s">
        <v>3508</v>
      </c>
      <c r="D3965" t="s">
        <v>21</v>
      </c>
      <c r="E3965">
        <v>25545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43144</v>
      </c>
      <c r="L3965" t="s">
        <v>26</v>
      </c>
      <c r="N3965" t="s">
        <v>24</v>
      </c>
    </row>
    <row r="3966" spans="1:14" x14ac:dyDescent="0.25">
      <c r="A3966" t="s">
        <v>2304</v>
      </c>
      <c r="B3966" t="s">
        <v>5456</v>
      </c>
      <c r="C3966" t="s">
        <v>1089</v>
      </c>
      <c r="D3966" t="s">
        <v>21</v>
      </c>
      <c r="E3966">
        <v>25504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43144</v>
      </c>
      <c r="L3966" t="s">
        <v>26</v>
      </c>
      <c r="N3966" t="s">
        <v>24</v>
      </c>
    </row>
    <row r="3967" spans="1:14" x14ac:dyDescent="0.25">
      <c r="A3967" t="s">
        <v>2380</v>
      </c>
      <c r="B3967" t="s">
        <v>4507</v>
      </c>
      <c r="C3967" t="s">
        <v>2491</v>
      </c>
      <c r="D3967" t="s">
        <v>21</v>
      </c>
      <c r="E3967">
        <v>26719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43144</v>
      </c>
      <c r="L3967" t="s">
        <v>26</v>
      </c>
      <c r="N3967" t="s">
        <v>24</v>
      </c>
    </row>
    <row r="3968" spans="1:14" x14ac:dyDescent="0.25">
      <c r="A3968" t="s">
        <v>2304</v>
      </c>
      <c r="B3968" t="s">
        <v>4487</v>
      </c>
      <c r="C3968" t="s">
        <v>2491</v>
      </c>
      <c r="D3968" t="s">
        <v>21</v>
      </c>
      <c r="E3968">
        <v>26719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43144</v>
      </c>
      <c r="L3968" t="s">
        <v>26</v>
      </c>
      <c r="N3968" t="s">
        <v>24</v>
      </c>
    </row>
    <row r="3969" spans="1:14" x14ac:dyDescent="0.25">
      <c r="A3969" t="s">
        <v>5457</v>
      </c>
      <c r="B3969" t="s">
        <v>5458</v>
      </c>
      <c r="C3969" t="s">
        <v>1229</v>
      </c>
      <c r="D3969" t="s">
        <v>21</v>
      </c>
      <c r="E3969">
        <v>25559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43144</v>
      </c>
      <c r="L3969" t="s">
        <v>26</v>
      </c>
      <c r="N3969" t="s">
        <v>24</v>
      </c>
    </row>
    <row r="3970" spans="1:14" x14ac:dyDescent="0.25">
      <c r="A3970" t="s">
        <v>2405</v>
      </c>
      <c r="B3970" t="s">
        <v>5459</v>
      </c>
      <c r="C3970" t="s">
        <v>1089</v>
      </c>
      <c r="D3970" t="s">
        <v>21</v>
      </c>
      <c r="E3970">
        <v>25504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43144</v>
      </c>
      <c r="L3970" t="s">
        <v>26</v>
      </c>
      <c r="N3970" t="s">
        <v>24</v>
      </c>
    </row>
    <row r="3971" spans="1:14" x14ac:dyDescent="0.25">
      <c r="A3971" t="s">
        <v>3679</v>
      </c>
      <c r="B3971" t="s">
        <v>5460</v>
      </c>
      <c r="C3971" t="s">
        <v>1229</v>
      </c>
      <c r="D3971" t="s">
        <v>21</v>
      </c>
      <c r="E3971">
        <v>25559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43144</v>
      </c>
      <c r="L3971" t="s">
        <v>26</v>
      </c>
      <c r="N3971" t="s">
        <v>24</v>
      </c>
    </row>
    <row r="3972" spans="1:14" x14ac:dyDescent="0.25">
      <c r="A3972" t="s">
        <v>1091</v>
      </c>
      <c r="B3972" t="s">
        <v>2338</v>
      </c>
      <c r="C3972" t="s">
        <v>1089</v>
      </c>
      <c r="D3972" t="s">
        <v>21</v>
      </c>
      <c r="E3972">
        <v>25504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43144</v>
      </c>
      <c r="L3972" t="s">
        <v>26</v>
      </c>
      <c r="N3972" t="s">
        <v>24</v>
      </c>
    </row>
    <row r="3973" spans="1:14" x14ac:dyDescent="0.25">
      <c r="A3973" t="s">
        <v>2354</v>
      </c>
      <c r="B3973" t="s">
        <v>5461</v>
      </c>
      <c r="C3973" t="s">
        <v>1089</v>
      </c>
      <c r="D3973" t="s">
        <v>21</v>
      </c>
      <c r="E3973">
        <v>25504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43144</v>
      </c>
      <c r="L3973" t="s">
        <v>26</v>
      </c>
      <c r="N3973" t="s">
        <v>24</v>
      </c>
    </row>
    <row r="3974" spans="1:14" x14ac:dyDescent="0.25">
      <c r="A3974" t="s">
        <v>2640</v>
      </c>
      <c r="B3974" t="s">
        <v>3917</v>
      </c>
      <c r="C3974" t="s">
        <v>3070</v>
      </c>
      <c r="D3974" t="s">
        <v>21</v>
      </c>
      <c r="E3974">
        <v>26050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43143</v>
      </c>
      <c r="L3974" t="s">
        <v>26</v>
      </c>
      <c r="N3974" t="s">
        <v>24</v>
      </c>
    </row>
    <row r="3975" spans="1:14" x14ac:dyDescent="0.25">
      <c r="A3975" t="s">
        <v>314</v>
      </c>
      <c r="B3975" t="s">
        <v>4186</v>
      </c>
      <c r="C3975" t="s">
        <v>301</v>
      </c>
      <c r="D3975" t="s">
        <v>21</v>
      </c>
      <c r="E3975">
        <v>26034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43143</v>
      </c>
      <c r="L3975" t="s">
        <v>26</v>
      </c>
      <c r="N3975" t="s">
        <v>24</v>
      </c>
    </row>
    <row r="3976" spans="1:14" x14ac:dyDescent="0.25">
      <c r="A3976" t="s">
        <v>4195</v>
      </c>
      <c r="B3976" t="s">
        <v>4196</v>
      </c>
      <c r="C3976" t="s">
        <v>3070</v>
      </c>
      <c r="D3976" t="s">
        <v>21</v>
      </c>
      <c r="E3976">
        <v>26050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43143</v>
      </c>
      <c r="L3976" t="s">
        <v>26</v>
      </c>
      <c r="N3976" t="s">
        <v>24</v>
      </c>
    </row>
    <row r="3977" spans="1:14" x14ac:dyDescent="0.25">
      <c r="A3977" t="s">
        <v>2304</v>
      </c>
      <c r="B3977" t="s">
        <v>3069</v>
      </c>
      <c r="C3977" t="s">
        <v>3070</v>
      </c>
      <c r="D3977" t="s">
        <v>21</v>
      </c>
      <c r="E3977">
        <v>26050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43143</v>
      </c>
      <c r="L3977" t="s">
        <v>26</v>
      </c>
      <c r="N3977" t="s">
        <v>24</v>
      </c>
    </row>
    <row r="3978" spans="1:14" x14ac:dyDescent="0.25">
      <c r="A3978" t="s">
        <v>5339</v>
      </c>
      <c r="B3978" t="s">
        <v>315</v>
      </c>
      <c r="C3978" t="s">
        <v>301</v>
      </c>
      <c r="D3978" t="s">
        <v>21</v>
      </c>
      <c r="E3978">
        <v>26034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43143</v>
      </c>
      <c r="L3978" t="s">
        <v>26</v>
      </c>
      <c r="N3978" t="s">
        <v>24</v>
      </c>
    </row>
    <row r="3979" spans="1:14" x14ac:dyDescent="0.25">
      <c r="A3979" t="s">
        <v>3947</v>
      </c>
      <c r="B3979" t="s">
        <v>3948</v>
      </c>
      <c r="C3979" t="s">
        <v>3070</v>
      </c>
      <c r="D3979" t="s">
        <v>21</v>
      </c>
      <c r="E3979">
        <v>26050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43143</v>
      </c>
      <c r="L3979" t="s">
        <v>26</v>
      </c>
      <c r="N3979" t="s">
        <v>24</v>
      </c>
    </row>
    <row r="3980" spans="1:14" x14ac:dyDescent="0.25">
      <c r="A3980" t="s">
        <v>4592</v>
      </c>
      <c r="B3980" t="s">
        <v>4593</v>
      </c>
      <c r="C3980" t="s">
        <v>512</v>
      </c>
      <c r="D3980" t="s">
        <v>21</v>
      </c>
      <c r="E3980">
        <v>26201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43142</v>
      </c>
      <c r="L3980" t="s">
        <v>26</v>
      </c>
      <c r="N3980" t="s">
        <v>24</v>
      </c>
    </row>
    <row r="3981" spans="1:14" x14ac:dyDescent="0.25">
      <c r="A3981" t="s">
        <v>4107</v>
      </c>
      <c r="B3981" t="s">
        <v>4108</v>
      </c>
      <c r="C3981" t="s">
        <v>4051</v>
      </c>
      <c r="D3981" t="s">
        <v>21</v>
      </c>
      <c r="E3981">
        <v>26335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43142</v>
      </c>
      <c r="L3981" t="s">
        <v>26</v>
      </c>
      <c r="N3981" t="s">
        <v>24</v>
      </c>
    </row>
    <row r="3982" spans="1:14" x14ac:dyDescent="0.25">
      <c r="A3982" t="s">
        <v>2304</v>
      </c>
      <c r="B3982" t="s">
        <v>3204</v>
      </c>
      <c r="C3982" t="s">
        <v>1112</v>
      </c>
      <c r="D3982" t="s">
        <v>21</v>
      </c>
      <c r="E3982">
        <v>26601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43142</v>
      </c>
      <c r="L3982" t="s">
        <v>26</v>
      </c>
      <c r="N3982" t="s">
        <v>24</v>
      </c>
    </row>
    <row r="3983" spans="1:14" x14ac:dyDescent="0.25">
      <c r="A3983" t="s">
        <v>2404</v>
      </c>
      <c r="B3983" t="s">
        <v>4589</v>
      </c>
      <c r="C3983" t="s">
        <v>512</v>
      </c>
      <c r="D3983" t="s">
        <v>21</v>
      </c>
      <c r="E3983">
        <v>26201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43142</v>
      </c>
      <c r="L3983" t="s">
        <v>26</v>
      </c>
      <c r="N3983" t="s">
        <v>24</v>
      </c>
    </row>
    <row r="3984" spans="1:14" x14ac:dyDescent="0.25">
      <c r="A3984" t="s">
        <v>2954</v>
      </c>
      <c r="B3984" t="s">
        <v>4110</v>
      </c>
      <c r="C3984" t="s">
        <v>4051</v>
      </c>
      <c r="D3984" t="s">
        <v>21</v>
      </c>
      <c r="E3984">
        <v>26335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43142</v>
      </c>
      <c r="L3984" t="s">
        <v>26</v>
      </c>
      <c r="N3984" t="s">
        <v>24</v>
      </c>
    </row>
    <row r="3985" spans="1:14" x14ac:dyDescent="0.25">
      <c r="A3985" t="s">
        <v>1091</v>
      </c>
      <c r="B3985" t="s">
        <v>5462</v>
      </c>
      <c r="C3985" t="s">
        <v>1112</v>
      </c>
      <c r="D3985" t="s">
        <v>21</v>
      </c>
      <c r="E3985">
        <v>26601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43142</v>
      </c>
      <c r="L3985" t="s">
        <v>26</v>
      </c>
      <c r="N3985" t="s">
        <v>24</v>
      </c>
    </row>
    <row r="3986" spans="1:14" x14ac:dyDescent="0.25">
      <c r="A3986" t="s">
        <v>3610</v>
      </c>
      <c r="B3986" t="s">
        <v>3611</v>
      </c>
      <c r="C3986" t="s">
        <v>1112</v>
      </c>
      <c r="D3986" t="s">
        <v>21</v>
      </c>
      <c r="E3986">
        <v>26601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43142</v>
      </c>
      <c r="L3986" t="s">
        <v>26</v>
      </c>
      <c r="N3986" t="s">
        <v>24</v>
      </c>
    </row>
    <row r="3987" spans="1:14" x14ac:dyDescent="0.25">
      <c r="A3987" t="s">
        <v>2432</v>
      </c>
      <c r="B3987" t="s">
        <v>4570</v>
      </c>
      <c r="C3987" t="s">
        <v>2937</v>
      </c>
      <c r="D3987" t="s">
        <v>21</v>
      </c>
      <c r="E3987">
        <v>25535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43140</v>
      </c>
      <c r="L3987" t="s">
        <v>26</v>
      </c>
      <c r="N3987" t="s">
        <v>24</v>
      </c>
    </row>
    <row r="3988" spans="1:14" x14ac:dyDescent="0.25">
      <c r="A3988" t="s">
        <v>5463</v>
      </c>
      <c r="B3988" t="s">
        <v>2936</v>
      </c>
      <c r="C3988" t="s">
        <v>2937</v>
      </c>
      <c r="D3988" t="s">
        <v>21</v>
      </c>
      <c r="E3988">
        <v>25535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43140</v>
      </c>
      <c r="L3988" t="s">
        <v>26</v>
      </c>
      <c r="N3988" t="s">
        <v>24</v>
      </c>
    </row>
    <row r="3989" spans="1:14" x14ac:dyDescent="0.25">
      <c r="A3989" t="s">
        <v>2304</v>
      </c>
      <c r="B3989" t="s">
        <v>2933</v>
      </c>
      <c r="C3989" t="s">
        <v>2919</v>
      </c>
      <c r="D3989" t="s">
        <v>21</v>
      </c>
      <c r="E3989">
        <v>25570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43140</v>
      </c>
      <c r="L3989" t="s">
        <v>26</v>
      </c>
      <c r="N3989" t="s">
        <v>24</v>
      </c>
    </row>
    <row r="3990" spans="1:14" x14ac:dyDescent="0.25">
      <c r="A3990" t="s">
        <v>2304</v>
      </c>
      <c r="B3990" t="s">
        <v>4569</v>
      </c>
      <c r="C3990" t="s">
        <v>2937</v>
      </c>
      <c r="D3990" t="s">
        <v>21</v>
      </c>
      <c r="E3990">
        <v>25535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43140</v>
      </c>
      <c r="L3990" t="s">
        <v>26</v>
      </c>
      <c r="N3990" t="s">
        <v>24</v>
      </c>
    </row>
    <row r="3991" spans="1:14" x14ac:dyDescent="0.25">
      <c r="A3991" t="s">
        <v>2380</v>
      </c>
      <c r="B3991" t="s">
        <v>4571</v>
      </c>
      <c r="C3991" t="s">
        <v>2937</v>
      </c>
      <c r="D3991" t="s">
        <v>21</v>
      </c>
      <c r="E3991">
        <v>25535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43140</v>
      </c>
      <c r="L3991" t="s">
        <v>26</v>
      </c>
      <c r="N3991" t="s">
        <v>24</v>
      </c>
    </row>
    <row r="3992" spans="1:14" x14ac:dyDescent="0.25">
      <c r="A3992" t="s">
        <v>5464</v>
      </c>
      <c r="B3992" t="s">
        <v>5465</v>
      </c>
      <c r="C3992" t="s">
        <v>2008</v>
      </c>
      <c r="D3992" t="s">
        <v>21</v>
      </c>
      <c r="E3992">
        <v>25674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43140</v>
      </c>
      <c r="L3992" t="s">
        <v>26</v>
      </c>
      <c r="N3992" t="s">
        <v>24</v>
      </c>
    </row>
    <row r="3993" spans="1:14" x14ac:dyDescent="0.25">
      <c r="A3993" t="s">
        <v>3238</v>
      </c>
      <c r="B3993" t="s">
        <v>3239</v>
      </c>
      <c r="C3993" t="s">
        <v>512</v>
      </c>
      <c r="D3993" t="s">
        <v>21</v>
      </c>
      <c r="E3993">
        <v>26201</v>
      </c>
      <c r="F3993" t="s">
        <v>22</v>
      </c>
      <c r="G3993" t="s">
        <v>22</v>
      </c>
      <c r="H3993" t="s">
        <v>312</v>
      </c>
      <c r="I3993" t="s">
        <v>313</v>
      </c>
      <c r="J3993" s="1">
        <v>43119</v>
      </c>
      <c r="K3993" s="1">
        <v>43139</v>
      </c>
      <c r="L3993" t="s">
        <v>331</v>
      </c>
      <c r="N3993" t="s">
        <v>1302</v>
      </c>
    </row>
    <row r="3994" spans="1:14" x14ac:dyDescent="0.25">
      <c r="A3994" t="s">
        <v>3522</v>
      </c>
      <c r="B3994" t="s">
        <v>3523</v>
      </c>
      <c r="C3994" t="s">
        <v>271</v>
      </c>
      <c r="D3994" t="s">
        <v>21</v>
      </c>
      <c r="E3994">
        <v>25404</v>
      </c>
      <c r="F3994" t="s">
        <v>22</v>
      </c>
      <c r="G3994" t="s">
        <v>22</v>
      </c>
      <c r="H3994" t="s">
        <v>312</v>
      </c>
      <c r="I3994" t="s">
        <v>701</v>
      </c>
      <c r="J3994" s="1">
        <v>43122</v>
      </c>
      <c r="K3994" s="1">
        <v>43139</v>
      </c>
      <c r="L3994" t="s">
        <v>331</v>
      </c>
      <c r="N3994" t="s">
        <v>1302</v>
      </c>
    </row>
    <row r="3995" spans="1:14" x14ac:dyDescent="0.25">
      <c r="A3995" t="s">
        <v>2380</v>
      </c>
      <c r="B3995" t="s">
        <v>2262</v>
      </c>
      <c r="C3995" t="s">
        <v>537</v>
      </c>
      <c r="D3995" t="s">
        <v>21</v>
      </c>
      <c r="E3995">
        <v>25053</v>
      </c>
      <c r="F3995" t="s">
        <v>22</v>
      </c>
      <c r="G3995" t="s">
        <v>22</v>
      </c>
      <c r="H3995" t="s">
        <v>312</v>
      </c>
      <c r="I3995" t="s">
        <v>313</v>
      </c>
      <c r="J3995" s="1">
        <v>43124</v>
      </c>
      <c r="K3995" s="1">
        <v>43139</v>
      </c>
      <c r="L3995" t="s">
        <v>331</v>
      </c>
      <c r="N3995" t="s">
        <v>1299</v>
      </c>
    </row>
    <row r="3996" spans="1:14" x14ac:dyDescent="0.25">
      <c r="A3996" t="s">
        <v>2380</v>
      </c>
      <c r="B3996" t="s">
        <v>3130</v>
      </c>
      <c r="C3996" t="s">
        <v>441</v>
      </c>
      <c r="D3996" t="s">
        <v>21</v>
      </c>
      <c r="E3996">
        <v>26554</v>
      </c>
      <c r="F3996" t="s">
        <v>22</v>
      </c>
      <c r="G3996" t="s">
        <v>22</v>
      </c>
      <c r="H3996" t="s">
        <v>312</v>
      </c>
      <c r="I3996" t="s">
        <v>313</v>
      </c>
      <c r="J3996" s="1">
        <v>43121</v>
      </c>
      <c r="K3996" s="1">
        <v>43139</v>
      </c>
      <c r="L3996" t="s">
        <v>331</v>
      </c>
      <c r="N3996" t="s">
        <v>1299</v>
      </c>
    </row>
    <row r="3997" spans="1:14" x14ac:dyDescent="0.25">
      <c r="A3997" t="s">
        <v>5174</v>
      </c>
      <c r="B3997" t="s">
        <v>709</v>
      </c>
      <c r="C3997" t="s">
        <v>304</v>
      </c>
      <c r="D3997" t="s">
        <v>21</v>
      </c>
      <c r="E3997">
        <v>24740</v>
      </c>
      <c r="F3997" t="s">
        <v>22</v>
      </c>
      <c r="G3997" t="s">
        <v>22</v>
      </c>
      <c r="H3997" t="s">
        <v>312</v>
      </c>
      <c r="I3997" t="s">
        <v>313</v>
      </c>
      <c r="J3997" s="1">
        <v>43124</v>
      </c>
      <c r="K3997" s="1">
        <v>43139</v>
      </c>
      <c r="L3997" t="s">
        <v>331</v>
      </c>
      <c r="N3997" t="s">
        <v>1302</v>
      </c>
    </row>
    <row r="3998" spans="1:14" x14ac:dyDescent="0.25">
      <c r="A3998" t="s">
        <v>5432</v>
      </c>
      <c r="B3998" t="s">
        <v>3737</v>
      </c>
      <c r="C3998" t="s">
        <v>304</v>
      </c>
      <c r="D3998" t="s">
        <v>21</v>
      </c>
      <c r="E3998">
        <v>24740</v>
      </c>
      <c r="F3998" t="s">
        <v>22</v>
      </c>
      <c r="G3998" t="s">
        <v>22</v>
      </c>
      <c r="H3998" t="s">
        <v>5295</v>
      </c>
      <c r="I3998" t="s">
        <v>1981</v>
      </c>
      <c r="J3998" s="1">
        <v>43123</v>
      </c>
      <c r="K3998" s="1">
        <v>43139</v>
      </c>
      <c r="L3998" t="s">
        <v>331</v>
      </c>
      <c r="N3998" t="s">
        <v>1365</v>
      </c>
    </row>
    <row r="3999" spans="1:14" x14ac:dyDescent="0.25">
      <c r="A3999" t="s">
        <v>5466</v>
      </c>
      <c r="B3999" t="s">
        <v>2914</v>
      </c>
      <c r="C3999" t="s">
        <v>441</v>
      </c>
      <c r="D3999" t="s">
        <v>21</v>
      </c>
      <c r="E3999">
        <v>26554</v>
      </c>
      <c r="F3999" t="s">
        <v>22</v>
      </c>
      <c r="G3999" t="s">
        <v>22</v>
      </c>
      <c r="H3999" t="s">
        <v>312</v>
      </c>
      <c r="I3999" t="s">
        <v>313</v>
      </c>
      <c r="J3999" s="1">
        <v>43121</v>
      </c>
      <c r="K3999" s="1">
        <v>43139</v>
      </c>
      <c r="L3999" t="s">
        <v>331</v>
      </c>
      <c r="N3999" t="s">
        <v>1299</v>
      </c>
    </row>
    <row r="4000" spans="1:14" x14ac:dyDescent="0.25">
      <c r="A4000" t="s">
        <v>2717</v>
      </c>
      <c r="B4000" t="s">
        <v>3474</v>
      </c>
      <c r="C4000" t="s">
        <v>441</v>
      </c>
      <c r="D4000" t="s">
        <v>21</v>
      </c>
      <c r="E4000">
        <v>26554</v>
      </c>
      <c r="F4000" t="s">
        <v>22</v>
      </c>
      <c r="G4000" t="s">
        <v>22</v>
      </c>
      <c r="H4000" t="s">
        <v>312</v>
      </c>
      <c r="I4000" t="s">
        <v>313</v>
      </c>
      <c r="J4000" s="1">
        <v>43121</v>
      </c>
      <c r="K4000" s="1">
        <v>43139</v>
      </c>
      <c r="L4000" t="s">
        <v>331</v>
      </c>
      <c r="N4000" t="s">
        <v>1299</v>
      </c>
    </row>
    <row r="4001" spans="1:14" x14ac:dyDescent="0.25">
      <c r="A4001" t="s">
        <v>4936</v>
      </c>
      <c r="B4001" t="s">
        <v>3467</v>
      </c>
      <c r="C4001" t="s">
        <v>537</v>
      </c>
      <c r="D4001" t="s">
        <v>21</v>
      </c>
      <c r="E4001">
        <v>25053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43137</v>
      </c>
      <c r="L4001" t="s">
        <v>26</v>
      </c>
      <c r="N4001" t="s">
        <v>24</v>
      </c>
    </row>
    <row r="4002" spans="1:14" x14ac:dyDescent="0.25">
      <c r="A4002" t="s">
        <v>5467</v>
      </c>
      <c r="B4002" t="s">
        <v>5468</v>
      </c>
      <c r="C4002" t="s">
        <v>2358</v>
      </c>
      <c r="D4002" t="s">
        <v>21</v>
      </c>
      <c r="E4002">
        <v>25177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43136</v>
      </c>
      <c r="L4002" t="s">
        <v>26</v>
      </c>
      <c r="N4002" t="s">
        <v>24</v>
      </c>
    </row>
    <row r="4003" spans="1:14" x14ac:dyDescent="0.25">
      <c r="A4003" t="s">
        <v>2432</v>
      </c>
      <c r="B4003" t="s">
        <v>4427</v>
      </c>
      <c r="C4003" t="s">
        <v>4042</v>
      </c>
      <c r="D4003" t="s">
        <v>21</v>
      </c>
      <c r="E4003">
        <v>25302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43136</v>
      </c>
      <c r="L4003" t="s">
        <v>26</v>
      </c>
      <c r="N4003" t="s">
        <v>24</v>
      </c>
    </row>
    <row r="4004" spans="1:14" x14ac:dyDescent="0.25">
      <c r="A4004" t="s">
        <v>4040</v>
      </c>
      <c r="B4004" t="s">
        <v>4041</v>
      </c>
      <c r="C4004" t="s">
        <v>4042</v>
      </c>
      <c r="D4004" t="s">
        <v>21</v>
      </c>
      <c r="E4004">
        <v>25302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43136</v>
      </c>
      <c r="L4004" t="s">
        <v>26</v>
      </c>
      <c r="N4004" t="s">
        <v>24</v>
      </c>
    </row>
    <row r="4005" spans="1:14" x14ac:dyDescent="0.25">
      <c r="A4005" t="s">
        <v>2304</v>
      </c>
      <c r="B4005" t="s">
        <v>5469</v>
      </c>
      <c r="C4005" t="s">
        <v>48</v>
      </c>
      <c r="D4005" t="s">
        <v>21</v>
      </c>
      <c r="E4005">
        <v>25302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43136</v>
      </c>
      <c r="L4005" t="s">
        <v>26</v>
      </c>
      <c r="N4005" t="s">
        <v>24</v>
      </c>
    </row>
    <row r="4006" spans="1:14" x14ac:dyDescent="0.25">
      <c r="A4006" t="s">
        <v>2304</v>
      </c>
      <c r="B4006" t="s">
        <v>730</v>
      </c>
      <c r="C4006" t="s">
        <v>48</v>
      </c>
      <c r="D4006" t="s">
        <v>21</v>
      </c>
      <c r="E4006">
        <v>25313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43136</v>
      </c>
      <c r="L4006" t="s">
        <v>26</v>
      </c>
      <c r="N4006" t="s">
        <v>24</v>
      </c>
    </row>
    <row r="4007" spans="1:14" x14ac:dyDescent="0.25">
      <c r="A4007" t="s">
        <v>2304</v>
      </c>
      <c r="B4007" t="s">
        <v>4028</v>
      </c>
      <c r="C4007" t="s">
        <v>2460</v>
      </c>
      <c r="D4007" t="s">
        <v>21</v>
      </c>
      <c r="E4007">
        <v>25045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43136</v>
      </c>
      <c r="L4007" t="s">
        <v>26</v>
      </c>
      <c r="N4007" t="s">
        <v>24</v>
      </c>
    </row>
    <row r="4008" spans="1:14" x14ac:dyDescent="0.25">
      <c r="A4008" t="s">
        <v>2380</v>
      </c>
      <c r="B4008" t="s">
        <v>4045</v>
      </c>
      <c r="C4008" t="s">
        <v>2460</v>
      </c>
      <c r="D4008" t="s">
        <v>21</v>
      </c>
      <c r="E4008">
        <v>25045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43136</v>
      </c>
      <c r="L4008" t="s">
        <v>26</v>
      </c>
      <c r="N4008" t="s">
        <v>24</v>
      </c>
    </row>
    <row r="4009" spans="1:14" x14ac:dyDescent="0.25">
      <c r="A4009" t="s">
        <v>3216</v>
      </c>
      <c r="B4009" t="s">
        <v>4432</v>
      </c>
      <c r="C4009" t="s">
        <v>4042</v>
      </c>
      <c r="D4009" t="s">
        <v>21</v>
      </c>
      <c r="E4009">
        <v>25302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43136</v>
      </c>
      <c r="L4009" t="s">
        <v>26</v>
      </c>
      <c r="N4009" t="s">
        <v>24</v>
      </c>
    </row>
    <row r="4010" spans="1:14" x14ac:dyDescent="0.25">
      <c r="A4010" t="s">
        <v>4048</v>
      </c>
      <c r="B4010" t="s">
        <v>4049</v>
      </c>
      <c r="C4010" t="s">
        <v>4042</v>
      </c>
      <c r="D4010" t="s">
        <v>21</v>
      </c>
      <c r="E4010">
        <v>25302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43136</v>
      </c>
      <c r="L4010" t="s">
        <v>26</v>
      </c>
      <c r="N4010" t="s">
        <v>24</v>
      </c>
    </row>
    <row r="4011" spans="1:14" x14ac:dyDescent="0.25">
      <c r="A4011" t="s">
        <v>1594</v>
      </c>
      <c r="B4011" t="s">
        <v>4054</v>
      </c>
      <c r="C4011" t="s">
        <v>2460</v>
      </c>
      <c r="D4011" t="s">
        <v>21</v>
      </c>
      <c r="E4011">
        <v>25045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43136</v>
      </c>
      <c r="L4011" t="s">
        <v>26</v>
      </c>
      <c r="N4011" t="s">
        <v>24</v>
      </c>
    </row>
    <row r="4012" spans="1:14" x14ac:dyDescent="0.25">
      <c r="A4012" t="s">
        <v>5470</v>
      </c>
      <c r="B4012" t="s">
        <v>5471</v>
      </c>
      <c r="C4012" t="s">
        <v>48</v>
      </c>
      <c r="D4012" t="s">
        <v>21</v>
      </c>
      <c r="E4012">
        <v>25304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43136</v>
      </c>
      <c r="L4012" t="s">
        <v>26</v>
      </c>
      <c r="N4012" t="s">
        <v>24</v>
      </c>
    </row>
    <row r="4013" spans="1:14" x14ac:dyDescent="0.25">
      <c r="A4013" t="s">
        <v>5472</v>
      </c>
      <c r="B4013" t="s">
        <v>5473</v>
      </c>
      <c r="C4013" t="s">
        <v>393</v>
      </c>
      <c r="D4013" t="s">
        <v>21</v>
      </c>
      <c r="E4013">
        <v>26764</v>
      </c>
      <c r="F4013" t="s">
        <v>22</v>
      </c>
      <c r="G4013" t="s">
        <v>22</v>
      </c>
      <c r="H4013" t="s">
        <v>312</v>
      </c>
      <c r="I4013" t="s">
        <v>313</v>
      </c>
      <c r="J4013" t="s">
        <v>80</v>
      </c>
      <c r="K4013" s="1">
        <v>43133</v>
      </c>
      <c r="L4013" t="s">
        <v>81</v>
      </c>
      <c r="M4013" t="str">
        <f>HYPERLINK("https://www.regulations.gov/docket?D=FDA-2018-H-0491")</f>
        <v>https://www.regulations.gov/docket?D=FDA-2018-H-0491</v>
      </c>
      <c r="N4013" t="s">
        <v>80</v>
      </c>
    </row>
    <row r="4014" spans="1:14" x14ac:dyDescent="0.25">
      <c r="A4014" t="s">
        <v>3855</v>
      </c>
      <c r="B4014" t="s">
        <v>3856</v>
      </c>
      <c r="C4014" t="s">
        <v>3823</v>
      </c>
      <c r="D4014" t="s">
        <v>21</v>
      </c>
      <c r="E4014">
        <v>26187</v>
      </c>
      <c r="F4014" t="s">
        <v>22</v>
      </c>
      <c r="G4014" t="s">
        <v>22</v>
      </c>
      <c r="H4014" t="s">
        <v>312</v>
      </c>
      <c r="I4014" t="s">
        <v>3982</v>
      </c>
      <c r="J4014" s="1">
        <v>43114</v>
      </c>
      <c r="K4014" s="1">
        <v>43132</v>
      </c>
      <c r="L4014" t="s">
        <v>331</v>
      </c>
      <c r="N4014" t="s">
        <v>1299</v>
      </c>
    </row>
    <row r="4015" spans="1:14" x14ac:dyDescent="0.25">
      <c r="A4015" t="s">
        <v>3519</v>
      </c>
      <c r="B4015" t="s">
        <v>3520</v>
      </c>
      <c r="C4015" t="s">
        <v>3521</v>
      </c>
      <c r="D4015" t="s">
        <v>21</v>
      </c>
      <c r="E4015">
        <v>26164</v>
      </c>
      <c r="F4015" t="s">
        <v>22</v>
      </c>
      <c r="G4015" t="s">
        <v>22</v>
      </c>
      <c r="H4015" t="s">
        <v>588</v>
      </c>
      <c r="I4015" t="s">
        <v>5474</v>
      </c>
      <c r="J4015" s="1">
        <v>43115</v>
      </c>
      <c r="K4015" s="1">
        <v>43132</v>
      </c>
      <c r="L4015" t="s">
        <v>331</v>
      </c>
      <c r="N4015" t="s">
        <v>1330</v>
      </c>
    </row>
    <row r="4016" spans="1:14" x14ac:dyDescent="0.25">
      <c r="A4016" t="s">
        <v>3936</v>
      </c>
      <c r="B4016" t="s">
        <v>3937</v>
      </c>
      <c r="C4016" t="s">
        <v>3938</v>
      </c>
      <c r="D4016" t="s">
        <v>21</v>
      </c>
      <c r="E4016">
        <v>25241</v>
      </c>
      <c r="F4016" t="s">
        <v>22</v>
      </c>
      <c r="G4016" t="s">
        <v>22</v>
      </c>
      <c r="H4016" t="s">
        <v>588</v>
      </c>
      <c r="I4016" t="s">
        <v>4371</v>
      </c>
      <c r="J4016" s="1">
        <v>43115</v>
      </c>
      <c r="K4016" s="1">
        <v>43132</v>
      </c>
      <c r="L4016" t="s">
        <v>331</v>
      </c>
      <c r="N4016" t="s">
        <v>1330</v>
      </c>
    </row>
    <row r="4017" spans="1:14" x14ac:dyDescent="0.25">
      <c r="A4017" t="s">
        <v>4043</v>
      </c>
      <c r="B4017" t="s">
        <v>4044</v>
      </c>
      <c r="C4017" t="s">
        <v>512</v>
      </c>
      <c r="D4017" t="s">
        <v>21</v>
      </c>
      <c r="E4017">
        <v>26201</v>
      </c>
      <c r="F4017" t="s">
        <v>22</v>
      </c>
      <c r="G4017" t="s">
        <v>22</v>
      </c>
      <c r="H4017" t="s">
        <v>312</v>
      </c>
      <c r="I4017" t="s">
        <v>313</v>
      </c>
      <c r="J4017" s="1">
        <v>43119</v>
      </c>
      <c r="K4017" s="1">
        <v>43132</v>
      </c>
      <c r="L4017" t="s">
        <v>331</v>
      </c>
      <c r="N4017" t="s">
        <v>1302</v>
      </c>
    </row>
    <row r="4018" spans="1:14" x14ac:dyDescent="0.25">
      <c r="A4018" t="s">
        <v>3290</v>
      </c>
      <c r="B4018" t="s">
        <v>3291</v>
      </c>
      <c r="C4018" t="s">
        <v>948</v>
      </c>
      <c r="D4018" t="s">
        <v>21</v>
      </c>
      <c r="E4018">
        <v>25430</v>
      </c>
      <c r="F4018" t="s">
        <v>22</v>
      </c>
      <c r="G4018" t="s">
        <v>22</v>
      </c>
      <c r="H4018" t="s">
        <v>5295</v>
      </c>
      <c r="I4018" t="s">
        <v>1981</v>
      </c>
      <c r="J4018" s="1">
        <v>43118</v>
      </c>
      <c r="K4018" s="1">
        <v>43132</v>
      </c>
      <c r="L4018" t="s">
        <v>331</v>
      </c>
      <c r="N4018" t="s">
        <v>1365</v>
      </c>
    </row>
    <row r="4019" spans="1:14" x14ac:dyDescent="0.25">
      <c r="A4019" t="s">
        <v>5475</v>
      </c>
      <c r="B4019" t="s">
        <v>5476</v>
      </c>
      <c r="C4019" t="s">
        <v>480</v>
      </c>
      <c r="D4019" t="s">
        <v>21</v>
      </c>
      <c r="E4019">
        <v>25901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43129</v>
      </c>
      <c r="L4019" t="s">
        <v>26</v>
      </c>
      <c r="N4019" t="s">
        <v>24</v>
      </c>
    </row>
    <row r="4020" spans="1:14" x14ac:dyDescent="0.25">
      <c r="A4020" t="s">
        <v>2432</v>
      </c>
      <c r="B4020" t="s">
        <v>2095</v>
      </c>
      <c r="C4020" t="s">
        <v>2451</v>
      </c>
      <c r="D4020" t="s">
        <v>21</v>
      </c>
      <c r="E4020">
        <v>25812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43129</v>
      </c>
      <c r="L4020" t="s">
        <v>26</v>
      </c>
      <c r="N4020" t="s">
        <v>24</v>
      </c>
    </row>
    <row r="4021" spans="1:14" x14ac:dyDescent="0.25">
      <c r="A4021" t="s">
        <v>4115</v>
      </c>
      <c r="B4021" t="s">
        <v>5477</v>
      </c>
      <c r="C4021" t="s">
        <v>1534</v>
      </c>
      <c r="D4021" t="s">
        <v>21</v>
      </c>
      <c r="E4021">
        <v>26651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43129</v>
      </c>
      <c r="L4021" t="s">
        <v>26</v>
      </c>
      <c r="N4021" t="s">
        <v>24</v>
      </c>
    </row>
    <row r="4022" spans="1:14" x14ac:dyDescent="0.25">
      <c r="A4022" t="s">
        <v>2304</v>
      </c>
      <c r="B4022" t="s">
        <v>5478</v>
      </c>
      <c r="C4022" t="s">
        <v>1534</v>
      </c>
      <c r="D4022" t="s">
        <v>21</v>
      </c>
      <c r="E4022">
        <v>26651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43129</v>
      </c>
      <c r="L4022" t="s">
        <v>26</v>
      </c>
      <c r="N4022" t="s">
        <v>24</v>
      </c>
    </row>
    <row r="4023" spans="1:14" x14ac:dyDescent="0.25">
      <c r="A4023" t="s">
        <v>2380</v>
      </c>
      <c r="B4023" t="s">
        <v>5479</v>
      </c>
      <c r="C4023" t="s">
        <v>1534</v>
      </c>
      <c r="D4023" t="s">
        <v>21</v>
      </c>
      <c r="E4023">
        <v>26651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43129</v>
      </c>
      <c r="L4023" t="s">
        <v>26</v>
      </c>
      <c r="N4023" t="s">
        <v>24</v>
      </c>
    </row>
    <row r="4024" spans="1:14" x14ac:dyDescent="0.25">
      <c r="A4024" t="s">
        <v>2304</v>
      </c>
      <c r="B4024" t="s">
        <v>2453</v>
      </c>
      <c r="C4024" t="s">
        <v>2454</v>
      </c>
      <c r="D4024" t="s">
        <v>21</v>
      </c>
      <c r="E4024">
        <v>25059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43129</v>
      </c>
      <c r="L4024" t="s">
        <v>26</v>
      </c>
      <c r="N4024" t="s">
        <v>24</v>
      </c>
    </row>
    <row r="4025" spans="1:14" x14ac:dyDescent="0.25">
      <c r="A4025" t="s">
        <v>2304</v>
      </c>
      <c r="B4025" t="s">
        <v>2450</v>
      </c>
      <c r="C4025" t="s">
        <v>2451</v>
      </c>
      <c r="D4025" t="s">
        <v>21</v>
      </c>
      <c r="E4025">
        <v>25812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43129</v>
      </c>
      <c r="L4025" t="s">
        <v>26</v>
      </c>
      <c r="N4025" t="s">
        <v>24</v>
      </c>
    </row>
    <row r="4026" spans="1:14" x14ac:dyDescent="0.25">
      <c r="A4026" t="s">
        <v>2304</v>
      </c>
      <c r="B4026" t="s">
        <v>5480</v>
      </c>
      <c r="C4026" t="s">
        <v>480</v>
      </c>
      <c r="D4026" t="s">
        <v>21</v>
      </c>
      <c r="E4026">
        <v>25901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43129</v>
      </c>
      <c r="L4026" t="s">
        <v>26</v>
      </c>
      <c r="N4026" t="s">
        <v>24</v>
      </c>
    </row>
    <row r="4027" spans="1:14" x14ac:dyDescent="0.25">
      <c r="A4027" t="s">
        <v>2571</v>
      </c>
      <c r="B4027" t="s">
        <v>5481</v>
      </c>
      <c r="C4027" t="s">
        <v>480</v>
      </c>
      <c r="D4027" t="s">
        <v>21</v>
      </c>
      <c r="E4027">
        <v>25901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43129</v>
      </c>
      <c r="L4027" t="s">
        <v>26</v>
      </c>
      <c r="N4027" t="s">
        <v>24</v>
      </c>
    </row>
    <row r="4028" spans="1:14" x14ac:dyDescent="0.25">
      <c r="A4028" t="s">
        <v>2404</v>
      </c>
      <c r="B4028" t="s">
        <v>5482</v>
      </c>
      <c r="C4028" t="s">
        <v>1534</v>
      </c>
      <c r="D4028" t="s">
        <v>21</v>
      </c>
      <c r="E4028">
        <v>26651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43129</v>
      </c>
      <c r="L4028" t="s">
        <v>26</v>
      </c>
      <c r="N4028" t="s">
        <v>24</v>
      </c>
    </row>
    <row r="4029" spans="1:14" x14ac:dyDescent="0.25">
      <c r="A4029" t="s">
        <v>2407</v>
      </c>
      <c r="B4029" t="s">
        <v>5483</v>
      </c>
      <c r="C4029" t="s">
        <v>1534</v>
      </c>
      <c r="D4029" t="s">
        <v>21</v>
      </c>
      <c r="E4029">
        <v>26651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43129</v>
      </c>
      <c r="L4029" t="s">
        <v>26</v>
      </c>
      <c r="N4029" t="s">
        <v>24</v>
      </c>
    </row>
    <row r="4030" spans="1:14" x14ac:dyDescent="0.25">
      <c r="A4030" t="s">
        <v>2407</v>
      </c>
      <c r="B4030" t="s">
        <v>4555</v>
      </c>
      <c r="C4030" t="s">
        <v>2058</v>
      </c>
      <c r="D4030" t="s">
        <v>21</v>
      </c>
      <c r="E4030">
        <v>26610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43129</v>
      </c>
      <c r="L4030" t="s">
        <v>26</v>
      </c>
      <c r="N4030" t="s">
        <v>24</v>
      </c>
    </row>
    <row r="4031" spans="1:14" x14ac:dyDescent="0.25">
      <c r="A4031" t="s">
        <v>505</v>
      </c>
      <c r="B4031" t="s">
        <v>506</v>
      </c>
      <c r="C4031" t="s">
        <v>480</v>
      </c>
      <c r="D4031" t="s">
        <v>21</v>
      </c>
      <c r="E4031">
        <v>25901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43129</v>
      </c>
      <c r="L4031" t="s">
        <v>26</v>
      </c>
      <c r="N4031" t="s">
        <v>24</v>
      </c>
    </row>
    <row r="4032" spans="1:14" x14ac:dyDescent="0.25">
      <c r="A4032" t="s">
        <v>4116</v>
      </c>
      <c r="B4032" t="s">
        <v>491</v>
      </c>
      <c r="C4032" t="s">
        <v>480</v>
      </c>
      <c r="D4032" t="s">
        <v>21</v>
      </c>
      <c r="E4032">
        <v>25901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43129</v>
      </c>
      <c r="L4032" t="s">
        <v>26</v>
      </c>
      <c r="N4032" t="s">
        <v>24</v>
      </c>
    </row>
    <row r="4033" spans="1:14" x14ac:dyDescent="0.25">
      <c r="A4033" t="s">
        <v>1594</v>
      </c>
      <c r="B4033" t="s">
        <v>479</v>
      </c>
      <c r="C4033" t="s">
        <v>480</v>
      </c>
      <c r="D4033" t="s">
        <v>21</v>
      </c>
      <c r="E4033">
        <v>25901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43129</v>
      </c>
      <c r="L4033" t="s">
        <v>26</v>
      </c>
      <c r="N4033" t="s">
        <v>24</v>
      </c>
    </row>
    <row r="4034" spans="1:14" x14ac:dyDescent="0.25">
      <c r="A4034" t="s">
        <v>4237</v>
      </c>
      <c r="B4034" t="s">
        <v>5484</v>
      </c>
      <c r="C4034" t="s">
        <v>480</v>
      </c>
      <c r="D4034" t="s">
        <v>21</v>
      </c>
      <c r="E4034">
        <v>25901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43129</v>
      </c>
      <c r="L4034" t="s">
        <v>26</v>
      </c>
      <c r="N4034" t="s">
        <v>24</v>
      </c>
    </row>
    <row r="4035" spans="1:14" x14ac:dyDescent="0.25">
      <c r="A4035" t="s">
        <v>2824</v>
      </c>
      <c r="B4035" t="s">
        <v>5485</v>
      </c>
      <c r="C4035" t="s">
        <v>1534</v>
      </c>
      <c r="D4035" t="s">
        <v>21</v>
      </c>
      <c r="E4035">
        <v>26651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43129</v>
      </c>
      <c r="L4035" t="s">
        <v>26</v>
      </c>
      <c r="N4035" t="s">
        <v>24</v>
      </c>
    </row>
    <row r="4036" spans="1:14" x14ac:dyDescent="0.25">
      <c r="A4036" t="s">
        <v>359</v>
      </c>
      <c r="B4036" t="s">
        <v>300</v>
      </c>
      <c r="C4036" t="s">
        <v>301</v>
      </c>
      <c r="D4036" t="s">
        <v>21</v>
      </c>
      <c r="E4036">
        <v>26034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43125</v>
      </c>
      <c r="L4036" t="s">
        <v>26</v>
      </c>
      <c r="N4036" t="s">
        <v>24</v>
      </c>
    </row>
    <row r="4037" spans="1:14" x14ac:dyDescent="0.25">
      <c r="A4037" t="s">
        <v>496</v>
      </c>
      <c r="B4037" t="s">
        <v>4725</v>
      </c>
      <c r="C4037" t="s">
        <v>537</v>
      </c>
      <c r="D4037" t="s">
        <v>21</v>
      </c>
      <c r="E4037">
        <v>25053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43125</v>
      </c>
      <c r="L4037" t="s">
        <v>26</v>
      </c>
      <c r="N4037" t="s">
        <v>24</v>
      </c>
    </row>
    <row r="4038" spans="1:14" x14ac:dyDescent="0.25">
      <c r="A4038" t="s">
        <v>5486</v>
      </c>
      <c r="B4038" t="s">
        <v>472</v>
      </c>
      <c r="C4038" t="s">
        <v>301</v>
      </c>
      <c r="D4038" t="s">
        <v>21</v>
      </c>
      <c r="E4038">
        <v>26034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43125</v>
      </c>
      <c r="L4038" t="s">
        <v>26</v>
      </c>
      <c r="N4038" t="s">
        <v>24</v>
      </c>
    </row>
    <row r="4039" spans="1:14" x14ac:dyDescent="0.25">
      <c r="A4039" t="s">
        <v>4193</v>
      </c>
      <c r="B4039" t="s">
        <v>4194</v>
      </c>
      <c r="C4039" t="s">
        <v>301</v>
      </c>
      <c r="D4039" t="s">
        <v>21</v>
      </c>
      <c r="E4039">
        <v>26034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43125</v>
      </c>
      <c r="L4039" t="s">
        <v>26</v>
      </c>
      <c r="N4039" t="s">
        <v>24</v>
      </c>
    </row>
    <row r="4040" spans="1:14" x14ac:dyDescent="0.25">
      <c r="A4040" t="s">
        <v>2304</v>
      </c>
      <c r="B4040" t="s">
        <v>4181</v>
      </c>
      <c r="C4040" t="s">
        <v>293</v>
      </c>
      <c r="D4040" t="s">
        <v>21</v>
      </c>
      <c r="E4040">
        <v>26056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43125</v>
      </c>
      <c r="L4040" t="s">
        <v>26</v>
      </c>
      <c r="N4040" t="s">
        <v>24</v>
      </c>
    </row>
    <row r="4041" spans="1:14" x14ac:dyDescent="0.25">
      <c r="A4041" t="s">
        <v>2380</v>
      </c>
      <c r="B4041" t="s">
        <v>5487</v>
      </c>
      <c r="C4041" t="s">
        <v>707</v>
      </c>
      <c r="D4041" t="s">
        <v>21</v>
      </c>
      <c r="E4041">
        <v>24701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43125</v>
      </c>
      <c r="L4041" t="s">
        <v>26</v>
      </c>
      <c r="N4041" t="s">
        <v>24</v>
      </c>
    </row>
    <row r="4042" spans="1:14" x14ac:dyDescent="0.25">
      <c r="A4042" t="s">
        <v>5488</v>
      </c>
      <c r="B4042" t="s">
        <v>4691</v>
      </c>
      <c r="C4042" t="s">
        <v>304</v>
      </c>
      <c r="D4042" t="s">
        <v>21</v>
      </c>
      <c r="E4042">
        <v>24740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43125</v>
      </c>
      <c r="L4042" t="s">
        <v>26</v>
      </c>
      <c r="N4042" t="s">
        <v>24</v>
      </c>
    </row>
    <row r="4043" spans="1:14" x14ac:dyDescent="0.25">
      <c r="A4043" t="s">
        <v>2871</v>
      </c>
      <c r="B4043" t="s">
        <v>2872</v>
      </c>
      <c r="C4043" t="s">
        <v>537</v>
      </c>
      <c r="D4043" t="s">
        <v>21</v>
      </c>
      <c r="E4043">
        <v>25053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43125</v>
      </c>
      <c r="L4043" t="s">
        <v>26</v>
      </c>
      <c r="N4043" t="s">
        <v>24</v>
      </c>
    </row>
    <row r="4044" spans="1:14" x14ac:dyDescent="0.25">
      <c r="A4044" t="s">
        <v>3625</v>
      </c>
      <c r="B4044" t="s">
        <v>3626</v>
      </c>
      <c r="C4044" t="s">
        <v>304</v>
      </c>
      <c r="D4044" t="s">
        <v>21</v>
      </c>
      <c r="E4044">
        <v>24740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43125</v>
      </c>
      <c r="L4044" t="s">
        <v>26</v>
      </c>
      <c r="N4044" t="s">
        <v>24</v>
      </c>
    </row>
    <row r="4045" spans="1:14" x14ac:dyDescent="0.25">
      <c r="A4045" t="s">
        <v>3284</v>
      </c>
      <c r="B4045" t="s">
        <v>3285</v>
      </c>
      <c r="C4045" t="s">
        <v>817</v>
      </c>
      <c r="D4045" t="s">
        <v>21</v>
      </c>
      <c r="E4045">
        <v>25425</v>
      </c>
      <c r="F4045" t="s">
        <v>22</v>
      </c>
      <c r="G4045" t="s">
        <v>22</v>
      </c>
      <c r="H4045" t="s">
        <v>312</v>
      </c>
      <c r="I4045" t="s">
        <v>701</v>
      </c>
      <c r="J4045" s="1">
        <v>43111</v>
      </c>
      <c r="K4045" s="1">
        <v>43125</v>
      </c>
      <c r="L4045" t="s">
        <v>331</v>
      </c>
      <c r="N4045" t="s">
        <v>1299</v>
      </c>
    </row>
    <row r="4046" spans="1:14" x14ac:dyDescent="0.25">
      <c r="A4046" t="s">
        <v>2404</v>
      </c>
      <c r="B4046" t="s">
        <v>4688</v>
      </c>
      <c r="C4046" t="s">
        <v>304</v>
      </c>
      <c r="D4046" t="s">
        <v>21</v>
      </c>
      <c r="E4046">
        <v>24740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43125</v>
      </c>
      <c r="L4046" t="s">
        <v>26</v>
      </c>
      <c r="N4046" t="s">
        <v>24</v>
      </c>
    </row>
    <row r="4047" spans="1:14" x14ac:dyDescent="0.25">
      <c r="A4047" t="s">
        <v>2664</v>
      </c>
      <c r="B4047" t="s">
        <v>342</v>
      </c>
      <c r="C4047" t="s">
        <v>304</v>
      </c>
      <c r="D4047" t="s">
        <v>21</v>
      </c>
      <c r="E4047">
        <v>24740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43125</v>
      </c>
      <c r="L4047" t="s">
        <v>26</v>
      </c>
      <c r="N4047" t="s">
        <v>24</v>
      </c>
    </row>
    <row r="4048" spans="1:14" x14ac:dyDescent="0.25">
      <c r="A4048" t="s">
        <v>2407</v>
      </c>
      <c r="B4048" t="s">
        <v>3471</v>
      </c>
      <c r="C4048" t="s">
        <v>956</v>
      </c>
      <c r="D4048" t="s">
        <v>21</v>
      </c>
      <c r="E4048">
        <v>25569</v>
      </c>
      <c r="F4048" t="s">
        <v>22</v>
      </c>
      <c r="G4048" t="s">
        <v>22</v>
      </c>
      <c r="H4048" t="s">
        <v>588</v>
      </c>
      <c r="I4048" t="s">
        <v>4371</v>
      </c>
      <c r="J4048" s="1">
        <v>43112</v>
      </c>
      <c r="K4048" s="1">
        <v>43125</v>
      </c>
      <c r="L4048" t="s">
        <v>331</v>
      </c>
      <c r="N4048" t="s">
        <v>1330</v>
      </c>
    </row>
    <row r="4049" spans="1:14" x14ac:dyDescent="0.25">
      <c r="A4049" t="s">
        <v>5025</v>
      </c>
      <c r="B4049" t="s">
        <v>5026</v>
      </c>
      <c r="C4049" t="s">
        <v>304</v>
      </c>
      <c r="D4049" t="s">
        <v>21</v>
      </c>
      <c r="E4049">
        <v>24740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43125</v>
      </c>
      <c r="L4049" t="s">
        <v>26</v>
      </c>
      <c r="N4049" t="s">
        <v>24</v>
      </c>
    </row>
    <row r="4050" spans="1:14" x14ac:dyDescent="0.25">
      <c r="A4050" t="s">
        <v>1594</v>
      </c>
      <c r="B4050" t="s">
        <v>2716</v>
      </c>
      <c r="C4050" t="s">
        <v>304</v>
      </c>
      <c r="D4050" t="s">
        <v>21</v>
      </c>
      <c r="E4050">
        <v>24740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43125</v>
      </c>
      <c r="L4050" t="s">
        <v>26</v>
      </c>
      <c r="N4050" t="s">
        <v>24</v>
      </c>
    </row>
    <row r="4051" spans="1:14" x14ac:dyDescent="0.25">
      <c r="A4051" t="s">
        <v>5015</v>
      </c>
      <c r="B4051" t="s">
        <v>5489</v>
      </c>
      <c r="C4051" t="s">
        <v>537</v>
      </c>
      <c r="D4051" t="s">
        <v>21</v>
      </c>
      <c r="E4051">
        <v>25053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43125</v>
      </c>
      <c r="L4051" t="s">
        <v>26</v>
      </c>
      <c r="N4051" t="s">
        <v>24</v>
      </c>
    </row>
    <row r="4052" spans="1:14" x14ac:dyDescent="0.25">
      <c r="A4052" t="s">
        <v>2272</v>
      </c>
      <c r="B4052" t="s">
        <v>2875</v>
      </c>
      <c r="C4052" t="s">
        <v>2363</v>
      </c>
      <c r="D4052" t="s">
        <v>21</v>
      </c>
      <c r="E4052">
        <v>25203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43125</v>
      </c>
      <c r="L4052" t="s">
        <v>26</v>
      </c>
      <c r="N4052" t="s">
        <v>24</v>
      </c>
    </row>
    <row r="4053" spans="1:14" x14ac:dyDescent="0.25">
      <c r="A4053" t="s">
        <v>3290</v>
      </c>
      <c r="B4053" t="s">
        <v>2695</v>
      </c>
      <c r="C4053" t="s">
        <v>304</v>
      </c>
      <c r="D4053" t="s">
        <v>21</v>
      </c>
      <c r="E4053">
        <v>24740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43125</v>
      </c>
      <c r="L4053" t="s">
        <v>26</v>
      </c>
      <c r="N4053" t="s">
        <v>24</v>
      </c>
    </row>
    <row r="4054" spans="1:14" x14ac:dyDescent="0.25">
      <c r="A4054" t="s">
        <v>3406</v>
      </c>
      <c r="B4054" t="s">
        <v>3407</v>
      </c>
      <c r="C4054" t="s">
        <v>258</v>
      </c>
      <c r="D4054" t="s">
        <v>21</v>
      </c>
      <c r="E4054">
        <v>26047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43125</v>
      </c>
      <c r="L4054" t="s">
        <v>26</v>
      </c>
      <c r="N4054" t="s">
        <v>24</v>
      </c>
    </row>
    <row r="4055" spans="1:14" x14ac:dyDescent="0.25">
      <c r="A4055" t="s">
        <v>476</v>
      </c>
      <c r="B4055" t="s">
        <v>5490</v>
      </c>
      <c r="C4055" t="s">
        <v>301</v>
      </c>
      <c r="D4055" t="s">
        <v>21</v>
      </c>
      <c r="E4055">
        <v>26034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43125</v>
      </c>
      <c r="L4055" t="s">
        <v>26</v>
      </c>
      <c r="N4055" t="s">
        <v>24</v>
      </c>
    </row>
    <row r="4056" spans="1:14" x14ac:dyDescent="0.25">
      <c r="A4056" t="s">
        <v>5491</v>
      </c>
      <c r="B4056" t="s">
        <v>4661</v>
      </c>
      <c r="C4056" t="s">
        <v>304</v>
      </c>
      <c r="D4056" t="s">
        <v>21</v>
      </c>
      <c r="E4056">
        <v>24740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43124</v>
      </c>
      <c r="L4056" t="s">
        <v>26</v>
      </c>
      <c r="N4056" t="s">
        <v>24</v>
      </c>
    </row>
    <row r="4057" spans="1:14" x14ac:dyDescent="0.25">
      <c r="A4057" t="s">
        <v>5455</v>
      </c>
      <c r="B4057" t="s">
        <v>4660</v>
      </c>
      <c r="C4057" t="s">
        <v>304</v>
      </c>
      <c r="D4057" t="s">
        <v>21</v>
      </c>
      <c r="E4057">
        <v>24740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43124</v>
      </c>
      <c r="L4057" t="s">
        <v>26</v>
      </c>
      <c r="N4057" t="s">
        <v>24</v>
      </c>
    </row>
    <row r="4058" spans="1:14" x14ac:dyDescent="0.25">
      <c r="A4058" t="s">
        <v>343</v>
      </c>
      <c r="B4058" t="s">
        <v>3621</v>
      </c>
      <c r="C4058" t="s">
        <v>304</v>
      </c>
      <c r="D4058" t="s">
        <v>21</v>
      </c>
      <c r="E4058">
        <v>24740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43124</v>
      </c>
      <c r="L4058" t="s">
        <v>26</v>
      </c>
      <c r="N4058" t="s">
        <v>24</v>
      </c>
    </row>
    <row r="4059" spans="1:14" x14ac:dyDescent="0.25">
      <c r="A4059" t="s">
        <v>4667</v>
      </c>
      <c r="B4059" t="s">
        <v>4668</v>
      </c>
      <c r="C4059" t="s">
        <v>304</v>
      </c>
      <c r="D4059" t="s">
        <v>21</v>
      </c>
      <c r="E4059">
        <v>24740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43124</v>
      </c>
      <c r="L4059" t="s">
        <v>26</v>
      </c>
      <c r="N4059" t="s">
        <v>24</v>
      </c>
    </row>
    <row r="4060" spans="1:14" x14ac:dyDescent="0.25">
      <c r="A4060" t="s">
        <v>2304</v>
      </c>
      <c r="B4060" t="s">
        <v>5492</v>
      </c>
      <c r="C4060" t="s">
        <v>304</v>
      </c>
      <c r="D4060" t="s">
        <v>21</v>
      </c>
      <c r="E4060">
        <v>24740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43124</v>
      </c>
      <c r="L4060" t="s">
        <v>26</v>
      </c>
      <c r="N4060" t="s">
        <v>24</v>
      </c>
    </row>
    <row r="4061" spans="1:14" x14ac:dyDescent="0.25">
      <c r="A4061" t="s">
        <v>3216</v>
      </c>
      <c r="B4061" t="s">
        <v>4680</v>
      </c>
      <c r="C4061" t="s">
        <v>304</v>
      </c>
      <c r="D4061" t="s">
        <v>21</v>
      </c>
      <c r="E4061">
        <v>24740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43124</v>
      </c>
      <c r="L4061" t="s">
        <v>26</v>
      </c>
      <c r="N4061" t="s">
        <v>24</v>
      </c>
    </row>
    <row r="4062" spans="1:14" x14ac:dyDescent="0.25">
      <c r="A4062" t="s">
        <v>2711</v>
      </c>
      <c r="B4062" t="s">
        <v>2712</v>
      </c>
      <c r="C4062" t="s">
        <v>304</v>
      </c>
      <c r="D4062" t="s">
        <v>21</v>
      </c>
      <c r="E4062">
        <v>24740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43124</v>
      </c>
      <c r="L4062" t="s">
        <v>26</v>
      </c>
      <c r="N4062" t="s">
        <v>24</v>
      </c>
    </row>
    <row r="4063" spans="1:14" x14ac:dyDescent="0.25">
      <c r="A4063" t="s">
        <v>5493</v>
      </c>
      <c r="B4063" t="s">
        <v>5494</v>
      </c>
      <c r="C4063" t="s">
        <v>700</v>
      </c>
      <c r="D4063" t="s">
        <v>21</v>
      </c>
      <c r="E4063">
        <v>25419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43123</v>
      </c>
      <c r="L4063" t="s">
        <v>26</v>
      </c>
      <c r="N4063" t="s">
        <v>24</v>
      </c>
    </row>
    <row r="4064" spans="1:14" x14ac:dyDescent="0.25">
      <c r="A4064" t="s">
        <v>359</v>
      </c>
      <c r="B4064" t="s">
        <v>1083</v>
      </c>
      <c r="C4064" t="s">
        <v>700</v>
      </c>
      <c r="D4064" t="s">
        <v>21</v>
      </c>
      <c r="E4064">
        <v>25419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43123</v>
      </c>
      <c r="L4064" t="s">
        <v>26</v>
      </c>
      <c r="N4064" t="s">
        <v>24</v>
      </c>
    </row>
    <row r="4065" spans="1:14" x14ac:dyDescent="0.25">
      <c r="A4065" t="s">
        <v>5495</v>
      </c>
      <c r="B4065" t="s">
        <v>5496</v>
      </c>
      <c r="C4065" t="s">
        <v>700</v>
      </c>
      <c r="D4065" t="s">
        <v>21</v>
      </c>
      <c r="E4065">
        <v>25419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43123</v>
      </c>
      <c r="L4065" t="s">
        <v>26</v>
      </c>
      <c r="N4065" t="s">
        <v>24</v>
      </c>
    </row>
    <row r="4066" spans="1:14" x14ac:dyDescent="0.25">
      <c r="A4066" t="s">
        <v>5497</v>
      </c>
      <c r="B4066" t="s">
        <v>699</v>
      </c>
      <c r="C4066" t="s">
        <v>700</v>
      </c>
      <c r="D4066" t="s">
        <v>21</v>
      </c>
      <c r="E4066">
        <v>25419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43123</v>
      </c>
      <c r="L4066" t="s">
        <v>26</v>
      </c>
      <c r="N4066" t="s">
        <v>24</v>
      </c>
    </row>
    <row r="4067" spans="1:14" x14ac:dyDescent="0.25">
      <c r="A4067" t="s">
        <v>2304</v>
      </c>
      <c r="B4067" t="s">
        <v>1078</v>
      </c>
      <c r="C4067" t="s">
        <v>700</v>
      </c>
      <c r="D4067" t="s">
        <v>21</v>
      </c>
      <c r="E4067">
        <v>25419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43123</v>
      </c>
      <c r="L4067" t="s">
        <v>26</v>
      </c>
      <c r="N4067" t="s">
        <v>24</v>
      </c>
    </row>
    <row r="4068" spans="1:14" x14ac:dyDescent="0.25">
      <c r="A4068" t="s">
        <v>1091</v>
      </c>
      <c r="B4068" t="s">
        <v>3617</v>
      </c>
      <c r="C4068" t="s">
        <v>271</v>
      </c>
      <c r="D4068" t="s">
        <v>21</v>
      </c>
      <c r="E4068">
        <v>25404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43123</v>
      </c>
      <c r="L4068" t="s">
        <v>26</v>
      </c>
      <c r="N4068" t="s">
        <v>24</v>
      </c>
    </row>
    <row r="4069" spans="1:14" x14ac:dyDescent="0.25">
      <c r="A4069" t="s">
        <v>5498</v>
      </c>
      <c r="B4069" t="s">
        <v>4820</v>
      </c>
      <c r="C4069" t="s">
        <v>441</v>
      </c>
      <c r="D4069" t="s">
        <v>21</v>
      </c>
      <c r="E4069">
        <v>26554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43122</v>
      </c>
      <c r="L4069" t="s">
        <v>26</v>
      </c>
      <c r="N4069" t="s">
        <v>24</v>
      </c>
    </row>
    <row r="4070" spans="1:14" x14ac:dyDescent="0.25">
      <c r="A4070" t="s">
        <v>4807</v>
      </c>
      <c r="B4070" t="s">
        <v>4808</v>
      </c>
      <c r="C4070" t="s">
        <v>441</v>
      </c>
      <c r="D4070" t="s">
        <v>21</v>
      </c>
      <c r="E4070">
        <v>26554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43122</v>
      </c>
      <c r="L4070" t="s">
        <v>26</v>
      </c>
      <c r="N4070" t="s">
        <v>24</v>
      </c>
    </row>
    <row r="4071" spans="1:14" x14ac:dyDescent="0.25">
      <c r="A4071" t="s">
        <v>4809</v>
      </c>
      <c r="B4071" t="s">
        <v>4810</v>
      </c>
      <c r="C4071" t="s">
        <v>441</v>
      </c>
      <c r="D4071" t="s">
        <v>21</v>
      </c>
      <c r="E4071">
        <v>26554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43122</v>
      </c>
      <c r="L4071" t="s">
        <v>26</v>
      </c>
      <c r="N4071" t="s">
        <v>24</v>
      </c>
    </row>
    <row r="4072" spans="1:14" x14ac:dyDescent="0.25">
      <c r="A4072" t="s">
        <v>2320</v>
      </c>
      <c r="B4072" t="s">
        <v>4819</v>
      </c>
      <c r="C4072" t="s">
        <v>441</v>
      </c>
      <c r="D4072" t="s">
        <v>21</v>
      </c>
      <c r="E4072">
        <v>26554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43122</v>
      </c>
      <c r="L4072" t="s">
        <v>26</v>
      </c>
      <c r="N4072" t="s">
        <v>24</v>
      </c>
    </row>
    <row r="4073" spans="1:14" x14ac:dyDescent="0.25">
      <c r="A4073" t="s">
        <v>4821</v>
      </c>
      <c r="B4073" t="s">
        <v>4822</v>
      </c>
      <c r="C4073" t="s">
        <v>441</v>
      </c>
      <c r="D4073" t="s">
        <v>21</v>
      </c>
      <c r="E4073">
        <v>26554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43122</v>
      </c>
      <c r="L4073" t="s">
        <v>26</v>
      </c>
      <c r="N4073" t="s">
        <v>24</v>
      </c>
    </row>
    <row r="4074" spans="1:14" x14ac:dyDescent="0.25">
      <c r="A4074" t="s">
        <v>2304</v>
      </c>
      <c r="B4074" t="s">
        <v>4801</v>
      </c>
      <c r="C4074" t="s">
        <v>441</v>
      </c>
      <c r="D4074" t="s">
        <v>21</v>
      </c>
      <c r="E4074">
        <v>26554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43122</v>
      </c>
      <c r="L4074" t="s">
        <v>26</v>
      </c>
      <c r="N4074" t="s">
        <v>24</v>
      </c>
    </row>
    <row r="4075" spans="1:14" x14ac:dyDescent="0.25">
      <c r="A4075" t="s">
        <v>2394</v>
      </c>
      <c r="B4075" t="s">
        <v>4828</v>
      </c>
      <c r="C4075" t="s">
        <v>441</v>
      </c>
      <c r="D4075" t="s">
        <v>21</v>
      </c>
      <c r="E4075">
        <v>26554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43122</v>
      </c>
      <c r="L4075" t="s">
        <v>26</v>
      </c>
      <c r="N4075" t="s">
        <v>24</v>
      </c>
    </row>
    <row r="4076" spans="1:14" x14ac:dyDescent="0.25">
      <c r="A4076" t="s">
        <v>5499</v>
      </c>
      <c r="B4076" t="s">
        <v>4601</v>
      </c>
      <c r="C4076" t="s">
        <v>512</v>
      </c>
      <c r="D4076" t="s">
        <v>21</v>
      </c>
      <c r="E4076">
        <v>26201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43121</v>
      </c>
      <c r="L4076" t="s">
        <v>26</v>
      </c>
      <c r="N4076" t="s">
        <v>24</v>
      </c>
    </row>
    <row r="4077" spans="1:14" x14ac:dyDescent="0.25">
      <c r="A4077" t="s">
        <v>5500</v>
      </c>
      <c r="B4077" t="s">
        <v>3349</v>
      </c>
      <c r="C4077" t="s">
        <v>512</v>
      </c>
      <c r="D4077" t="s">
        <v>21</v>
      </c>
      <c r="E4077">
        <v>26201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43121</v>
      </c>
      <c r="L4077" t="s">
        <v>26</v>
      </c>
      <c r="N4077" t="s">
        <v>24</v>
      </c>
    </row>
    <row r="4078" spans="1:14" x14ac:dyDescent="0.25">
      <c r="A4078" t="s">
        <v>5501</v>
      </c>
      <c r="B4078" t="s">
        <v>4420</v>
      </c>
      <c r="C4078" t="s">
        <v>686</v>
      </c>
      <c r="D4078" t="s">
        <v>21</v>
      </c>
      <c r="E4078">
        <v>26301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43121</v>
      </c>
      <c r="L4078" t="s">
        <v>26</v>
      </c>
      <c r="N4078" t="s">
        <v>24</v>
      </c>
    </row>
    <row r="4079" spans="1:14" x14ac:dyDescent="0.25">
      <c r="A4079" t="s">
        <v>5502</v>
      </c>
      <c r="B4079" t="s">
        <v>2280</v>
      </c>
      <c r="C4079" t="s">
        <v>512</v>
      </c>
      <c r="D4079" t="s">
        <v>21</v>
      </c>
      <c r="E4079">
        <v>26201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43121</v>
      </c>
      <c r="L4079" t="s">
        <v>26</v>
      </c>
      <c r="N4079" t="s">
        <v>24</v>
      </c>
    </row>
    <row r="4080" spans="1:14" x14ac:dyDescent="0.25">
      <c r="A4080" t="s">
        <v>2432</v>
      </c>
      <c r="B4080" t="s">
        <v>4588</v>
      </c>
      <c r="C4080" t="s">
        <v>512</v>
      </c>
      <c r="D4080" t="s">
        <v>21</v>
      </c>
      <c r="E4080">
        <v>26201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43121</v>
      </c>
      <c r="L4080" t="s">
        <v>26</v>
      </c>
      <c r="N4080" t="s">
        <v>24</v>
      </c>
    </row>
    <row r="4081" spans="1:14" x14ac:dyDescent="0.25">
      <c r="A4081" t="s">
        <v>1517</v>
      </c>
      <c r="B4081" t="s">
        <v>4397</v>
      </c>
      <c r="C4081" t="s">
        <v>686</v>
      </c>
      <c r="D4081" t="s">
        <v>21</v>
      </c>
      <c r="E4081">
        <v>26301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43121</v>
      </c>
      <c r="L4081" t="s">
        <v>26</v>
      </c>
      <c r="N4081" t="s">
        <v>24</v>
      </c>
    </row>
    <row r="4082" spans="1:14" x14ac:dyDescent="0.25">
      <c r="A4082" t="s">
        <v>1517</v>
      </c>
      <c r="B4082" t="s">
        <v>423</v>
      </c>
      <c r="C4082" t="s">
        <v>320</v>
      </c>
      <c r="D4082" t="s">
        <v>21</v>
      </c>
      <c r="E4082">
        <v>26452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43121</v>
      </c>
      <c r="L4082" t="s">
        <v>26</v>
      </c>
      <c r="N4082" t="s">
        <v>24</v>
      </c>
    </row>
    <row r="4083" spans="1:14" x14ac:dyDescent="0.25">
      <c r="A4083" t="s">
        <v>3338</v>
      </c>
      <c r="B4083" t="s">
        <v>3339</v>
      </c>
      <c r="C4083" t="s">
        <v>512</v>
      </c>
      <c r="D4083" t="s">
        <v>21</v>
      </c>
      <c r="E4083">
        <v>26201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43121</v>
      </c>
      <c r="L4083" t="s">
        <v>26</v>
      </c>
      <c r="N4083" t="s">
        <v>24</v>
      </c>
    </row>
    <row r="4084" spans="1:14" x14ac:dyDescent="0.25">
      <c r="A4084" t="s">
        <v>343</v>
      </c>
      <c r="B4084" t="s">
        <v>2913</v>
      </c>
      <c r="C4084" t="s">
        <v>686</v>
      </c>
      <c r="D4084" t="s">
        <v>21</v>
      </c>
      <c r="E4084">
        <v>26301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43121</v>
      </c>
      <c r="L4084" t="s">
        <v>26</v>
      </c>
      <c r="N4084" t="s">
        <v>24</v>
      </c>
    </row>
    <row r="4085" spans="1:14" x14ac:dyDescent="0.25">
      <c r="A4085" t="s">
        <v>3277</v>
      </c>
      <c r="B4085" t="s">
        <v>3452</v>
      </c>
      <c r="C4085" t="s">
        <v>320</v>
      </c>
      <c r="D4085" t="s">
        <v>21</v>
      </c>
      <c r="E4085">
        <v>26452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43121</v>
      </c>
      <c r="L4085" t="s">
        <v>26</v>
      </c>
      <c r="N4085" t="s">
        <v>24</v>
      </c>
    </row>
    <row r="4086" spans="1:14" x14ac:dyDescent="0.25">
      <c r="A4086" t="s">
        <v>318</v>
      </c>
      <c r="B4086" t="s">
        <v>319</v>
      </c>
      <c r="C4086" t="s">
        <v>320</v>
      </c>
      <c r="D4086" t="s">
        <v>21</v>
      </c>
      <c r="E4086">
        <v>26452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43121</v>
      </c>
      <c r="L4086" t="s">
        <v>26</v>
      </c>
      <c r="N4086" t="s">
        <v>24</v>
      </c>
    </row>
    <row r="4087" spans="1:14" x14ac:dyDescent="0.25">
      <c r="A4087" t="s">
        <v>2304</v>
      </c>
      <c r="B4087" t="s">
        <v>4586</v>
      </c>
      <c r="C4087" t="s">
        <v>512</v>
      </c>
      <c r="D4087" t="s">
        <v>21</v>
      </c>
      <c r="E4087">
        <v>26201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43121</v>
      </c>
      <c r="L4087" t="s">
        <v>26</v>
      </c>
      <c r="N4087" t="s">
        <v>24</v>
      </c>
    </row>
    <row r="4088" spans="1:14" x14ac:dyDescent="0.25">
      <c r="A4088" t="s">
        <v>2304</v>
      </c>
      <c r="B4088" t="s">
        <v>3858</v>
      </c>
      <c r="C4088" t="s">
        <v>686</v>
      </c>
      <c r="D4088" t="s">
        <v>21</v>
      </c>
      <c r="E4088">
        <v>26301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43121</v>
      </c>
      <c r="L4088" t="s">
        <v>26</v>
      </c>
      <c r="N4088" t="s">
        <v>24</v>
      </c>
    </row>
    <row r="4089" spans="1:14" x14ac:dyDescent="0.25">
      <c r="A4089" t="s">
        <v>3889</v>
      </c>
      <c r="B4089" t="s">
        <v>3890</v>
      </c>
      <c r="C4089" t="s">
        <v>686</v>
      </c>
      <c r="D4089" t="s">
        <v>21</v>
      </c>
      <c r="E4089">
        <v>26301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43121</v>
      </c>
      <c r="L4089" t="s">
        <v>26</v>
      </c>
      <c r="N4089" t="s">
        <v>24</v>
      </c>
    </row>
    <row r="4090" spans="1:14" x14ac:dyDescent="0.25">
      <c r="A4090" t="s">
        <v>2664</v>
      </c>
      <c r="B4090" t="s">
        <v>3472</v>
      </c>
      <c r="C4090" t="s">
        <v>320</v>
      </c>
      <c r="D4090" t="s">
        <v>21</v>
      </c>
      <c r="E4090">
        <v>26452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43121</v>
      </c>
      <c r="L4090" t="s">
        <v>26</v>
      </c>
      <c r="N4090" t="s">
        <v>24</v>
      </c>
    </row>
    <row r="4091" spans="1:14" x14ac:dyDescent="0.25">
      <c r="A4091" t="s">
        <v>2405</v>
      </c>
      <c r="B4091" t="s">
        <v>3468</v>
      </c>
      <c r="C4091" t="s">
        <v>320</v>
      </c>
      <c r="D4091" t="s">
        <v>21</v>
      </c>
      <c r="E4091">
        <v>26452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43121</v>
      </c>
      <c r="L4091" t="s">
        <v>26</v>
      </c>
      <c r="N4091" t="s">
        <v>24</v>
      </c>
    </row>
    <row r="4092" spans="1:14" x14ac:dyDescent="0.25">
      <c r="A4092" t="s">
        <v>2407</v>
      </c>
      <c r="B4092" t="s">
        <v>421</v>
      </c>
      <c r="C4092" t="s">
        <v>320</v>
      </c>
      <c r="D4092" t="s">
        <v>21</v>
      </c>
      <c r="E4092">
        <v>26452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43121</v>
      </c>
      <c r="L4092" t="s">
        <v>26</v>
      </c>
      <c r="N4092" t="s">
        <v>24</v>
      </c>
    </row>
    <row r="4093" spans="1:14" x14ac:dyDescent="0.25">
      <c r="A4093" t="s">
        <v>2407</v>
      </c>
      <c r="B4093" t="s">
        <v>3350</v>
      </c>
      <c r="C4093" t="s">
        <v>512</v>
      </c>
      <c r="D4093" t="s">
        <v>21</v>
      </c>
      <c r="E4093">
        <v>26201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43121</v>
      </c>
      <c r="L4093" t="s">
        <v>26</v>
      </c>
      <c r="N4093" t="s">
        <v>24</v>
      </c>
    </row>
    <row r="4094" spans="1:14" x14ac:dyDescent="0.25">
      <c r="A4094" t="s">
        <v>3587</v>
      </c>
      <c r="B4094" t="s">
        <v>5503</v>
      </c>
      <c r="C4094" t="s">
        <v>686</v>
      </c>
      <c r="D4094" t="s">
        <v>21</v>
      </c>
      <c r="E4094">
        <v>26301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43121</v>
      </c>
      <c r="L4094" t="s">
        <v>26</v>
      </c>
      <c r="N4094" t="s">
        <v>24</v>
      </c>
    </row>
    <row r="4095" spans="1:14" x14ac:dyDescent="0.25">
      <c r="A4095" t="s">
        <v>1485</v>
      </c>
      <c r="B4095" t="s">
        <v>3903</v>
      </c>
      <c r="C4095" t="s">
        <v>686</v>
      </c>
      <c r="D4095" t="s">
        <v>21</v>
      </c>
      <c r="E4095">
        <v>26301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43121</v>
      </c>
      <c r="L4095" t="s">
        <v>26</v>
      </c>
      <c r="N4095" t="s">
        <v>24</v>
      </c>
    </row>
    <row r="4096" spans="1:14" x14ac:dyDescent="0.25">
      <c r="A4096" t="s">
        <v>4116</v>
      </c>
      <c r="B4096" t="s">
        <v>692</v>
      </c>
      <c r="C4096" t="s">
        <v>686</v>
      </c>
      <c r="D4096" t="s">
        <v>21</v>
      </c>
      <c r="E4096">
        <v>26301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43121</v>
      </c>
      <c r="L4096" t="s">
        <v>26</v>
      </c>
      <c r="N4096" t="s">
        <v>24</v>
      </c>
    </row>
    <row r="4097" spans="1:14" x14ac:dyDescent="0.25">
      <c r="A4097" t="s">
        <v>4116</v>
      </c>
      <c r="B4097" t="s">
        <v>5504</v>
      </c>
      <c r="C4097" t="s">
        <v>512</v>
      </c>
      <c r="D4097" t="s">
        <v>21</v>
      </c>
      <c r="E4097">
        <v>26201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43121</v>
      </c>
      <c r="L4097" t="s">
        <v>26</v>
      </c>
      <c r="N4097" t="s">
        <v>24</v>
      </c>
    </row>
    <row r="4098" spans="1:14" x14ac:dyDescent="0.25">
      <c r="A4098" t="s">
        <v>5505</v>
      </c>
      <c r="B4098" t="s">
        <v>5506</v>
      </c>
      <c r="C4098" t="s">
        <v>686</v>
      </c>
      <c r="D4098" t="s">
        <v>21</v>
      </c>
      <c r="E4098">
        <v>26301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43121</v>
      </c>
      <c r="L4098" t="s">
        <v>26</v>
      </c>
      <c r="N4098" t="s">
        <v>24</v>
      </c>
    </row>
    <row r="4099" spans="1:14" x14ac:dyDescent="0.25">
      <c r="A4099" t="s">
        <v>1091</v>
      </c>
      <c r="B4099" t="s">
        <v>2282</v>
      </c>
      <c r="C4099" t="s">
        <v>512</v>
      </c>
      <c r="D4099" t="s">
        <v>21</v>
      </c>
      <c r="E4099">
        <v>26201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43121</v>
      </c>
      <c r="L4099" t="s">
        <v>26</v>
      </c>
      <c r="N4099" t="s">
        <v>24</v>
      </c>
    </row>
    <row r="4100" spans="1:14" x14ac:dyDescent="0.25">
      <c r="A4100" t="s">
        <v>1091</v>
      </c>
      <c r="B4100" t="s">
        <v>685</v>
      </c>
      <c r="C4100" t="s">
        <v>686</v>
      </c>
      <c r="D4100" t="s">
        <v>21</v>
      </c>
      <c r="E4100">
        <v>26301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43121</v>
      </c>
      <c r="L4100" t="s">
        <v>26</v>
      </c>
      <c r="N4100" t="s">
        <v>24</v>
      </c>
    </row>
    <row r="4101" spans="1:14" x14ac:dyDescent="0.25">
      <c r="A4101" t="s">
        <v>1091</v>
      </c>
      <c r="B4101" t="s">
        <v>3472</v>
      </c>
      <c r="C4101" t="s">
        <v>320</v>
      </c>
      <c r="D4101" t="s">
        <v>21</v>
      </c>
      <c r="E4101">
        <v>26452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43121</v>
      </c>
      <c r="L4101" t="s">
        <v>26</v>
      </c>
      <c r="N4101" t="s">
        <v>24</v>
      </c>
    </row>
    <row r="4102" spans="1:14" x14ac:dyDescent="0.25">
      <c r="A4102" t="s">
        <v>2575</v>
      </c>
      <c r="B4102" t="s">
        <v>4605</v>
      </c>
      <c r="C4102" t="s">
        <v>512</v>
      </c>
      <c r="D4102" t="s">
        <v>21</v>
      </c>
      <c r="E4102">
        <v>26201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43121</v>
      </c>
      <c r="L4102" t="s">
        <v>26</v>
      </c>
      <c r="N4102" t="s">
        <v>24</v>
      </c>
    </row>
    <row r="4103" spans="1:14" x14ac:dyDescent="0.25">
      <c r="A4103" t="s">
        <v>5507</v>
      </c>
      <c r="B4103" t="s">
        <v>5508</v>
      </c>
      <c r="C4103" t="s">
        <v>512</v>
      </c>
      <c r="D4103" t="s">
        <v>21</v>
      </c>
      <c r="E4103">
        <v>26201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43121</v>
      </c>
      <c r="L4103" t="s">
        <v>26</v>
      </c>
      <c r="N4103" t="s">
        <v>24</v>
      </c>
    </row>
    <row r="4104" spans="1:14" x14ac:dyDescent="0.25">
      <c r="A4104" t="s">
        <v>1225</v>
      </c>
      <c r="B4104" t="s">
        <v>1226</v>
      </c>
      <c r="C4104" t="s">
        <v>1089</v>
      </c>
      <c r="D4104" t="s">
        <v>21</v>
      </c>
      <c r="E4104">
        <v>25504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43119</v>
      </c>
      <c r="L4104" t="s">
        <v>26</v>
      </c>
      <c r="N4104" t="s">
        <v>24</v>
      </c>
    </row>
    <row r="4105" spans="1:14" x14ac:dyDescent="0.25">
      <c r="A4105" t="s">
        <v>3554</v>
      </c>
      <c r="B4105" t="s">
        <v>5509</v>
      </c>
      <c r="C4105" t="s">
        <v>1089</v>
      </c>
      <c r="D4105" t="s">
        <v>21</v>
      </c>
      <c r="E4105">
        <v>25504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43119</v>
      </c>
      <c r="L4105" t="s">
        <v>26</v>
      </c>
      <c r="N4105" t="s">
        <v>24</v>
      </c>
    </row>
    <row r="4106" spans="1:14" x14ac:dyDescent="0.25">
      <c r="A4106" t="s">
        <v>359</v>
      </c>
      <c r="B4106" t="s">
        <v>3331</v>
      </c>
      <c r="C4106" t="s">
        <v>948</v>
      </c>
      <c r="D4106" t="s">
        <v>21</v>
      </c>
      <c r="E4106">
        <v>25430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43119</v>
      </c>
      <c r="L4106" t="s">
        <v>26</v>
      </c>
      <c r="N4106" t="s">
        <v>24</v>
      </c>
    </row>
    <row r="4107" spans="1:14" x14ac:dyDescent="0.25">
      <c r="A4107" t="s">
        <v>2432</v>
      </c>
      <c r="B4107" t="s">
        <v>5510</v>
      </c>
      <c r="C4107" t="s">
        <v>37</v>
      </c>
      <c r="D4107" t="s">
        <v>21</v>
      </c>
      <c r="E4107">
        <v>26505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43119</v>
      </c>
      <c r="L4107" t="s">
        <v>26</v>
      </c>
      <c r="N4107" t="s">
        <v>24</v>
      </c>
    </row>
    <row r="4108" spans="1:14" x14ac:dyDescent="0.25">
      <c r="A4108" t="s">
        <v>5511</v>
      </c>
      <c r="B4108" t="s">
        <v>5512</v>
      </c>
      <c r="C4108" t="s">
        <v>37</v>
      </c>
      <c r="D4108" t="s">
        <v>21</v>
      </c>
      <c r="E4108">
        <v>26505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43119</v>
      </c>
      <c r="L4108" t="s">
        <v>26</v>
      </c>
      <c r="N4108" t="s">
        <v>24</v>
      </c>
    </row>
    <row r="4109" spans="1:14" x14ac:dyDescent="0.25">
      <c r="A4109" t="s">
        <v>1517</v>
      </c>
      <c r="B4109" t="s">
        <v>3873</v>
      </c>
      <c r="C4109" t="s">
        <v>37</v>
      </c>
      <c r="D4109" t="s">
        <v>21</v>
      </c>
      <c r="E4109">
        <v>26505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43119</v>
      </c>
      <c r="L4109" t="s">
        <v>26</v>
      </c>
      <c r="N4109" t="s">
        <v>24</v>
      </c>
    </row>
    <row r="4110" spans="1:14" x14ac:dyDescent="0.25">
      <c r="A4110" t="s">
        <v>4817</v>
      </c>
      <c r="B4110" t="s">
        <v>4818</v>
      </c>
      <c r="C4110" t="s">
        <v>271</v>
      </c>
      <c r="D4110" t="s">
        <v>21</v>
      </c>
      <c r="E4110">
        <v>25404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43119</v>
      </c>
      <c r="L4110" t="s">
        <v>26</v>
      </c>
      <c r="N4110" t="s">
        <v>24</v>
      </c>
    </row>
    <row r="4111" spans="1:14" x14ac:dyDescent="0.25">
      <c r="A4111" t="s">
        <v>5513</v>
      </c>
      <c r="B4111" t="s">
        <v>5514</v>
      </c>
      <c r="C4111" t="s">
        <v>37</v>
      </c>
      <c r="D4111" t="s">
        <v>21</v>
      </c>
      <c r="E4111">
        <v>26501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43119</v>
      </c>
      <c r="L4111" t="s">
        <v>26</v>
      </c>
      <c r="N4111" t="s">
        <v>24</v>
      </c>
    </row>
    <row r="4112" spans="1:14" x14ac:dyDescent="0.25">
      <c r="A4112" t="s">
        <v>343</v>
      </c>
      <c r="B4112" t="s">
        <v>5515</v>
      </c>
      <c r="C4112" t="s">
        <v>1089</v>
      </c>
      <c r="D4112" t="s">
        <v>21</v>
      </c>
      <c r="E4112">
        <v>25504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43119</v>
      </c>
      <c r="L4112" t="s">
        <v>26</v>
      </c>
      <c r="N4112" t="s">
        <v>24</v>
      </c>
    </row>
    <row r="4113" spans="1:14" x14ac:dyDescent="0.25">
      <c r="A4113" t="s">
        <v>3277</v>
      </c>
      <c r="B4113" t="s">
        <v>3863</v>
      </c>
      <c r="C4113" t="s">
        <v>37</v>
      </c>
      <c r="D4113" t="s">
        <v>21</v>
      </c>
      <c r="E4113">
        <v>26505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43119</v>
      </c>
      <c r="L4113" t="s">
        <v>26</v>
      </c>
      <c r="N4113" t="s">
        <v>24</v>
      </c>
    </row>
    <row r="4114" spans="1:14" x14ac:dyDescent="0.25">
      <c r="A4114" t="s">
        <v>2304</v>
      </c>
      <c r="B4114" t="s">
        <v>3322</v>
      </c>
      <c r="C4114" t="s">
        <v>948</v>
      </c>
      <c r="D4114" t="s">
        <v>21</v>
      </c>
      <c r="E4114">
        <v>25430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43119</v>
      </c>
      <c r="L4114" t="s">
        <v>26</v>
      </c>
      <c r="N4114" t="s">
        <v>24</v>
      </c>
    </row>
    <row r="4115" spans="1:14" x14ac:dyDescent="0.25">
      <c r="A4115" t="s">
        <v>2380</v>
      </c>
      <c r="B4115" t="s">
        <v>1663</v>
      </c>
      <c r="C4115" t="s">
        <v>1089</v>
      </c>
      <c r="D4115" t="s">
        <v>21</v>
      </c>
      <c r="E4115">
        <v>25504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43119</v>
      </c>
      <c r="L4115" t="s">
        <v>26</v>
      </c>
      <c r="N4115" t="s">
        <v>24</v>
      </c>
    </row>
    <row r="4116" spans="1:14" x14ac:dyDescent="0.25">
      <c r="A4116" t="s">
        <v>2304</v>
      </c>
      <c r="B4116" t="s">
        <v>3865</v>
      </c>
      <c r="C4116" t="s">
        <v>37</v>
      </c>
      <c r="D4116" t="s">
        <v>21</v>
      </c>
      <c r="E4116">
        <v>26505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43119</v>
      </c>
      <c r="L4116" t="s">
        <v>26</v>
      </c>
      <c r="N4116" t="s">
        <v>24</v>
      </c>
    </row>
    <row r="4117" spans="1:14" x14ac:dyDescent="0.25">
      <c r="A4117" t="s">
        <v>2348</v>
      </c>
      <c r="B4117" t="s">
        <v>2349</v>
      </c>
      <c r="C4117" t="s">
        <v>1089</v>
      </c>
      <c r="D4117" t="s">
        <v>21</v>
      </c>
      <c r="E4117">
        <v>25504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43119</v>
      </c>
      <c r="L4117" t="s">
        <v>26</v>
      </c>
      <c r="N4117" t="s">
        <v>24</v>
      </c>
    </row>
    <row r="4118" spans="1:14" x14ac:dyDescent="0.25">
      <c r="A4118" t="s">
        <v>4829</v>
      </c>
      <c r="B4118" t="s">
        <v>4830</v>
      </c>
      <c r="C4118" t="s">
        <v>271</v>
      </c>
      <c r="D4118" t="s">
        <v>21</v>
      </c>
      <c r="E4118">
        <v>25401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43119</v>
      </c>
      <c r="L4118" t="s">
        <v>26</v>
      </c>
      <c r="N4118" t="s">
        <v>24</v>
      </c>
    </row>
    <row r="4119" spans="1:14" x14ac:dyDescent="0.25">
      <c r="A4119" t="s">
        <v>2821</v>
      </c>
      <c r="B4119" t="s">
        <v>2822</v>
      </c>
      <c r="C4119" t="s">
        <v>271</v>
      </c>
      <c r="D4119" t="s">
        <v>21</v>
      </c>
      <c r="E4119">
        <v>25401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43119</v>
      </c>
      <c r="L4119" t="s">
        <v>26</v>
      </c>
      <c r="N4119" t="s">
        <v>24</v>
      </c>
    </row>
    <row r="4120" spans="1:14" x14ac:dyDescent="0.25">
      <c r="A4120" t="s">
        <v>5516</v>
      </c>
      <c r="B4120" t="s">
        <v>5517</v>
      </c>
      <c r="C4120" t="s">
        <v>1089</v>
      </c>
      <c r="D4120" t="s">
        <v>21</v>
      </c>
      <c r="E4120">
        <v>25504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43119</v>
      </c>
      <c r="L4120" t="s">
        <v>26</v>
      </c>
      <c r="N4120" t="s">
        <v>24</v>
      </c>
    </row>
    <row r="4121" spans="1:14" x14ac:dyDescent="0.25">
      <c r="A4121" t="s">
        <v>4116</v>
      </c>
      <c r="B4121" t="s">
        <v>1185</v>
      </c>
      <c r="C4121" t="s">
        <v>37</v>
      </c>
      <c r="D4121" t="s">
        <v>21</v>
      </c>
      <c r="E4121">
        <v>26505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43119</v>
      </c>
      <c r="L4121" t="s">
        <v>26</v>
      </c>
      <c r="N4121" t="s">
        <v>24</v>
      </c>
    </row>
    <row r="4122" spans="1:14" x14ac:dyDescent="0.25">
      <c r="A4122" t="s">
        <v>4116</v>
      </c>
      <c r="B4122" t="s">
        <v>1239</v>
      </c>
      <c r="C4122" t="s">
        <v>1089</v>
      </c>
      <c r="D4122" t="s">
        <v>21</v>
      </c>
      <c r="E4122">
        <v>25504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43119</v>
      </c>
      <c r="L4122" t="s">
        <v>26</v>
      </c>
      <c r="N4122" t="s">
        <v>24</v>
      </c>
    </row>
    <row r="4123" spans="1:14" x14ac:dyDescent="0.25">
      <c r="A4123" t="s">
        <v>1280</v>
      </c>
      <c r="B4123" t="s">
        <v>1281</v>
      </c>
      <c r="C4123" t="s">
        <v>1089</v>
      </c>
      <c r="D4123" t="s">
        <v>21</v>
      </c>
      <c r="E4123">
        <v>25504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43119</v>
      </c>
      <c r="L4123" t="s">
        <v>26</v>
      </c>
      <c r="N4123" t="s">
        <v>24</v>
      </c>
    </row>
    <row r="4124" spans="1:14" x14ac:dyDescent="0.25">
      <c r="A4124" t="s">
        <v>3290</v>
      </c>
      <c r="B4124" t="s">
        <v>3262</v>
      </c>
      <c r="C4124" t="s">
        <v>1089</v>
      </c>
      <c r="D4124" t="s">
        <v>21</v>
      </c>
      <c r="E4124">
        <v>25504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43119</v>
      </c>
      <c r="L4124" t="s">
        <v>26</v>
      </c>
      <c r="N4124" t="s">
        <v>24</v>
      </c>
    </row>
    <row r="4125" spans="1:14" x14ac:dyDescent="0.25">
      <c r="A4125" t="s">
        <v>2352</v>
      </c>
      <c r="B4125" t="s">
        <v>5518</v>
      </c>
      <c r="C4125" t="s">
        <v>1089</v>
      </c>
      <c r="D4125" t="s">
        <v>21</v>
      </c>
      <c r="E4125">
        <v>25504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43119</v>
      </c>
      <c r="L4125" t="s">
        <v>26</v>
      </c>
      <c r="N4125" t="s">
        <v>24</v>
      </c>
    </row>
    <row r="4126" spans="1:14" x14ac:dyDescent="0.25">
      <c r="A4126" t="s">
        <v>2413</v>
      </c>
      <c r="B4126" t="s">
        <v>2414</v>
      </c>
      <c r="C4126" t="s">
        <v>37</v>
      </c>
      <c r="D4126" t="s">
        <v>21</v>
      </c>
      <c r="E4126">
        <v>26501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43119</v>
      </c>
      <c r="L4126" t="s">
        <v>26</v>
      </c>
      <c r="N4126" t="s">
        <v>24</v>
      </c>
    </row>
    <row r="4127" spans="1:14" x14ac:dyDescent="0.25">
      <c r="A4127" t="s">
        <v>3710</v>
      </c>
      <c r="B4127" t="s">
        <v>3711</v>
      </c>
      <c r="C4127" t="s">
        <v>3712</v>
      </c>
      <c r="D4127" t="s">
        <v>21</v>
      </c>
      <c r="E4127">
        <v>25825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43118</v>
      </c>
      <c r="L4127" t="s">
        <v>26</v>
      </c>
      <c r="N4127" t="s">
        <v>24</v>
      </c>
    </row>
    <row r="4128" spans="1:14" x14ac:dyDescent="0.25">
      <c r="A4128" t="s">
        <v>496</v>
      </c>
      <c r="B4128" t="s">
        <v>5519</v>
      </c>
      <c r="C4128" t="s">
        <v>591</v>
      </c>
      <c r="D4128" t="s">
        <v>21</v>
      </c>
      <c r="E4128">
        <v>25813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43118</v>
      </c>
      <c r="L4128" t="s">
        <v>26</v>
      </c>
      <c r="N4128" t="s">
        <v>24</v>
      </c>
    </row>
    <row r="4129" spans="1:14" x14ac:dyDescent="0.25">
      <c r="A4129" t="s">
        <v>1717</v>
      </c>
      <c r="B4129" t="s">
        <v>5520</v>
      </c>
      <c r="C4129" t="s">
        <v>591</v>
      </c>
      <c r="D4129" t="s">
        <v>21</v>
      </c>
      <c r="E4129">
        <v>25813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43118</v>
      </c>
      <c r="L4129" t="s">
        <v>26</v>
      </c>
      <c r="N4129" t="s">
        <v>24</v>
      </c>
    </row>
    <row r="4130" spans="1:14" x14ac:dyDescent="0.25">
      <c r="A4130" t="s">
        <v>2380</v>
      </c>
      <c r="B4130" t="s">
        <v>5521</v>
      </c>
      <c r="C4130" t="s">
        <v>591</v>
      </c>
      <c r="D4130" t="s">
        <v>21</v>
      </c>
      <c r="E4130">
        <v>25813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43118</v>
      </c>
      <c r="L4130" t="s">
        <v>26</v>
      </c>
      <c r="N4130" t="s">
        <v>24</v>
      </c>
    </row>
    <row r="4131" spans="1:14" x14ac:dyDescent="0.25">
      <c r="A4131" t="s">
        <v>2304</v>
      </c>
      <c r="B4131" t="s">
        <v>3478</v>
      </c>
      <c r="C4131" t="s">
        <v>3479</v>
      </c>
      <c r="D4131" t="s">
        <v>21</v>
      </c>
      <c r="E4131">
        <v>25823</v>
      </c>
      <c r="F4131" t="s">
        <v>22</v>
      </c>
      <c r="G4131" t="s">
        <v>22</v>
      </c>
      <c r="H4131" t="s">
        <v>312</v>
      </c>
      <c r="I4131" t="s">
        <v>313</v>
      </c>
      <c r="J4131" s="1">
        <v>43103</v>
      </c>
      <c r="K4131" s="1">
        <v>43118</v>
      </c>
      <c r="L4131" t="s">
        <v>331</v>
      </c>
      <c r="N4131" t="s">
        <v>1299</v>
      </c>
    </row>
    <row r="4132" spans="1:14" x14ac:dyDescent="0.25">
      <c r="A4132" t="s">
        <v>2534</v>
      </c>
      <c r="B4132" t="s">
        <v>3683</v>
      </c>
      <c r="C4132" t="s">
        <v>1910</v>
      </c>
      <c r="D4132" t="s">
        <v>21</v>
      </c>
      <c r="E4132">
        <v>25411</v>
      </c>
      <c r="F4132" t="s">
        <v>22</v>
      </c>
      <c r="G4132" t="s">
        <v>22</v>
      </c>
      <c r="H4132" t="s">
        <v>5295</v>
      </c>
      <c r="I4132" t="s">
        <v>1100</v>
      </c>
      <c r="J4132" s="1">
        <v>43103</v>
      </c>
      <c r="K4132" s="1">
        <v>43118</v>
      </c>
      <c r="L4132" t="s">
        <v>331</v>
      </c>
      <c r="N4132" t="s">
        <v>1330</v>
      </c>
    </row>
    <row r="4133" spans="1:14" x14ac:dyDescent="0.25">
      <c r="A4133" t="s">
        <v>3378</v>
      </c>
      <c r="B4133" t="s">
        <v>3379</v>
      </c>
      <c r="C4133" t="s">
        <v>335</v>
      </c>
      <c r="D4133" t="s">
        <v>21</v>
      </c>
      <c r="E4133">
        <v>25560</v>
      </c>
      <c r="F4133" t="s">
        <v>22</v>
      </c>
      <c r="G4133" t="s">
        <v>22</v>
      </c>
      <c r="H4133" t="s">
        <v>78</v>
      </c>
      <c r="I4133" t="s">
        <v>79</v>
      </c>
      <c r="J4133" s="1">
        <v>43104</v>
      </c>
      <c r="K4133" s="1">
        <v>43118</v>
      </c>
      <c r="L4133" t="s">
        <v>331</v>
      </c>
      <c r="N4133" t="s">
        <v>1302</v>
      </c>
    </row>
    <row r="4134" spans="1:14" x14ac:dyDescent="0.25">
      <c r="A4134" t="s">
        <v>2954</v>
      </c>
      <c r="B4134" t="s">
        <v>3480</v>
      </c>
      <c r="C4134" t="s">
        <v>3481</v>
      </c>
      <c r="D4134" t="s">
        <v>21</v>
      </c>
      <c r="E4134">
        <v>25873</v>
      </c>
      <c r="F4134" t="s">
        <v>22</v>
      </c>
      <c r="G4134" t="s">
        <v>22</v>
      </c>
      <c r="H4134" t="s">
        <v>5295</v>
      </c>
      <c r="I4134" t="s">
        <v>1981</v>
      </c>
      <c r="J4134" s="1">
        <v>43103</v>
      </c>
      <c r="K4134" s="1">
        <v>43118</v>
      </c>
      <c r="L4134" t="s">
        <v>331</v>
      </c>
      <c r="N4134" t="s">
        <v>1365</v>
      </c>
    </row>
    <row r="4135" spans="1:14" x14ac:dyDescent="0.25">
      <c r="A4135" t="s">
        <v>2272</v>
      </c>
      <c r="B4135" t="s">
        <v>5522</v>
      </c>
      <c r="C4135" t="s">
        <v>2796</v>
      </c>
      <c r="D4135" t="s">
        <v>21</v>
      </c>
      <c r="E4135">
        <v>25003</v>
      </c>
      <c r="F4135" t="s">
        <v>22</v>
      </c>
      <c r="G4135" t="s">
        <v>22</v>
      </c>
      <c r="H4135" t="s">
        <v>78</v>
      </c>
      <c r="I4135" t="s">
        <v>79</v>
      </c>
      <c r="J4135" s="1">
        <v>43104</v>
      </c>
      <c r="K4135" s="1">
        <v>43118</v>
      </c>
      <c r="L4135" t="s">
        <v>331</v>
      </c>
      <c r="N4135" t="s">
        <v>1299</v>
      </c>
    </row>
    <row r="4136" spans="1:14" x14ac:dyDescent="0.25">
      <c r="A4136" t="s">
        <v>2892</v>
      </c>
      <c r="B4136" t="s">
        <v>2893</v>
      </c>
      <c r="C4136" t="s">
        <v>562</v>
      </c>
      <c r="D4136" t="s">
        <v>21</v>
      </c>
      <c r="E4136">
        <v>26763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43118</v>
      </c>
      <c r="L4136" t="s">
        <v>26</v>
      </c>
      <c r="N4136" t="s">
        <v>24</v>
      </c>
    </row>
    <row r="4137" spans="1:14" x14ac:dyDescent="0.25">
      <c r="A4137" t="s">
        <v>5432</v>
      </c>
      <c r="B4137" t="s">
        <v>1675</v>
      </c>
      <c r="C4137" t="s">
        <v>1632</v>
      </c>
      <c r="D4137" t="s">
        <v>21</v>
      </c>
      <c r="E4137">
        <v>26041</v>
      </c>
      <c r="F4137" t="s">
        <v>22</v>
      </c>
      <c r="G4137" t="s">
        <v>22</v>
      </c>
      <c r="H4137" t="s">
        <v>312</v>
      </c>
      <c r="I4137" t="s">
        <v>313</v>
      </c>
      <c r="J4137" s="1">
        <v>43085</v>
      </c>
      <c r="K4137" s="1">
        <v>43118</v>
      </c>
      <c r="L4137" t="s">
        <v>331</v>
      </c>
      <c r="N4137" t="s">
        <v>1302</v>
      </c>
    </row>
    <row r="4138" spans="1:14" x14ac:dyDescent="0.25">
      <c r="A4138" t="s">
        <v>2824</v>
      </c>
      <c r="B4138" t="s">
        <v>1702</v>
      </c>
      <c r="C4138" t="s">
        <v>591</v>
      </c>
      <c r="D4138" t="s">
        <v>21</v>
      </c>
      <c r="E4138">
        <v>25813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43118</v>
      </c>
      <c r="L4138" t="s">
        <v>26</v>
      </c>
      <c r="N4138" t="s">
        <v>24</v>
      </c>
    </row>
    <row r="4139" spans="1:14" x14ac:dyDescent="0.25">
      <c r="A4139" t="s">
        <v>5523</v>
      </c>
      <c r="B4139" t="s">
        <v>5524</v>
      </c>
      <c r="C4139" t="s">
        <v>113</v>
      </c>
      <c r="D4139" t="s">
        <v>21</v>
      </c>
      <c r="E4139">
        <v>25801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43117</v>
      </c>
      <c r="L4139" t="s">
        <v>26</v>
      </c>
      <c r="N4139" t="s">
        <v>24</v>
      </c>
    </row>
    <row r="4140" spans="1:14" x14ac:dyDescent="0.25">
      <c r="A4140" t="s">
        <v>3384</v>
      </c>
      <c r="B4140" t="s">
        <v>3385</v>
      </c>
      <c r="C4140" t="s">
        <v>1493</v>
      </c>
      <c r="D4140" t="s">
        <v>21</v>
      </c>
      <c r="E4140">
        <v>26711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43117</v>
      </c>
      <c r="L4140" t="s">
        <v>26</v>
      </c>
      <c r="N4140" t="s">
        <v>24</v>
      </c>
    </row>
    <row r="4141" spans="1:14" x14ac:dyDescent="0.25">
      <c r="A4141" t="s">
        <v>5525</v>
      </c>
      <c r="B4141" t="s">
        <v>4558</v>
      </c>
      <c r="C4141" t="s">
        <v>393</v>
      </c>
      <c r="D4141" t="s">
        <v>21</v>
      </c>
      <c r="E4141">
        <v>26764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43116</v>
      </c>
      <c r="L4141" t="s">
        <v>26</v>
      </c>
      <c r="N4141" t="s">
        <v>24</v>
      </c>
    </row>
    <row r="4142" spans="1:14" x14ac:dyDescent="0.25">
      <c r="A4142" t="s">
        <v>5063</v>
      </c>
      <c r="B4142" t="s">
        <v>5064</v>
      </c>
      <c r="C4142" t="s">
        <v>2457</v>
      </c>
      <c r="D4142" t="s">
        <v>21</v>
      </c>
      <c r="E4142">
        <v>25071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43116</v>
      </c>
      <c r="L4142" t="s">
        <v>26</v>
      </c>
      <c r="N4142" t="s">
        <v>24</v>
      </c>
    </row>
    <row r="4143" spans="1:14" x14ac:dyDescent="0.25">
      <c r="A4143" t="s">
        <v>3753</v>
      </c>
      <c r="B4143" t="s">
        <v>3754</v>
      </c>
      <c r="C4143" t="s">
        <v>1024</v>
      </c>
      <c r="D4143" t="s">
        <v>21</v>
      </c>
      <c r="E4143">
        <v>26354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43116</v>
      </c>
      <c r="L4143" t="s">
        <v>26</v>
      </c>
      <c r="N4143" t="s">
        <v>24</v>
      </c>
    </row>
    <row r="4144" spans="1:14" x14ac:dyDescent="0.25">
      <c r="A4144" t="s">
        <v>359</v>
      </c>
      <c r="B4144" t="s">
        <v>2680</v>
      </c>
      <c r="C4144" t="s">
        <v>991</v>
      </c>
      <c r="D4144" t="s">
        <v>21</v>
      </c>
      <c r="E4144">
        <v>25414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43116</v>
      </c>
      <c r="L4144" t="s">
        <v>26</v>
      </c>
      <c r="N4144" t="s">
        <v>24</v>
      </c>
    </row>
    <row r="4145" spans="1:14" x14ac:dyDescent="0.25">
      <c r="A4145" t="s">
        <v>3519</v>
      </c>
      <c r="B4145" t="s">
        <v>5115</v>
      </c>
      <c r="C4145" t="s">
        <v>1293</v>
      </c>
      <c r="D4145" t="s">
        <v>21</v>
      </c>
      <c r="E4145">
        <v>25443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43116</v>
      </c>
      <c r="L4145" t="s">
        <v>26</v>
      </c>
      <c r="N4145" t="s">
        <v>24</v>
      </c>
    </row>
    <row r="4146" spans="1:14" x14ac:dyDescent="0.25">
      <c r="A4146" t="s">
        <v>3870</v>
      </c>
      <c r="B4146" t="s">
        <v>5526</v>
      </c>
      <c r="C4146" t="s">
        <v>5527</v>
      </c>
      <c r="D4146" t="s">
        <v>21</v>
      </c>
      <c r="E4146">
        <v>25264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43116</v>
      </c>
      <c r="L4146" t="s">
        <v>26</v>
      </c>
      <c r="N4146" t="s">
        <v>24</v>
      </c>
    </row>
    <row r="4147" spans="1:14" x14ac:dyDescent="0.25">
      <c r="A4147" t="s">
        <v>2644</v>
      </c>
      <c r="B4147" t="s">
        <v>392</v>
      </c>
      <c r="C4147" t="s">
        <v>393</v>
      </c>
      <c r="D4147" t="s">
        <v>21</v>
      </c>
      <c r="E4147">
        <v>26764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43116</v>
      </c>
      <c r="L4147" t="s">
        <v>26</v>
      </c>
      <c r="N4147" t="s">
        <v>24</v>
      </c>
    </row>
    <row r="4148" spans="1:14" x14ac:dyDescent="0.25">
      <c r="A4148" t="s">
        <v>5096</v>
      </c>
      <c r="B4148" t="s">
        <v>3461</v>
      </c>
      <c r="C4148" t="s">
        <v>441</v>
      </c>
      <c r="D4148" t="s">
        <v>21</v>
      </c>
      <c r="E4148">
        <v>26554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43116</v>
      </c>
      <c r="L4148" t="s">
        <v>26</v>
      </c>
      <c r="N4148" t="s">
        <v>24</v>
      </c>
    </row>
    <row r="4149" spans="1:14" x14ac:dyDescent="0.25">
      <c r="A4149" t="s">
        <v>403</v>
      </c>
      <c r="B4149" t="s">
        <v>404</v>
      </c>
      <c r="C4149" t="s">
        <v>393</v>
      </c>
      <c r="D4149" t="s">
        <v>21</v>
      </c>
      <c r="E4149">
        <v>26764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43116</v>
      </c>
      <c r="L4149" t="s">
        <v>26</v>
      </c>
      <c r="N4149" t="s">
        <v>24</v>
      </c>
    </row>
    <row r="4150" spans="1:14" x14ac:dyDescent="0.25">
      <c r="A4150" t="s">
        <v>3877</v>
      </c>
      <c r="B4150" t="s">
        <v>3878</v>
      </c>
      <c r="C4150" t="s">
        <v>3879</v>
      </c>
      <c r="D4150" t="s">
        <v>21</v>
      </c>
      <c r="E4150">
        <v>25239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43116</v>
      </c>
      <c r="L4150" t="s">
        <v>26</v>
      </c>
      <c r="N4150" t="s">
        <v>24</v>
      </c>
    </row>
    <row r="4151" spans="1:14" x14ac:dyDescent="0.25">
      <c r="A4151" t="s">
        <v>3880</v>
      </c>
      <c r="B4151" t="s">
        <v>3881</v>
      </c>
      <c r="C4151" t="s">
        <v>3521</v>
      </c>
      <c r="D4151" t="s">
        <v>21</v>
      </c>
      <c r="E4151">
        <v>26164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43116</v>
      </c>
      <c r="L4151" t="s">
        <v>26</v>
      </c>
      <c r="N4151" t="s">
        <v>24</v>
      </c>
    </row>
    <row r="4152" spans="1:14" x14ac:dyDescent="0.25">
      <c r="A4152" t="s">
        <v>3883</v>
      </c>
      <c r="B4152" t="s">
        <v>3884</v>
      </c>
      <c r="C4152" t="s">
        <v>3521</v>
      </c>
      <c r="D4152" t="s">
        <v>21</v>
      </c>
      <c r="E4152">
        <v>26164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43116</v>
      </c>
      <c r="L4152" t="s">
        <v>26</v>
      </c>
      <c r="N4152" t="s">
        <v>24</v>
      </c>
    </row>
    <row r="4153" spans="1:14" x14ac:dyDescent="0.25">
      <c r="A4153" t="s">
        <v>521</v>
      </c>
      <c r="B4153" t="s">
        <v>522</v>
      </c>
      <c r="C4153" t="s">
        <v>393</v>
      </c>
      <c r="D4153" t="s">
        <v>21</v>
      </c>
      <c r="E4153">
        <v>26764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43116</v>
      </c>
      <c r="L4153" t="s">
        <v>26</v>
      </c>
      <c r="N4153" t="s">
        <v>24</v>
      </c>
    </row>
    <row r="4154" spans="1:14" x14ac:dyDescent="0.25">
      <c r="A4154" t="s">
        <v>2304</v>
      </c>
      <c r="B4154" t="s">
        <v>3867</v>
      </c>
      <c r="C4154" t="s">
        <v>3521</v>
      </c>
      <c r="D4154" t="s">
        <v>21</v>
      </c>
      <c r="E4154">
        <v>26164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43116</v>
      </c>
      <c r="L4154" t="s">
        <v>26</v>
      </c>
      <c r="N4154" t="s">
        <v>24</v>
      </c>
    </row>
    <row r="4155" spans="1:14" x14ac:dyDescent="0.25">
      <c r="A4155" t="s">
        <v>2380</v>
      </c>
      <c r="B4155" t="s">
        <v>3886</v>
      </c>
      <c r="C4155" t="s">
        <v>3521</v>
      </c>
      <c r="D4155" t="s">
        <v>21</v>
      </c>
      <c r="E4155">
        <v>26164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43116</v>
      </c>
      <c r="L4155" t="s">
        <v>26</v>
      </c>
      <c r="N4155" t="s">
        <v>24</v>
      </c>
    </row>
    <row r="4156" spans="1:14" x14ac:dyDescent="0.25">
      <c r="A4156" t="s">
        <v>2304</v>
      </c>
      <c r="B4156" t="s">
        <v>4531</v>
      </c>
      <c r="C4156" t="s">
        <v>393</v>
      </c>
      <c r="D4156" t="s">
        <v>21</v>
      </c>
      <c r="E4156">
        <v>26764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43116</v>
      </c>
      <c r="L4156" t="s">
        <v>26</v>
      </c>
      <c r="N4156" t="s">
        <v>24</v>
      </c>
    </row>
    <row r="4157" spans="1:14" x14ac:dyDescent="0.25">
      <c r="A4157" t="s">
        <v>2304</v>
      </c>
      <c r="B4157" t="s">
        <v>3860</v>
      </c>
      <c r="C4157" t="s">
        <v>3861</v>
      </c>
      <c r="D4157" t="s">
        <v>21</v>
      </c>
      <c r="E4157">
        <v>25262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43116</v>
      </c>
      <c r="L4157" t="s">
        <v>26</v>
      </c>
      <c r="N4157" t="s">
        <v>24</v>
      </c>
    </row>
    <row r="4158" spans="1:14" x14ac:dyDescent="0.25">
      <c r="A4158" t="s">
        <v>2304</v>
      </c>
      <c r="B4158" t="s">
        <v>4353</v>
      </c>
      <c r="C4158" t="s">
        <v>98</v>
      </c>
      <c r="D4158" t="s">
        <v>21</v>
      </c>
      <c r="E4158">
        <v>25271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43116</v>
      </c>
      <c r="L4158" t="s">
        <v>26</v>
      </c>
      <c r="N4158" t="s">
        <v>24</v>
      </c>
    </row>
    <row r="4159" spans="1:14" x14ac:dyDescent="0.25">
      <c r="A4159" t="s">
        <v>2380</v>
      </c>
      <c r="B4159" t="s">
        <v>3843</v>
      </c>
      <c r="C4159" t="s">
        <v>3844</v>
      </c>
      <c r="D4159" t="s">
        <v>21</v>
      </c>
      <c r="E4159">
        <v>25275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43116</v>
      </c>
      <c r="L4159" t="s">
        <v>26</v>
      </c>
      <c r="N4159" t="s">
        <v>24</v>
      </c>
    </row>
    <row r="4160" spans="1:14" x14ac:dyDescent="0.25">
      <c r="A4160" t="s">
        <v>5065</v>
      </c>
      <c r="B4160" t="s">
        <v>5066</v>
      </c>
      <c r="C4160" t="s">
        <v>573</v>
      </c>
      <c r="D4160" t="s">
        <v>21</v>
      </c>
      <c r="E4160">
        <v>25427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43116</v>
      </c>
      <c r="L4160" t="s">
        <v>26</v>
      </c>
      <c r="N4160" t="s">
        <v>24</v>
      </c>
    </row>
    <row r="4161" spans="1:14" x14ac:dyDescent="0.25">
      <c r="A4161" t="s">
        <v>2510</v>
      </c>
      <c r="B4161" t="s">
        <v>2511</v>
      </c>
      <c r="C4161" t="s">
        <v>520</v>
      </c>
      <c r="D4161" t="s">
        <v>21</v>
      </c>
      <c r="E4161">
        <v>26582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43116</v>
      </c>
      <c r="L4161" t="s">
        <v>26</v>
      </c>
      <c r="N4161" t="s">
        <v>24</v>
      </c>
    </row>
    <row r="4162" spans="1:14" x14ac:dyDescent="0.25">
      <c r="A4162" t="s">
        <v>439</v>
      </c>
      <c r="B4162" t="s">
        <v>4349</v>
      </c>
      <c r="C4162" t="s">
        <v>98</v>
      </c>
      <c r="D4162" t="s">
        <v>21</v>
      </c>
      <c r="E4162">
        <v>25271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43116</v>
      </c>
      <c r="L4162" t="s">
        <v>26</v>
      </c>
      <c r="N4162" t="s">
        <v>24</v>
      </c>
    </row>
    <row r="4163" spans="1:14" x14ac:dyDescent="0.25">
      <c r="A4163" t="s">
        <v>3216</v>
      </c>
      <c r="B4163" t="s">
        <v>3887</v>
      </c>
      <c r="C4163" t="s">
        <v>3888</v>
      </c>
      <c r="D4163" t="s">
        <v>21</v>
      </c>
      <c r="E4163">
        <v>25248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43116</v>
      </c>
      <c r="L4163" t="s">
        <v>26</v>
      </c>
      <c r="N4163" t="s">
        <v>24</v>
      </c>
    </row>
    <row r="4164" spans="1:14" x14ac:dyDescent="0.25">
      <c r="A4164" t="s">
        <v>1780</v>
      </c>
      <c r="B4164" t="s">
        <v>3893</v>
      </c>
      <c r="C4164" t="s">
        <v>3521</v>
      </c>
      <c r="D4164" t="s">
        <v>21</v>
      </c>
      <c r="E4164">
        <v>26164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43116</v>
      </c>
      <c r="L4164" t="s">
        <v>26</v>
      </c>
      <c r="N4164" t="s">
        <v>24</v>
      </c>
    </row>
    <row r="4165" spans="1:14" x14ac:dyDescent="0.25">
      <c r="A4165" t="s">
        <v>5528</v>
      </c>
      <c r="B4165" t="s">
        <v>3895</v>
      </c>
      <c r="C4165" t="s">
        <v>3521</v>
      </c>
      <c r="D4165" t="s">
        <v>21</v>
      </c>
      <c r="E4165">
        <v>26164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43116</v>
      </c>
      <c r="L4165" t="s">
        <v>26</v>
      </c>
      <c r="N4165" t="s">
        <v>24</v>
      </c>
    </row>
    <row r="4166" spans="1:14" x14ac:dyDescent="0.25">
      <c r="A4166" t="s">
        <v>3845</v>
      </c>
      <c r="B4166" t="s">
        <v>3846</v>
      </c>
      <c r="C4166" t="s">
        <v>3844</v>
      </c>
      <c r="D4166" t="s">
        <v>21</v>
      </c>
      <c r="E4166">
        <v>25275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43116</v>
      </c>
      <c r="L4166" t="s">
        <v>26</v>
      </c>
      <c r="N4166" t="s">
        <v>24</v>
      </c>
    </row>
    <row r="4167" spans="1:14" x14ac:dyDescent="0.25">
      <c r="A4167" t="s">
        <v>2664</v>
      </c>
      <c r="B4167" t="s">
        <v>3850</v>
      </c>
      <c r="C4167" t="s">
        <v>98</v>
      </c>
      <c r="D4167" t="s">
        <v>21</v>
      </c>
      <c r="E4167">
        <v>25271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43116</v>
      </c>
      <c r="L4167" t="s">
        <v>26</v>
      </c>
      <c r="N4167" t="s">
        <v>24</v>
      </c>
    </row>
    <row r="4168" spans="1:14" x14ac:dyDescent="0.25">
      <c r="A4168" t="s">
        <v>2407</v>
      </c>
      <c r="B4168" t="s">
        <v>2482</v>
      </c>
      <c r="C4168" t="s">
        <v>98</v>
      </c>
      <c r="D4168" t="s">
        <v>21</v>
      </c>
      <c r="E4168">
        <v>25271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43116</v>
      </c>
      <c r="L4168" t="s">
        <v>26</v>
      </c>
      <c r="N4168" t="s">
        <v>24</v>
      </c>
    </row>
    <row r="4169" spans="1:14" x14ac:dyDescent="0.25">
      <c r="A4169" t="s">
        <v>3901</v>
      </c>
      <c r="B4169" t="s">
        <v>3902</v>
      </c>
      <c r="C4169" t="s">
        <v>3861</v>
      </c>
      <c r="D4169" t="s">
        <v>21</v>
      </c>
      <c r="E4169">
        <v>25262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43116</v>
      </c>
      <c r="L4169" t="s">
        <v>26</v>
      </c>
      <c r="N4169" t="s">
        <v>24</v>
      </c>
    </row>
    <row r="4170" spans="1:14" x14ac:dyDescent="0.25">
      <c r="A4170" t="s">
        <v>5529</v>
      </c>
      <c r="B4170" t="s">
        <v>3892</v>
      </c>
      <c r="C4170" t="s">
        <v>3521</v>
      </c>
      <c r="D4170" t="s">
        <v>21</v>
      </c>
      <c r="E4170">
        <v>26164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43116</v>
      </c>
      <c r="L4170" t="s">
        <v>26</v>
      </c>
      <c r="N4170" t="s">
        <v>24</v>
      </c>
    </row>
    <row r="4171" spans="1:14" x14ac:dyDescent="0.25">
      <c r="A4171" t="s">
        <v>413</v>
      </c>
      <c r="B4171" t="s">
        <v>4865</v>
      </c>
      <c r="C4171" t="s">
        <v>412</v>
      </c>
      <c r="D4171" t="s">
        <v>21</v>
      </c>
      <c r="E4171">
        <v>26519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43116</v>
      </c>
      <c r="L4171" t="s">
        <v>26</v>
      </c>
      <c r="N4171" t="s">
        <v>24</v>
      </c>
    </row>
    <row r="4172" spans="1:14" x14ac:dyDescent="0.25">
      <c r="A4172" t="s">
        <v>2001</v>
      </c>
      <c r="B4172" t="s">
        <v>3876</v>
      </c>
      <c r="C4172" t="s">
        <v>3521</v>
      </c>
      <c r="D4172" t="s">
        <v>21</v>
      </c>
      <c r="E4172">
        <v>26164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43116</v>
      </c>
      <c r="L4172" t="s">
        <v>26</v>
      </c>
      <c r="N4172" t="s">
        <v>24</v>
      </c>
    </row>
    <row r="4173" spans="1:14" x14ac:dyDescent="0.25">
      <c r="A4173" t="s">
        <v>2575</v>
      </c>
      <c r="B4173" t="s">
        <v>2765</v>
      </c>
      <c r="C4173" t="s">
        <v>2460</v>
      </c>
      <c r="D4173" t="s">
        <v>21</v>
      </c>
      <c r="E4173">
        <v>25045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43116</v>
      </c>
      <c r="L4173" t="s">
        <v>26</v>
      </c>
      <c r="N4173" t="s">
        <v>24</v>
      </c>
    </row>
    <row r="4174" spans="1:14" x14ac:dyDescent="0.25">
      <c r="A4174" t="s">
        <v>2575</v>
      </c>
      <c r="B4174" t="s">
        <v>3907</v>
      </c>
      <c r="C4174" t="s">
        <v>3521</v>
      </c>
      <c r="D4174" t="s">
        <v>21</v>
      </c>
      <c r="E4174">
        <v>26164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43116</v>
      </c>
      <c r="L4174" t="s">
        <v>26</v>
      </c>
      <c r="N4174" t="s">
        <v>24</v>
      </c>
    </row>
    <row r="4175" spans="1:14" x14ac:dyDescent="0.25">
      <c r="A4175" t="s">
        <v>418</v>
      </c>
      <c r="B4175" t="s">
        <v>419</v>
      </c>
      <c r="C4175" t="s">
        <v>393</v>
      </c>
      <c r="D4175" t="s">
        <v>21</v>
      </c>
      <c r="E4175">
        <v>26764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43116</v>
      </c>
      <c r="L4175" t="s">
        <v>26</v>
      </c>
      <c r="N4175" t="s">
        <v>24</v>
      </c>
    </row>
    <row r="4176" spans="1:14" x14ac:dyDescent="0.25">
      <c r="A4176" t="s">
        <v>294</v>
      </c>
      <c r="B4176" t="s">
        <v>4287</v>
      </c>
      <c r="C4176" t="s">
        <v>290</v>
      </c>
      <c r="D4176" t="s">
        <v>21</v>
      </c>
      <c r="E4176">
        <v>26180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43115</v>
      </c>
      <c r="L4176" t="s">
        <v>26</v>
      </c>
      <c r="N4176" t="s">
        <v>24</v>
      </c>
    </row>
    <row r="4177" spans="1:14" x14ac:dyDescent="0.25">
      <c r="A4177" t="s">
        <v>3835</v>
      </c>
      <c r="B4177" t="s">
        <v>3836</v>
      </c>
      <c r="C4177" t="s">
        <v>3823</v>
      </c>
      <c r="D4177" t="s">
        <v>21</v>
      </c>
      <c r="E4177">
        <v>26187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43115</v>
      </c>
      <c r="L4177" t="s">
        <v>26</v>
      </c>
      <c r="N4177" t="s">
        <v>24</v>
      </c>
    </row>
    <row r="4178" spans="1:14" x14ac:dyDescent="0.25">
      <c r="A4178" t="s">
        <v>3837</v>
      </c>
      <c r="B4178" t="s">
        <v>3838</v>
      </c>
      <c r="C4178" t="s">
        <v>3823</v>
      </c>
      <c r="D4178" t="s">
        <v>21</v>
      </c>
      <c r="E4178">
        <v>26187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43115</v>
      </c>
      <c r="L4178" t="s">
        <v>26</v>
      </c>
      <c r="N4178" t="s">
        <v>24</v>
      </c>
    </row>
    <row r="4179" spans="1:14" x14ac:dyDescent="0.25">
      <c r="A4179" t="s">
        <v>5401</v>
      </c>
      <c r="B4179" t="s">
        <v>3842</v>
      </c>
      <c r="C4179" t="s">
        <v>3823</v>
      </c>
      <c r="D4179" t="s">
        <v>21</v>
      </c>
      <c r="E4179">
        <v>26187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43115</v>
      </c>
      <c r="L4179" t="s">
        <v>26</v>
      </c>
      <c r="N4179" t="s">
        <v>24</v>
      </c>
    </row>
    <row r="4180" spans="1:14" x14ac:dyDescent="0.25">
      <c r="A4180" t="s">
        <v>2304</v>
      </c>
      <c r="B4180" t="s">
        <v>4286</v>
      </c>
      <c r="C4180" t="s">
        <v>3823</v>
      </c>
      <c r="D4180" t="s">
        <v>21</v>
      </c>
      <c r="E4180">
        <v>26187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43115</v>
      </c>
      <c r="L4180" t="s">
        <v>26</v>
      </c>
      <c r="N4180" t="s">
        <v>24</v>
      </c>
    </row>
    <row r="4181" spans="1:14" x14ac:dyDescent="0.25">
      <c r="A4181" t="s">
        <v>2304</v>
      </c>
      <c r="B4181" t="s">
        <v>3822</v>
      </c>
      <c r="C4181" t="s">
        <v>3823</v>
      </c>
      <c r="D4181" t="s">
        <v>21</v>
      </c>
      <c r="E4181">
        <v>26187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43115</v>
      </c>
      <c r="L4181" t="s">
        <v>26</v>
      </c>
      <c r="N4181" t="s">
        <v>24</v>
      </c>
    </row>
    <row r="4182" spans="1:14" x14ac:dyDescent="0.25">
      <c r="A4182" t="s">
        <v>2404</v>
      </c>
      <c r="B4182" t="s">
        <v>3831</v>
      </c>
      <c r="C4182" t="s">
        <v>3823</v>
      </c>
      <c r="D4182" t="s">
        <v>21</v>
      </c>
      <c r="E4182">
        <v>26187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43115</v>
      </c>
      <c r="L4182" t="s">
        <v>26</v>
      </c>
      <c r="N4182" t="s">
        <v>24</v>
      </c>
    </row>
    <row r="4183" spans="1:14" x14ac:dyDescent="0.25">
      <c r="A4183" t="s">
        <v>2407</v>
      </c>
      <c r="B4183" t="s">
        <v>3847</v>
      </c>
      <c r="C4183" t="s">
        <v>3823</v>
      </c>
      <c r="D4183" t="s">
        <v>21</v>
      </c>
      <c r="E4183">
        <v>26187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43115</v>
      </c>
      <c r="L4183" t="s">
        <v>26</v>
      </c>
      <c r="N4183" t="s">
        <v>24</v>
      </c>
    </row>
    <row r="4184" spans="1:14" x14ac:dyDescent="0.25">
      <c r="A4184" t="s">
        <v>717</v>
      </c>
      <c r="B4184" t="s">
        <v>5530</v>
      </c>
      <c r="C4184" t="s">
        <v>2778</v>
      </c>
      <c r="D4184" t="s">
        <v>21</v>
      </c>
      <c r="E4184">
        <v>25313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43114</v>
      </c>
      <c r="L4184" t="s">
        <v>26</v>
      </c>
      <c r="N4184" t="s">
        <v>24</v>
      </c>
    </row>
    <row r="4185" spans="1:14" x14ac:dyDescent="0.25">
      <c r="A4185" t="s">
        <v>2432</v>
      </c>
      <c r="B4185" t="s">
        <v>5531</v>
      </c>
      <c r="C4185" t="s">
        <v>2778</v>
      </c>
      <c r="D4185" t="s">
        <v>21</v>
      </c>
      <c r="E4185">
        <v>25313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43114</v>
      </c>
      <c r="L4185" t="s">
        <v>26</v>
      </c>
      <c r="N4185" t="s">
        <v>24</v>
      </c>
    </row>
    <row r="4186" spans="1:14" x14ac:dyDescent="0.25">
      <c r="A4186" t="s">
        <v>343</v>
      </c>
      <c r="B4186" t="s">
        <v>5532</v>
      </c>
      <c r="C4186" t="s">
        <v>2778</v>
      </c>
      <c r="D4186" t="s">
        <v>21</v>
      </c>
      <c r="E4186">
        <v>25313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43114</v>
      </c>
      <c r="L4186" t="s">
        <v>26</v>
      </c>
      <c r="N4186" t="s">
        <v>24</v>
      </c>
    </row>
    <row r="4187" spans="1:14" x14ac:dyDescent="0.25">
      <c r="A4187" t="s">
        <v>343</v>
      </c>
      <c r="B4187" t="s">
        <v>5533</v>
      </c>
      <c r="C4187" t="s">
        <v>335</v>
      </c>
      <c r="D4187" t="s">
        <v>21</v>
      </c>
      <c r="E4187">
        <v>25560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43114</v>
      </c>
      <c r="L4187" t="s">
        <v>26</v>
      </c>
      <c r="N4187" t="s">
        <v>24</v>
      </c>
    </row>
    <row r="4188" spans="1:14" x14ac:dyDescent="0.25">
      <c r="A4188" t="s">
        <v>2380</v>
      </c>
      <c r="B4188" t="s">
        <v>5534</v>
      </c>
      <c r="C4188" t="s">
        <v>2778</v>
      </c>
      <c r="D4188" t="s">
        <v>21</v>
      </c>
      <c r="E4188">
        <v>25313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43114</v>
      </c>
      <c r="L4188" t="s">
        <v>26</v>
      </c>
      <c r="N4188" t="s">
        <v>24</v>
      </c>
    </row>
    <row r="4189" spans="1:14" x14ac:dyDescent="0.25">
      <c r="A4189" t="s">
        <v>2304</v>
      </c>
      <c r="B4189" t="s">
        <v>5535</v>
      </c>
      <c r="C4189" t="s">
        <v>335</v>
      </c>
      <c r="D4189" t="s">
        <v>21</v>
      </c>
      <c r="E4189">
        <v>25569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43114</v>
      </c>
      <c r="L4189" t="s">
        <v>26</v>
      </c>
      <c r="N4189" t="s">
        <v>24</v>
      </c>
    </row>
    <row r="4190" spans="1:14" x14ac:dyDescent="0.25">
      <c r="A4190" t="s">
        <v>114</v>
      </c>
      <c r="B4190" t="s">
        <v>5536</v>
      </c>
      <c r="C4190" t="s">
        <v>335</v>
      </c>
      <c r="D4190" t="s">
        <v>21</v>
      </c>
      <c r="E4190">
        <v>25560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43114</v>
      </c>
      <c r="L4190" t="s">
        <v>26</v>
      </c>
      <c r="N4190" t="s">
        <v>24</v>
      </c>
    </row>
    <row r="4191" spans="1:14" x14ac:dyDescent="0.25">
      <c r="A4191" t="s">
        <v>3674</v>
      </c>
      <c r="B4191" t="s">
        <v>3675</v>
      </c>
      <c r="C4191" t="s">
        <v>1617</v>
      </c>
      <c r="D4191" t="s">
        <v>21</v>
      </c>
      <c r="E4191">
        <v>25526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43114</v>
      </c>
      <c r="L4191" t="s">
        <v>26</v>
      </c>
      <c r="N4191" t="s">
        <v>24</v>
      </c>
    </row>
    <row r="4192" spans="1:14" x14ac:dyDescent="0.25">
      <c r="A4192" t="s">
        <v>2407</v>
      </c>
      <c r="B4192" t="s">
        <v>720</v>
      </c>
      <c r="C4192" t="s">
        <v>2778</v>
      </c>
      <c r="D4192" t="s">
        <v>21</v>
      </c>
      <c r="E4192">
        <v>25313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43114</v>
      </c>
      <c r="L4192" t="s">
        <v>26</v>
      </c>
      <c r="N4192" t="s">
        <v>24</v>
      </c>
    </row>
    <row r="4193" spans="1:14" x14ac:dyDescent="0.25">
      <c r="A4193" t="s">
        <v>1428</v>
      </c>
      <c r="B4193" t="s">
        <v>5532</v>
      </c>
      <c r="C4193" t="s">
        <v>2778</v>
      </c>
      <c r="D4193" t="s">
        <v>21</v>
      </c>
      <c r="E4193">
        <v>25313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43114</v>
      </c>
      <c r="L4193" t="s">
        <v>26</v>
      </c>
      <c r="N4193" t="s">
        <v>24</v>
      </c>
    </row>
    <row r="4194" spans="1:14" x14ac:dyDescent="0.25">
      <c r="A4194" t="s">
        <v>4116</v>
      </c>
      <c r="B4194" t="s">
        <v>3676</v>
      </c>
      <c r="C4194" t="s">
        <v>335</v>
      </c>
      <c r="D4194" t="s">
        <v>21</v>
      </c>
      <c r="E4194">
        <v>25560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43114</v>
      </c>
      <c r="L4194" t="s">
        <v>26</v>
      </c>
      <c r="N4194" t="s">
        <v>24</v>
      </c>
    </row>
    <row r="4195" spans="1:14" x14ac:dyDescent="0.25">
      <c r="A4195" t="s">
        <v>5537</v>
      </c>
      <c r="B4195" t="s">
        <v>334</v>
      </c>
      <c r="C4195" t="s">
        <v>335</v>
      </c>
      <c r="D4195" t="s">
        <v>21</v>
      </c>
      <c r="E4195">
        <v>25560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43114</v>
      </c>
      <c r="L4195" t="s">
        <v>26</v>
      </c>
      <c r="N4195" t="s">
        <v>24</v>
      </c>
    </row>
    <row r="4196" spans="1:14" x14ac:dyDescent="0.25">
      <c r="A4196" t="s">
        <v>4237</v>
      </c>
      <c r="B4196" t="s">
        <v>738</v>
      </c>
      <c r="C4196" t="s">
        <v>2778</v>
      </c>
      <c r="D4196" t="s">
        <v>21</v>
      </c>
      <c r="E4196">
        <v>25313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43114</v>
      </c>
      <c r="L4196" t="s">
        <v>26</v>
      </c>
      <c r="N4196" t="s">
        <v>24</v>
      </c>
    </row>
    <row r="4197" spans="1:14" x14ac:dyDescent="0.25">
      <c r="A4197" t="s">
        <v>3290</v>
      </c>
      <c r="B4197" t="s">
        <v>5538</v>
      </c>
      <c r="C4197" t="s">
        <v>335</v>
      </c>
      <c r="D4197" t="s">
        <v>21</v>
      </c>
      <c r="E4197">
        <v>25560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43114</v>
      </c>
      <c r="L4197" t="s">
        <v>26</v>
      </c>
      <c r="N4197" t="s">
        <v>24</v>
      </c>
    </row>
    <row r="4198" spans="1:14" x14ac:dyDescent="0.25">
      <c r="A4198" t="s">
        <v>2575</v>
      </c>
      <c r="B4198" t="s">
        <v>732</v>
      </c>
      <c r="C4198" t="s">
        <v>2778</v>
      </c>
      <c r="D4198" t="s">
        <v>21</v>
      </c>
      <c r="E4198">
        <v>25313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43114</v>
      </c>
      <c r="L4198" t="s">
        <v>26</v>
      </c>
      <c r="N4198" t="s">
        <v>24</v>
      </c>
    </row>
    <row r="4199" spans="1:14" x14ac:dyDescent="0.25">
      <c r="A4199" t="s">
        <v>2575</v>
      </c>
      <c r="B4199" t="s">
        <v>470</v>
      </c>
      <c r="C4199" t="s">
        <v>335</v>
      </c>
      <c r="D4199" t="s">
        <v>21</v>
      </c>
      <c r="E4199">
        <v>25560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43114</v>
      </c>
      <c r="L4199" t="s">
        <v>26</v>
      </c>
      <c r="N4199" t="s">
        <v>24</v>
      </c>
    </row>
    <row r="4200" spans="1:14" x14ac:dyDescent="0.25">
      <c r="A4200" t="s">
        <v>2575</v>
      </c>
      <c r="B4200" t="s">
        <v>740</v>
      </c>
      <c r="C4200" t="s">
        <v>2778</v>
      </c>
      <c r="D4200" t="s">
        <v>21</v>
      </c>
      <c r="E4200">
        <v>25313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43114</v>
      </c>
      <c r="L4200" t="s">
        <v>26</v>
      </c>
      <c r="N4200" t="s">
        <v>24</v>
      </c>
    </row>
    <row r="4201" spans="1:14" x14ac:dyDescent="0.25">
      <c r="A4201" t="s">
        <v>359</v>
      </c>
      <c r="B4201" t="s">
        <v>1363</v>
      </c>
      <c r="C4201" t="s">
        <v>817</v>
      </c>
      <c r="D4201" t="s">
        <v>21</v>
      </c>
      <c r="E4201">
        <v>25425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43112</v>
      </c>
      <c r="L4201" t="s">
        <v>26</v>
      </c>
      <c r="N4201" t="s">
        <v>24</v>
      </c>
    </row>
    <row r="4202" spans="1:14" x14ac:dyDescent="0.25">
      <c r="A4202" t="s">
        <v>815</v>
      </c>
      <c r="B4202" t="s">
        <v>5539</v>
      </c>
      <c r="C4202" t="s">
        <v>817</v>
      </c>
      <c r="D4202" t="s">
        <v>21</v>
      </c>
      <c r="E4202">
        <v>25425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43112</v>
      </c>
      <c r="L4202" t="s">
        <v>26</v>
      </c>
      <c r="N4202" t="s">
        <v>24</v>
      </c>
    </row>
    <row r="4203" spans="1:14" x14ac:dyDescent="0.25">
      <c r="A4203" t="s">
        <v>5540</v>
      </c>
      <c r="B4203" t="s">
        <v>3352</v>
      </c>
      <c r="C4203" t="s">
        <v>271</v>
      </c>
      <c r="D4203" t="s">
        <v>21</v>
      </c>
      <c r="E4203">
        <v>25401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43112</v>
      </c>
      <c r="L4203" t="s">
        <v>26</v>
      </c>
      <c r="N4203" t="s">
        <v>24</v>
      </c>
    </row>
    <row r="4204" spans="1:14" x14ac:dyDescent="0.25">
      <c r="A4204" t="s">
        <v>5541</v>
      </c>
      <c r="B4204" t="s">
        <v>1415</v>
      </c>
      <c r="C4204" t="s">
        <v>817</v>
      </c>
      <c r="D4204" t="s">
        <v>21</v>
      </c>
      <c r="E4204">
        <v>25425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43112</v>
      </c>
      <c r="L4204" t="s">
        <v>26</v>
      </c>
      <c r="N4204" t="s">
        <v>24</v>
      </c>
    </row>
    <row r="4205" spans="1:14" x14ac:dyDescent="0.25">
      <c r="A4205" t="s">
        <v>5542</v>
      </c>
      <c r="B4205" t="s">
        <v>5543</v>
      </c>
      <c r="C4205" t="s">
        <v>817</v>
      </c>
      <c r="D4205" t="s">
        <v>21</v>
      </c>
      <c r="E4205">
        <v>25425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43112</v>
      </c>
      <c r="L4205" t="s">
        <v>26</v>
      </c>
      <c r="N4205" t="s">
        <v>24</v>
      </c>
    </row>
    <row r="4206" spans="1:14" x14ac:dyDescent="0.25">
      <c r="A4206" t="s">
        <v>5544</v>
      </c>
      <c r="B4206" t="s">
        <v>5545</v>
      </c>
      <c r="C4206" t="s">
        <v>817</v>
      </c>
      <c r="D4206" t="s">
        <v>21</v>
      </c>
      <c r="E4206">
        <v>25425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43112</v>
      </c>
      <c r="L4206" t="s">
        <v>26</v>
      </c>
      <c r="N4206" t="s">
        <v>24</v>
      </c>
    </row>
    <row r="4207" spans="1:14" x14ac:dyDescent="0.25">
      <c r="A4207" t="s">
        <v>3421</v>
      </c>
      <c r="B4207" t="s">
        <v>3422</v>
      </c>
      <c r="C4207" t="s">
        <v>817</v>
      </c>
      <c r="D4207" t="s">
        <v>21</v>
      </c>
      <c r="E4207">
        <v>25425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43112</v>
      </c>
      <c r="L4207" t="s">
        <v>26</v>
      </c>
      <c r="N4207" t="s">
        <v>24</v>
      </c>
    </row>
    <row r="4208" spans="1:14" x14ac:dyDescent="0.25">
      <c r="A4208" t="s">
        <v>5546</v>
      </c>
      <c r="B4208" t="s">
        <v>1076</v>
      </c>
      <c r="C4208" t="s">
        <v>326</v>
      </c>
      <c r="D4208" t="s">
        <v>21</v>
      </c>
      <c r="E4208">
        <v>25701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43111</v>
      </c>
      <c r="L4208" t="s">
        <v>26</v>
      </c>
      <c r="N4208" t="s">
        <v>24</v>
      </c>
    </row>
    <row r="4209" spans="1:14" x14ac:dyDescent="0.25">
      <c r="A4209" t="s">
        <v>4522</v>
      </c>
      <c r="B4209" t="s">
        <v>4523</v>
      </c>
      <c r="C4209" t="s">
        <v>326</v>
      </c>
      <c r="D4209" t="s">
        <v>21</v>
      </c>
      <c r="E4209">
        <v>25704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43111</v>
      </c>
      <c r="L4209" t="s">
        <v>26</v>
      </c>
      <c r="N4209" t="s">
        <v>24</v>
      </c>
    </row>
    <row r="4210" spans="1:14" x14ac:dyDescent="0.25">
      <c r="A4210" t="s">
        <v>5547</v>
      </c>
      <c r="B4210" t="s">
        <v>3624</v>
      </c>
      <c r="C4210" t="s">
        <v>304</v>
      </c>
      <c r="D4210" t="s">
        <v>21</v>
      </c>
      <c r="E4210">
        <v>24740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43111</v>
      </c>
      <c r="L4210" t="s">
        <v>26</v>
      </c>
      <c r="N4210" t="s">
        <v>24</v>
      </c>
    </row>
    <row r="4211" spans="1:14" x14ac:dyDescent="0.25">
      <c r="A4211" t="s">
        <v>5548</v>
      </c>
      <c r="B4211" t="s">
        <v>1455</v>
      </c>
      <c r="C4211" t="s">
        <v>707</v>
      </c>
      <c r="D4211" t="s">
        <v>21</v>
      </c>
      <c r="E4211">
        <v>24701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43111</v>
      </c>
      <c r="L4211" t="s">
        <v>26</v>
      </c>
      <c r="N4211" t="s">
        <v>24</v>
      </c>
    </row>
    <row r="4212" spans="1:14" x14ac:dyDescent="0.25">
      <c r="A4212" t="s">
        <v>1456</v>
      </c>
      <c r="B4212" t="s">
        <v>1457</v>
      </c>
      <c r="C4212" t="s">
        <v>707</v>
      </c>
      <c r="D4212" t="s">
        <v>21</v>
      </c>
      <c r="E4212">
        <v>24701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43111</v>
      </c>
      <c r="L4212" t="s">
        <v>26</v>
      </c>
      <c r="N4212" t="s">
        <v>24</v>
      </c>
    </row>
    <row r="4213" spans="1:14" x14ac:dyDescent="0.25">
      <c r="A4213" t="s">
        <v>343</v>
      </c>
      <c r="B4213" t="s">
        <v>1371</v>
      </c>
      <c r="C4213" t="s">
        <v>266</v>
      </c>
      <c r="D4213" t="s">
        <v>21</v>
      </c>
      <c r="E4213">
        <v>24970</v>
      </c>
      <c r="F4213" t="s">
        <v>22</v>
      </c>
      <c r="G4213" t="s">
        <v>22</v>
      </c>
      <c r="H4213" t="s">
        <v>5295</v>
      </c>
      <c r="I4213" t="s">
        <v>1981</v>
      </c>
      <c r="J4213" s="1">
        <v>43096</v>
      </c>
      <c r="K4213" s="1">
        <v>43111</v>
      </c>
      <c r="L4213" t="s">
        <v>331</v>
      </c>
      <c r="N4213" t="s">
        <v>1365</v>
      </c>
    </row>
    <row r="4214" spans="1:14" x14ac:dyDescent="0.25">
      <c r="A4214" t="s">
        <v>2375</v>
      </c>
      <c r="B4214" t="s">
        <v>2376</v>
      </c>
      <c r="C4214" t="s">
        <v>1632</v>
      </c>
      <c r="D4214" t="s">
        <v>21</v>
      </c>
      <c r="E4214">
        <v>26041</v>
      </c>
      <c r="F4214" t="s">
        <v>22</v>
      </c>
      <c r="G4214" t="s">
        <v>22</v>
      </c>
      <c r="H4214" t="s">
        <v>312</v>
      </c>
      <c r="I4214" t="s">
        <v>313</v>
      </c>
      <c r="J4214" s="1">
        <v>43085</v>
      </c>
      <c r="K4214" s="1">
        <v>43111</v>
      </c>
      <c r="L4214" t="s">
        <v>331</v>
      </c>
      <c r="N4214" t="s">
        <v>1302</v>
      </c>
    </row>
    <row r="4215" spans="1:14" x14ac:dyDescent="0.25">
      <c r="A4215" t="s">
        <v>3277</v>
      </c>
      <c r="B4215" t="s">
        <v>4525</v>
      </c>
      <c r="C4215" t="s">
        <v>326</v>
      </c>
      <c r="D4215" t="s">
        <v>21</v>
      </c>
      <c r="E4215">
        <v>25704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43111</v>
      </c>
      <c r="L4215" t="s">
        <v>26</v>
      </c>
      <c r="N4215" t="s">
        <v>24</v>
      </c>
    </row>
    <row r="4216" spans="1:14" x14ac:dyDescent="0.25">
      <c r="A4216" t="s">
        <v>1866</v>
      </c>
      <c r="B4216" t="s">
        <v>1867</v>
      </c>
      <c r="C4216" t="s">
        <v>1868</v>
      </c>
      <c r="D4216" t="s">
        <v>21</v>
      </c>
      <c r="E4216">
        <v>25520</v>
      </c>
      <c r="F4216" t="s">
        <v>22</v>
      </c>
      <c r="G4216" t="s">
        <v>22</v>
      </c>
      <c r="H4216" t="s">
        <v>78</v>
      </c>
      <c r="I4216" t="s">
        <v>79</v>
      </c>
      <c r="J4216" s="1">
        <v>43090</v>
      </c>
      <c r="K4216" s="1">
        <v>43111</v>
      </c>
      <c r="L4216" t="s">
        <v>331</v>
      </c>
      <c r="N4216" t="s">
        <v>1299</v>
      </c>
    </row>
    <row r="4217" spans="1:14" x14ac:dyDescent="0.25">
      <c r="A4217" t="s">
        <v>2304</v>
      </c>
      <c r="B4217" t="s">
        <v>2691</v>
      </c>
      <c r="C4217" t="s">
        <v>326</v>
      </c>
      <c r="D4217" t="s">
        <v>21</v>
      </c>
      <c r="E4217">
        <v>25704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43111</v>
      </c>
      <c r="L4217" t="s">
        <v>26</v>
      </c>
      <c r="N4217" t="s">
        <v>24</v>
      </c>
    </row>
    <row r="4218" spans="1:14" x14ac:dyDescent="0.25">
      <c r="A4218" t="s">
        <v>2304</v>
      </c>
      <c r="B4218" t="s">
        <v>3701</v>
      </c>
      <c r="C4218" t="s">
        <v>583</v>
      </c>
      <c r="D4218" t="s">
        <v>21</v>
      </c>
      <c r="E4218">
        <v>25918</v>
      </c>
      <c r="F4218" t="s">
        <v>22</v>
      </c>
      <c r="G4218" t="s">
        <v>22</v>
      </c>
      <c r="H4218" t="s">
        <v>312</v>
      </c>
      <c r="I4218" t="s">
        <v>313</v>
      </c>
      <c r="J4218" s="1">
        <v>43088</v>
      </c>
      <c r="K4218" s="1">
        <v>43111</v>
      </c>
      <c r="L4218" t="s">
        <v>331</v>
      </c>
      <c r="N4218" t="s">
        <v>1299</v>
      </c>
    </row>
    <row r="4219" spans="1:14" x14ac:dyDescent="0.25">
      <c r="A4219" t="s">
        <v>2304</v>
      </c>
      <c r="B4219" t="s">
        <v>5549</v>
      </c>
      <c r="C4219" t="s">
        <v>707</v>
      </c>
      <c r="D4219" t="s">
        <v>21</v>
      </c>
      <c r="E4219">
        <v>24701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43111</v>
      </c>
      <c r="L4219" t="s">
        <v>26</v>
      </c>
      <c r="N4219" t="s">
        <v>24</v>
      </c>
    </row>
    <row r="4220" spans="1:14" x14ac:dyDescent="0.25">
      <c r="A4220" t="s">
        <v>2304</v>
      </c>
      <c r="B4220" t="s">
        <v>5550</v>
      </c>
      <c r="C4220" t="s">
        <v>707</v>
      </c>
      <c r="D4220" t="s">
        <v>21</v>
      </c>
      <c r="E4220">
        <v>24701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43111</v>
      </c>
      <c r="L4220" t="s">
        <v>26</v>
      </c>
      <c r="N4220" t="s">
        <v>24</v>
      </c>
    </row>
    <row r="4221" spans="1:14" x14ac:dyDescent="0.25">
      <c r="A4221" t="s">
        <v>5551</v>
      </c>
      <c r="B4221" t="s">
        <v>5552</v>
      </c>
      <c r="C4221" t="s">
        <v>707</v>
      </c>
      <c r="D4221" t="s">
        <v>21</v>
      </c>
      <c r="E4221">
        <v>24701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43111</v>
      </c>
      <c r="L4221" t="s">
        <v>26</v>
      </c>
      <c r="N4221" t="s">
        <v>24</v>
      </c>
    </row>
    <row r="4222" spans="1:14" x14ac:dyDescent="0.25">
      <c r="A4222" t="s">
        <v>5553</v>
      </c>
      <c r="B4222" t="s">
        <v>5554</v>
      </c>
      <c r="C4222" t="s">
        <v>707</v>
      </c>
      <c r="D4222" t="s">
        <v>21</v>
      </c>
      <c r="E4222">
        <v>24701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43111</v>
      </c>
      <c r="L4222" t="s">
        <v>26</v>
      </c>
      <c r="N4222" t="s">
        <v>24</v>
      </c>
    </row>
    <row r="4223" spans="1:14" x14ac:dyDescent="0.25">
      <c r="A4223" t="s">
        <v>114</v>
      </c>
      <c r="B4223" t="s">
        <v>4572</v>
      </c>
      <c r="C4223" t="s">
        <v>326</v>
      </c>
      <c r="D4223" t="s">
        <v>21</v>
      </c>
      <c r="E4223">
        <v>25701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43111</v>
      </c>
      <c r="L4223" t="s">
        <v>26</v>
      </c>
      <c r="N4223" t="s">
        <v>24</v>
      </c>
    </row>
    <row r="4224" spans="1:14" x14ac:dyDescent="0.25">
      <c r="A4224" t="s">
        <v>5555</v>
      </c>
      <c r="B4224" t="s">
        <v>5556</v>
      </c>
      <c r="C4224" t="s">
        <v>707</v>
      </c>
      <c r="D4224" t="s">
        <v>21</v>
      </c>
      <c r="E4224">
        <v>24701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43111</v>
      </c>
      <c r="L4224" t="s">
        <v>26</v>
      </c>
      <c r="N4224" t="s">
        <v>24</v>
      </c>
    </row>
    <row r="4225" spans="1:14" x14ac:dyDescent="0.25">
      <c r="A4225" t="s">
        <v>5406</v>
      </c>
      <c r="B4225" t="s">
        <v>1462</v>
      </c>
      <c r="C4225" t="s">
        <v>707</v>
      </c>
      <c r="D4225" t="s">
        <v>21</v>
      </c>
      <c r="E4225">
        <v>24701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43111</v>
      </c>
      <c r="L4225" t="s">
        <v>26</v>
      </c>
      <c r="N4225" t="s">
        <v>24</v>
      </c>
    </row>
    <row r="4226" spans="1:14" x14ac:dyDescent="0.25">
      <c r="A4226" t="s">
        <v>5406</v>
      </c>
      <c r="B4226" t="s">
        <v>5557</v>
      </c>
      <c r="C4226" t="s">
        <v>707</v>
      </c>
      <c r="D4226" t="s">
        <v>21</v>
      </c>
      <c r="E4226">
        <v>24701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43111</v>
      </c>
      <c r="L4226" t="s">
        <v>26</v>
      </c>
      <c r="N4226" t="s">
        <v>24</v>
      </c>
    </row>
    <row r="4227" spans="1:14" x14ac:dyDescent="0.25">
      <c r="A4227" t="s">
        <v>4116</v>
      </c>
      <c r="B4227" t="s">
        <v>4574</v>
      </c>
      <c r="C4227" t="s">
        <v>326</v>
      </c>
      <c r="D4227" t="s">
        <v>21</v>
      </c>
      <c r="E4227">
        <v>25701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43111</v>
      </c>
      <c r="L4227" t="s">
        <v>26</v>
      </c>
      <c r="N4227" t="s">
        <v>24</v>
      </c>
    </row>
    <row r="4228" spans="1:14" x14ac:dyDescent="0.25">
      <c r="A4228" t="s">
        <v>673</v>
      </c>
      <c r="B4228" t="s">
        <v>3633</v>
      </c>
      <c r="C4228" t="s">
        <v>1632</v>
      </c>
      <c r="D4228" t="s">
        <v>21</v>
      </c>
      <c r="E4228">
        <v>26041</v>
      </c>
      <c r="F4228" t="s">
        <v>22</v>
      </c>
      <c r="G4228" t="s">
        <v>22</v>
      </c>
      <c r="H4228" t="s">
        <v>312</v>
      </c>
      <c r="I4228" t="s">
        <v>313</v>
      </c>
      <c r="J4228" s="1">
        <v>43085</v>
      </c>
      <c r="K4228" s="1">
        <v>43111</v>
      </c>
      <c r="L4228" t="s">
        <v>331</v>
      </c>
      <c r="N4228" t="s">
        <v>1302</v>
      </c>
    </row>
    <row r="4229" spans="1:14" x14ac:dyDescent="0.25">
      <c r="A4229" t="s">
        <v>2717</v>
      </c>
      <c r="B4229" t="s">
        <v>5558</v>
      </c>
      <c r="C4229" t="s">
        <v>591</v>
      </c>
      <c r="D4229" t="s">
        <v>21</v>
      </c>
      <c r="E4229">
        <v>25813</v>
      </c>
      <c r="F4229" t="s">
        <v>22</v>
      </c>
      <c r="G4229" t="s">
        <v>22</v>
      </c>
      <c r="H4229" t="s">
        <v>312</v>
      </c>
      <c r="I4229" t="s">
        <v>313</v>
      </c>
      <c r="J4229" s="1">
        <v>43088</v>
      </c>
      <c r="K4229" s="1">
        <v>43111</v>
      </c>
      <c r="L4229" t="s">
        <v>331</v>
      </c>
      <c r="N4229" t="s">
        <v>1299</v>
      </c>
    </row>
    <row r="4230" spans="1:14" x14ac:dyDescent="0.25">
      <c r="A4230" t="s">
        <v>2575</v>
      </c>
      <c r="B4230" t="s">
        <v>2719</v>
      </c>
      <c r="C4230" t="s">
        <v>326</v>
      </c>
      <c r="D4230" t="s">
        <v>21</v>
      </c>
      <c r="E4230">
        <v>25704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43111</v>
      </c>
      <c r="L4230" t="s">
        <v>26</v>
      </c>
      <c r="N4230" t="s">
        <v>24</v>
      </c>
    </row>
    <row r="4231" spans="1:14" x14ac:dyDescent="0.25">
      <c r="A4231" t="s">
        <v>2824</v>
      </c>
      <c r="B4231" t="s">
        <v>3648</v>
      </c>
      <c r="C4231" t="s">
        <v>113</v>
      </c>
      <c r="D4231" t="s">
        <v>21</v>
      </c>
      <c r="E4231">
        <v>25801</v>
      </c>
      <c r="F4231" t="s">
        <v>22</v>
      </c>
      <c r="G4231" t="s">
        <v>22</v>
      </c>
      <c r="H4231" t="s">
        <v>5295</v>
      </c>
      <c r="I4231" t="s">
        <v>1981</v>
      </c>
      <c r="J4231" s="1">
        <v>43090</v>
      </c>
      <c r="K4231" s="1">
        <v>43111</v>
      </c>
      <c r="L4231" t="s">
        <v>331</v>
      </c>
      <c r="N4231" t="s">
        <v>1330</v>
      </c>
    </row>
    <row r="4232" spans="1:14" x14ac:dyDescent="0.25">
      <c r="A4232" t="s">
        <v>5559</v>
      </c>
      <c r="B4232" t="s">
        <v>5560</v>
      </c>
      <c r="C4232" t="s">
        <v>71</v>
      </c>
      <c r="D4232" t="s">
        <v>21</v>
      </c>
      <c r="E4232">
        <v>26003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43107</v>
      </c>
      <c r="L4232" t="s">
        <v>26</v>
      </c>
      <c r="N4232" t="s">
        <v>24</v>
      </c>
    </row>
    <row r="4233" spans="1:14" x14ac:dyDescent="0.25">
      <c r="A4233" t="s">
        <v>1689</v>
      </c>
      <c r="B4233" t="s">
        <v>1690</v>
      </c>
      <c r="C4233" t="s">
        <v>71</v>
      </c>
      <c r="D4233" t="s">
        <v>21</v>
      </c>
      <c r="E4233">
        <v>26003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43107</v>
      </c>
      <c r="L4233" t="s">
        <v>26</v>
      </c>
      <c r="N4233" t="s">
        <v>24</v>
      </c>
    </row>
    <row r="4234" spans="1:14" x14ac:dyDescent="0.25">
      <c r="A4234" t="s">
        <v>5561</v>
      </c>
      <c r="B4234" t="s">
        <v>5562</v>
      </c>
      <c r="C4234" t="s">
        <v>71</v>
      </c>
      <c r="D4234" t="s">
        <v>21</v>
      </c>
      <c r="E4234">
        <v>26003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43107</v>
      </c>
      <c r="L4234" t="s">
        <v>26</v>
      </c>
      <c r="N4234" t="s">
        <v>24</v>
      </c>
    </row>
    <row r="4235" spans="1:14" x14ac:dyDescent="0.25">
      <c r="A4235" t="s">
        <v>2434</v>
      </c>
      <c r="B4235" t="s">
        <v>2435</v>
      </c>
      <c r="C4235" t="s">
        <v>71</v>
      </c>
      <c r="D4235" t="s">
        <v>21</v>
      </c>
      <c r="E4235">
        <v>26003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43107</v>
      </c>
      <c r="L4235" t="s">
        <v>26</v>
      </c>
      <c r="N4235" t="s">
        <v>24</v>
      </c>
    </row>
    <row r="4236" spans="1:14" x14ac:dyDescent="0.25">
      <c r="A4236" t="s">
        <v>1694</v>
      </c>
      <c r="B4236" t="s">
        <v>5563</v>
      </c>
      <c r="C4236" t="s">
        <v>71</v>
      </c>
      <c r="D4236" t="s">
        <v>21</v>
      </c>
      <c r="E4236">
        <v>26003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43107</v>
      </c>
      <c r="L4236" t="s">
        <v>26</v>
      </c>
      <c r="N4236" t="s">
        <v>24</v>
      </c>
    </row>
    <row r="4237" spans="1:14" x14ac:dyDescent="0.25">
      <c r="A4237" t="s">
        <v>2380</v>
      </c>
      <c r="B4237" t="s">
        <v>3640</v>
      </c>
      <c r="C4237" t="s">
        <v>1632</v>
      </c>
      <c r="D4237" t="s">
        <v>21</v>
      </c>
      <c r="E4237">
        <v>26041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43107</v>
      </c>
      <c r="L4237" t="s">
        <v>26</v>
      </c>
      <c r="N4237" t="s">
        <v>24</v>
      </c>
    </row>
    <row r="4238" spans="1:14" x14ac:dyDescent="0.25">
      <c r="A4238" t="s">
        <v>2304</v>
      </c>
      <c r="B4238" t="s">
        <v>2636</v>
      </c>
      <c r="C4238" t="s">
        <v>71</v>
      </c>
      <c r="D4238" t="s">
        <v>21</v>
      </c>
      <c r="E4238">
        <v>26003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43107</v>
      </c>
      <c r="L4238" t="s">
        <v>26</v>
      </c>
      <c r="N4238" t="s">
        <v>24</v>
      </c>
    </row>
    <row r="4239" spans="1:14" x14ac:dyDescent="0.25">
      <c r="A4239" t="s">
        <v>2438</v>
      </c>
      <c r="B4239" t="s">
        <v>2439</v>
      </c>
      <c r="C4239" t="s">
        <v>71</v>
      </c>
      <c r="D4239" t="s">
        <v>21</v>
      </c>
      <c r="E4239">
        <v>26003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43107</v>
      </c>
      <c r="L4239" t="s">
        <v>26</v>
      </c>
      <c r="N4239" t="s">
        <v>24</v>
      </c>
    </row>
    <row r="4240" spans="1:14" x14ac:dyDescent="0.25">
      <c r="A4240" t="s">
        <v>2443</v>
      </c>
      <c r="B4240" t="s">
        <v>2444</v>
      </c>
      <c r="C4240" t="s">
        <v>71</v>
      </c>
      <c r="D4240" t="s">
        <v>21</v>
      </c>
      <c r="E4240">
        <v>26003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43107</v>
      </c>
      <c r="L4240" t="s">
        <v>26</v>
      </c>
      <c r="N4240" t="s">
        <v>24</v>
      </c>
    </row>
    <row r="4241" spans="1:14" x14ac:dyDescent="0.25">
      <c r="A4241" t="s">
        <v>5564</v>
      </c>
      <c r="B4241" t="s">
        <v>3644</v>
      </c>
      <c r="C4241" t="s">
        <v>1632</v>
      </c>
      <c r="D4241" t="s">
        <v>21</v>
      </c>
      <c r="E4241">
        <v>26041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43107</v>
      </c>
      <c r="L4241" t="s">
        <v>26</v>
      </c>
      <c r="N4241" t="s">
        <v>24</v>
      </c>
    </row>
    <row r="4242" spans="1:14" x14ac:dyDescent="0.25">
      <c r="A4242" t="s">
        <v>5339</v>
      </c>
      <c r="B4242" t="s">
        <v>5565</v>
      </c>
      <c r="C4242" t="s">
        <v>1632</v>
      </c>
      <c r="D4242" t="s">
        <v>21</v>
      </c>
      <c r="E4242">
        <v>26041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43107</v>
      </c>
      <c r="L4242" t="s">
        <v>26</v>
      </c>
      <c r="N4242" t="s">
        <v>24</v>
      </c>
    </row>
    <row r="4243" spans="1:14" x14ac:dyDescent="0.25">
      <c r="A4243" t="s">
        <v>4116</v>
      </c>
      <c r="B4243" t="s">
        <v>2928</v>
      </c>
      <c r="C4243" t="s">
        <v>1632</v>
      </c>
      <c r="D4243" t="s">
        <v>21</v>
      </c>
      <c r="E4243">
        <v>26041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43107</v>
      </c>
      <c r="L4243" t="s">
        <v>26</v>
      </c>
      <c r="N4243" t="s">
        <v>24</v>
      </c>
    </row>
    <row r="4244" spans="1:14" x14ac:dyDescent="0.25">
      <c r="A4244" t="s">
        <v>970</v>
      </c>
      <c r="B4244" t="s">
        <v>2931</v>
      </c>
      <c r="C4244" t="s">
        <v>1632</v>
      </c>
      <c r="D4244" t="s">
        <v>21</v>
      </c>
      <c r="E4244">
        <v>26041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43107</v>
      </c>
      <c r="L4244" t="s">
        <v>26</v>
      </c>
      <c r="N4244" t="s">
        <v>24</v>
      </c>
    </row>
    <row r="4245" spans="1:14" x14ac:dyDescent="0.25">
      <c r="A4245" t="s">
        <v>1091</v>
      </c>
      <c r="B4245" t="s">
        <v>5566</v>
      </c>
      <c r="C4245" t="s">
        <v>1632</v>
      </c>
      <c r="D4245" t="s">
        <v>21</v>
      </c>
      <c r="E4245">
        <v>26041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43107</v>
      </c>
      <c r="L4245" t="s">
        <v>26</v>
      </c>
      <c r="N4245" t="s">
        <v>24</v>
      </c>
    </row>
    <row r="4246" spans="1:14" x14ac:dyDescent="0.25">
      <c r="A4246" t="s">
        <v>2304</v>
      </c>
      <c r="B4246" t="s">
        <v>4205</v>
      </c>
      <c r="C4246" t="s">
        <v>4206</v>
      </c>
      <c r="D4246" t="s">
        <v>21</v>
      </c>
      <c r="E4246">
        <v>25573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43105</v>
      </c>
      <c r="L4246" t="s">
        <v>26</v>
      </c>
      <c r="N4246" t="s">
        <v>24</v>
      </c>
    </row>
    <row r="4247" spans="1:14" x14ac:dyDescent="0.25">
      <c r="A4247" t="s">
        <v>5567</v>
      </c>
      <c r="B4247" t="s">
        <v>3566</v>
      </c>
      <c r="C4247" t="s">
        <v>2796</v>
      </c>
      <c r="D4247" t="s">
        <v>21</v>
      </c>
      <c r="E4247">
        <v>25003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43105</v>
      </c>
      <c r="L4247" t="s">
        <v>26</v>
      </c>
      <c r="N4247" t="s">
        <v>24</v>
      </c>
    </row>
    <row r="4248" spans="1:14" x14ac:dyDescent="0.25">
      <c r="A4248" t="s">
        <v>2571</v>
      </c>
      <c r="B4248" t="s">
        <v>3572</v>
      </c>
      <c r="C4248" t="s">
        <v>2796</v>
      </c>
      <c r="D4248" t="s">
        <v>21</v>
      </c>
      <c r="E4248">
        <v>25003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43105</v>
      </c>
      <c r="L4248" t="s">
        <v>26</v>
      </c>
      <c r="N4248" t="s">
        <v>24</v>
      </c>
    </row>
    <row r="4249" spans="1:14" x14ac:dyDescent="0.25">
      <c r="A4249" t="s">
        <v>4227</v>
      </c>
      <c r="B4249" t="s">
        <v>4228</v>
      </c>
      <c r="C4249" t="s">
        <v>4206</v>
      </c>
      <c r="D4249" t="s">
        <v>21</v>
      </c>
      <c r="E4249">
        <v>25573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43105</v>
      </c>
      <c r="L4249" t="s">
        <v>26</v>
      </c>
      <c r="N4249" t="s">
        <v>24</v>
      </c>
    </row>
    <row r="4250" spans="1:14" x14ac:dyDescent="0.25">
      <c r="A4250" t="s">
        <v>5568</v>
      </c>
      <c r="B4250" t="s">
        <v>3380</v>
      </c>
      <c r="C4250" t="s">
        <v>1617</v>
      </c>
      <c r="D4250" t="s">
        <v>21</v>
      </c>
      <c r="E4250">
        <v>25523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43105</v>
      </c>
      <c r="L4250" t="s">
        <v>26</v>
      </c>
      <c r="N4250" t="s">
        <v>24</v>
      </c>
    </row>
    <row r="4251" spans="1:14" x14ac:dyDescent="0.25">
      <c r="A4251" t="s">
        <v>4235</v>
      </c>
      <c r="B4251" t="s">
        <v>4236</v>
      </c>
      <c r="C4251" t="s">
        <v>4206</v>
      </c>
      <c r="D4251" t="s">
        <v>21</v>
      </c>
      <c r="E4251">
        <v>25573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43105</v>
      </c>
      <c r="L4251" t="s">
        <v>26</v>
      </c>
      <c r="N4251" t="s">
        <v>24</v>
      </c>
    </row>
    <row r="4252" spans="1:14" x14ac:dyDescent="0.25">
      <c r="A4252" t="s">
        <v>5569</v>
      </c>
      <c r="B4252" t="s">
        <v>3593</v>
      </c>
      <c r="C4252" t="s">
        <v>2796</v>
      </c>
      <c r="D4252" t="s">
        <v>21</v>
      </c>
      <c r="E4252">
        <v>25003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43105</v>
      </c>
      <c r="L4252" t="s">
        <v>26</v>
      </c>
      <c r="N4252" t="s">
        <v>24</v>
      </c>
    </row>
    <row r="4253" spans="1:14" x14ac:dyDescent="0.25">
      <c r="A4253" t="s">
        <v>3596</v>
      </c>
      <c r="B4253" t="s">
        <v>3597</v>
      </c>
      <c r="C4253" t="s">
        <v>2796</v>
      </c>
      <c r="D4253" t="s">
        <v>21</v>
      </c>
      <c r="E4253">
        <v>25003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43105</v>
      </c>
      <c r="L4253" t="s">
        <v>26</v>
      </c>
      <c r="N4253" t="s">
        <v>24</v>
      </c>
    </row>
    <row r="4254" spans="1:14" x14ac:dyDescent="0.25">
      <c r="A4254" t="s">
        <v>359</v>
      </c>
      <c r="B4254" t="s">
        <v>3791</v>
      </c>
      <c r="C4254" t="s">
        <v>1910</v>
      </c>
      <c r="D4254" t="s">
        <v>21</v>
      </c>
      <c r="E4254">
        <v>25411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43104</v>
      </c>
      <c r="L4254" t="s">
        <v>26</v>
      </c>
      <c r="N4254" t="s">
        <v>24</v>
      </c>
    </row>
    <row r="4255" spans="1:14" x14ac:dyDescent="0.25">
      <c r="A4255" t="s">
        <v>3519</v>
      </c>
      <c r="B4255" t="s">
        <v>3792</v>
      </c>
      <c r="C4255" t="s">
        <v>1910</v>
      </c>
      <c r="D4255" t="s">
        <v>21</v>
      </c>
      <c r="E4255">
        <v>25411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43104</v>
      </c>
      <c r="L4255" t="s">
        <v>26</v>
      </c>
      <c r="N4255" t="s">
        <v>24</v>
      </c>
    </row>
    <row r="4256" spans="1:14" x14ac:dyDescent="0.25">
      <c r="A4256" t="s">
        <v>5570</v>
      </c>
      <c r="B4256" t="s">
        <v>3719</v>
      </c>
      <c r="C4256" t="s">
        <v>1910</v>
      </c>
      <c r="D4256" t="s">
        <v>21</v>
      </c>
      <c r="E4256">
        <v>25411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43104</v>
      </c>
      <c r="L4256" t="s">
        <v>26</v>
      </c>
      <c r="N4256" t="s">
        <v>24</v>
      </c>
    </row>
    <row r="4257" spans="1:14" x14ac:dyDescent="0.25">
      <c r="A4257" t="s">
        <v>343</v>
      </c>
      <c r="B4257" t="s">
        <v>4062</v>
      </c>
      <c r="C4257" t="s">
        <v>2457</v>
      </c>
      <c r="D4257" t="s">
        <v>21</v>
      </c>
      <c r="E4257">
        <v>25071</v>
      </c>
      <c r="F4257" t="s">
        <v>22</v>
      </c>
      <c r="G4257" t="s">
        <v>22</v>
      </c>
      <c r="H4257" t="s">
        <v>312</v>
      </c>
      <c r="I4257" t="s">
        <v>313</v>
      </c>
      <c r="J4257" s="1">
        <v>43082</v>
      </c>
      <c r="K4257" s="1">
        <v>43104</v>
      </c>
      <c r="L4257" t="s">
        <v>331</v>
      </c>
      <c r="N4257" t="s">
        <v>1302</v>
      </c>
    </row>
    <row r="4258" spans="1:14" x14ac:dyDescent="0.25">
      <c r="A4258" t="s">
        <v>3722</v>
      </c>
      <c r="B4258" t="s">
        <v>3723</v>
      </c>
      <c r="C4258" t="s">
        <v>1910</v>
      </c>
      <c r="D4258" t="s">
        <v>21</v>
      </c>
      <c r="E4258">
        <v>25411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43104</v>
      </c>
      <c r="L4258" t="s">
        <v>26</v>
      </c>
      <c r="N4258" t="s">
        <v>24</v>
      </c>
    </row>
    <row r="4259" spans="1:14" x14ac:dyDescent="0.25">
      <c r="A4259" t="s">
        <v>5571</v>
      </c>
      <c r="B4259" t="s">
        <v>3272</v>
      </c>
      <c r="C4259" t="s">
        <v>48</v>
      </c>
      <c r="D4259" t="s">
        <v>21</v>
      </c>
      <c r="E4259">
        <v>25304</v>
      </c>
      <c r="F4259" t="s">
        <v>22</v>
      </c>
      <c r="G4259" t="s">
        <v>22</v>
      </c>
      <c r="H4259" t="s">
        <v>588</v>
      </c>
      <c r="I4259" t="s">
        <v>4371</v>
      </c>
      <c r="J4259" s="1">
        <v>43083</v>
      </c>
      <c r="K4259" s="1">
        <v>43104</v>
      </c>
      <c r="L4259" t="s">
        <v>331</v>
      </c>
      <c r="N4259" t="s">
        <v>1330</v>
      </c>
    </row>
    <row r="4260" spans="1:14" x14ac:dyDescent="0.25">
      <c r="A4260" t="s">
        <v>3530</v>
      </c>
      <c r="B4260" t="s">
        <v>3531</v>
      </c>
      <c r="C4260" t="s">
        <v>3479</v>
      </c>
      <c r="D4260" t="s">
        <v>21</v>
      </c>
      <c r="E4260">
        <v>25823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43104</v>
      </c>
      <c r="L4260" t="s">
        <v>26</v>
      </c>
      <c r="N4260" t="s">
        <v>24</v>
      </c>
    </row>
    <row r="4261" spans="1:14" x14ac:dyDescent="0.25">
      <c r="A4261" t="s">
        <v>3363</v>
      </c>
      <c r="B4261" t="s">
        <v>3364</v>
      </c>
      <c r="C4261" t="s">
        <v>2008</v>
      </c>
      <c r="D4261" t="s">
        <v>21</v>
      </c>
      <c r="E4261">
        <v>25674</v>
      </c>
      <c r="F4261" t="s">
        <v>22</v>
      </c>
      <c r="G4261" t="s">
        <v>22</v>
      </c>
      <c r="H4261" t="s">
        <v>78</v>
      </c>
      <c r="I4261" t="s">
        <v>2797</v>
      </c>
      <c r="J4261" s="1">
        <v>43082</v>
      </c>
      <c r="K4261" s="1">
        <v>43104</v>
      </c>
      <c r="L4261" t="s">
        <v>331</v>
      </c>
      <c r="N4261" t="s">
        <v>1299</v>
      </c>
    </row>
    <row r="4262" spans="1:14" x14ac:dyDescent="0.25">
      <c r="A4262" t="s">
        <v>2380</v>
      </c>
      <c r="B4262" t="s">
        <v>3797</v>
      </c>
      <c r="C4262" t="s">
        <v>1910</v>
      </c>
      <c r="D4262" t="s">
        <v>21</v>
      </c>
      <c r="E4262">
        <v>25411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43104</v>
      </c>
      <c r="L4262" t="s">
        <v>26</v>
      </c>
      <c r="N4262" t="s">
        <v>24</v>
      </c>
    </row>
    <row r="4263" spans="1:14" x14ac:dyDescent="0.25">
      <c r="A4263" t="s">
        <v>2304</v>
      </c>
      <c r="B4263" t="s">
        <v>3514</v>
      </c>
      <c r="C4263" t="s">
        <v>2165</v>
      </c>
      <c r="D4263" t="s">
        <v>21</v>
      </c>
      <c r="E4263">
        <v>25921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43104</v>
      </c>
      <c r="L4263" t="s">
        <v>26</v>
      </c>
      <c r="N4263" t="s">
        <v>24</v>
      </c>
    </row>
    <row r="4264" spans="1:14" x14ac:dyDescent="0.25">
      <c r="A4264" t="s">
        <v>2304</v>
      </c>
      <c r="B4264" t="s">
        <v>5572</v>
      </c>
      <c r="C4264" t="s">
        <v>1910</v>
      </c>
      <c r="D4264" t="s">
        <v>21</v>
      </c>
      <c r="E4264">
        <v>25411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43104</v>
      </c>
      <c r="L4264" t="s">
        <v>26</v>
      </c>
      <c r="N4264" t="s">
        <v>24</v>
      </c>
    </row>
    <row r="4265" spans="1:14" x14ac:dyDescent="0.25">
      <c r="A4265" t="s">
        <v>2405</v>
      </c>
      <c r="B4265" t="s">
        <v>3534</v>
      </c>
      <c r="C4265" t="s">
        <v>3535</v>
      </c>
      <c r="D4265" t="s">
        <v>21</v>
      </c>
      <c r="E4265">
        <v>25827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43104</v>
      </c>
      <c r="L4265" t="s">
        <v>26</v>
      </c>
      <c r="N4265" t="s">
        <v>24</v>
      </c>
    </row>
    <row r="4266" spans="1:14" x14ac:dyDescent="0.25">
      <c r="A4266" t="s">
        <v>2405</v>
      </c>
      <c r="B4266" t="s">
        <v>5573</v>
      </c>
      <c r="C4266" t="s">
        <v>3481</v>
      </c>
      <c r="D4266" t="s">
        <v>21</v>
      </c>
      <c r="E4266">
        <v>25873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43104</v>
      </c>
      <c r="L4266" t="s">
        <v>26</v>
      </c>
      <c r="N4266" t="s">
        <v>24</v>
      </c>
    </row>
    <row r="4267" spans="1:14" x14ac:dyDescent="0.25">
      <c r="A4267" t="s">
        <v>5574</v>
      </c>
      <c r="B4267" t="s">
        <v>5575</v>
      </c>
      <c r="C4267" t="s">
        <v>1910</v>
      </c>
      <c r="D4267" t="s">
        <v>21</v>
      </c>
      <c r="E4267">
        <v>25411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43104</v>
      </c>
      <c r="L4267" t="s">
        <v>26</v>
      </c>
      <c r="N4267" t="s">
        <v>24</v>
      </c>
    </row>
    <row r="4268" spans="1:14" x14ac:dyDescent="0.25">
      <c r="A4268" t="s">
        <v>1091</v>
      </c>
      <c r="B4268" t="s">
        <v>2191</v>
      </c>
      <c r="C4268" t="s">
        <v>3481</v>
      </c>
      <c r="D4268" t="s">
        <v>21</v>
      </c>
      <c r="E4268">
        <v>25873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43104</v>
      </c>
      <c r="L4268" t="s">
        <v>26</v>
      </c>
      <c r="N4268" t="s">
        <v>24</v>
      </c>
    </row>
    <row r="4269" spans="1:14" x14ac:dyDescent="0.25">
      <c r="A4269" t="s">
        <v>4065</v>
      </c>
      <c r="B4269" t="s">
        <v>4066</v>
      </c>
      <c r="C4269" t="s">
        <v>976</v>
      </c>
      <c r="D4269" t="s">
        <v>21</v>
      </c>
      <c r="E4269">
        <v>25438</v>
      </c>
      <c r="F4269" t="s">
        <v>22</v>
      </c>
      <c r="G4269" t="s">
        <v>22</v>
      </c>
      <c r="H4269" t="s">
        <v>312</v>
      </c>
      <c r="I4269" t="s">
        <v>701</v>
      </c>
      <c r="J4269" t="s">
        <v>80</v>
      </c>
      <c r="K4269" s="1">
        <v>43104</v>
      </c>
      <c r="L4269" t="s">
        <v>81</v>
      </c>
      <c r="M4269" t="str">
        <f>HYPERLINK("https://www.regulations.gov/docket?D=FDA-2018-H-0035")</f>
        <v>https://www.regulations.gov/docket?D=FDA-2018-H-0035</v>
      </c>
      <c r="N4269" t="s">
        <v>80</v>
      </c>
    </row>
    <row r="4270" spans="1:14" x14ac:dyDescent="0.25">
      <c r="A4270" t="s">
        <v>3702</v>
      </c>
      <c r="B4270" t="s">
        <v>3703</v>
      </c>
      <c r="C4270" t="s">
        <v>591</v>
      </c>
      <c r="D4270" t="s">
        <v>21</v>
      </c>
      <c r="E4270">
        <v>25813</v>
      </c>
      <c r="F4270" t="s">
        <v>22</v>
      </c>
      <c r="G4270" t="s">
        <v>22</v>
      </c>
      <c r="H4270" t="s">
        <v>312</v>
      </c>
      <c r="I4270" t="s">
        <v>313</v>
      </c>
      <c r="J4270" s="1">
        <v>43088</v>
      </c>
      <c r="K4270" s="1">
        <v>43104</v>
      </c>
      <c r="L4270" t="s">
        <v>331</v>
      </c>
      <c r="N4270" t="s">
        <v>1302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7A1A-4AAD-4A9C-8C4A-7833B7FB9B65}">
  <dimension ref="A1:N4264"/>
  <sheetViews>
    <sheetView topLeftCell="A3832" workbookViewId="0">
      <selection activeCell="A4264" sqref="A3856:XFD426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25070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26253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30</v>
      </c>
      <c r="B4" t="s">
        <v>31</v>
      </c>
      <c r="C4" t="s">
        <v>32</v>
      </c>
      <c r="D4" t="s">
        <v>21</v>
      </c>
      <c r="E4">
        <v>24954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33</v>
      </c>
      <c r="B5" t="s">
        <v>34</v>
      </c>
      <c r="C5" t="s">
        <v>32</v>
      </c>
      <c r="D5" t="s">
        <v>21</v>
      </c>
      <c r="E5">
        <v>24954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35</v>
      </c>
      <c r="B6" t="s">
        <v>36</v>
      </c>
      <c r="C6" t="s">
        <v>37</v>
      </c>
      <c r="D6" t="s">
        <v>21</v>
      </c>
      <c r="E6">
        <v>26505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43738</v>
      </c>
      <c r="L6" t="s">
        <v>26</v>
      </c>
      <c r="N6" t="s">
        <v>24</v>
      </c>
    </row>
    <row r="7" spans="1:14" x14ac:dyDescent="0.25">
      <c r="A7" t="s">
        <v>38</v>
      </c>
      <c r="B7" t="s">
        <v>39</v>
      </c>
      <c r="C7" t="s">
        <v>37</v>
      </c>
      <c r="D7" t="s">
        <v>21</v>
      </c>
      <c r="E7">
        <v>26505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43738</v>
      </c>
      <c r="L7" t="s">
        <v>26</v>
      </c>
      <c r="N7" t="s">
        <v>24</v>
      </c>
    </row>
    <row r="8" spans="1:14" x14ac:dyDescent="0.25">
      <c r="A8" t="s">
        <v>40</v>
      </c>
      <c r="B8" t="s">
        <v>41</v>
      </c>
      <c r="C8" t="s">
        <v>42</v>
      </c>
      <c r="D8" t="s">
        <v>21</v>
      </c>
      <c r="E8">
        <v>26273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43</v>
      </c>
      <c r="B9" t="s">
        <v>44</v>
      </c>
      <c r="C9" t="s">
        <v>45</v>
      </c>
      <c r="D9" t="s">
        <v>21</v>
      </c>
      <c r="E9">
        <v>26291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46</v>
      </c>
      <c r="B10" t="s">
        <v>47</v>
      </c>
      <c r="C10" t="s">
        <v>48</v>
      </c>
      <c r="D10" t="s">
        <v>21</v>
      </c>
      <c r="E10">
        <v>25301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49</v>
      </c>
      <c r="B11" t="s">
        <v>50</v>
      </c>
      <c r="C11" t="s">
        <v>45</v>
      </c>
      <c r="D11" t="s">
        <v>21</v>
      </c>
      <c r="E11">
        <v>26291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51</v>
      </c>
      <c r="B12" t="s">
        <v>52</v>
      </c>
      <c r="C12" t="s">
        <v>53</v>
      </c>
      <c r="D12" t="s">
        <v>21</v>
      </c>
      <c r="E12">
        <v>25309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54</v>
      </c>
      <c r="B13" t="s">
        <v>55</v>
      </c>
      <c r="C13" t="s">
        <v>37</v>
      </c>
      <c r="D13" t="s">
        <v>21</v>
      </c>
      <c r="E13">
        <v>26508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56</v>
      </c>
      <c r="B14" t="s">
        <v>57</v>
      </c>
      <c r="C14" t="s">
        <v>58</v>
      </c>
      <c r="D14" t="s">
        <v>21</v>
      </c>
      <c r="E14">
        <v>26280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59</v>
      </c>
      <c r="B15" t="s">
        <v>60</v>
      </c>
      <c r="C15" t="s">
        <v>61</v>
      </c>
      <c r="D15" t="s">
        <v>21</v>
      </c>
      <c r="E15">
        <v>24801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62</v>
      </c>
      <c r="B16" t="s">
        <v>63</v>
      </c>
      <c r="C16" t="s">
        <v>32</v>
      </c>
      <c r="D16" t="s">
        <v>21</v>
      </c>
      <c r="E16">
        <v>24954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64</v>
      </c>
      <c r="B17" t="s">
        <v>65</v>
      </c>
      <c r="C17" t="s">
        <v>37</v>
      </c>
      <c r="D17" t="s">
        <v>21</v>
      </c>
      <c r="E17">
        <v>26505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66</v>
      </c>
      <c r="B18" t="s">
        <v>67</v>
      </c>
      <c r="C18" t="s">
        <v>68</v>
      </c>
      <c r="D18" t="s">
        <v>21</v>
      </c>
      <c r="E18">
        <v>26209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43738</v>
      </c>
      <c r="L18" t="s">
        <v>26</v>
      </c>
      <c r="N18" t="s">
        <v>24</v>
      </c>
    </row>
    <row r="19" spans="1:14" x14ac:dyDescent="0.25">
      <c r="A19" t="s">
        <v>69</v>
      </c>
      <c r="B19" t="s">
        <v>70</v>
      </c>
      <c r="C19" t="s">
        <v>71</v>
      </c>
      <c r="D19" t="s">
        <v>21</v>
      </c>
      <c r="E19">
        <v>26003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43736</v>
      </c>
      <c r="L19" t="s">
        <v>26</v>
      </c>
      <c r="N19" t="s">
        <v>24</v>
      </c>
    </row>
    <row r="20" spans="1:14" x14ac:dyDescent="0.25">
      <c r="A20" t="s">
        <v>72</v>
      </c>
      <c r="B20" t="s">
        <v>73</v>
      </c>
      <c r="C20" t="s">
        <v>74</v>
      </c>
      <c r="D20" t="s">
        <v>21</v>
      </c>
      <c r="E20">
        <v>24901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82</v>
      </c>
      <c r="B21" t="s">
        <v>83</v>
      </c>
      <c r="C21" t="s">
        <v>84</v>
      </c>
      <c r="D21" t="s">
        <v>21</v>
      </c>
      <c r="E21">
        <v>24986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85</v>
      </c>
      <c r="B22" t="s">
        <v>86</v>
      </c>
      <c r="C22" t="s">
        <v>87</v>
      </c>
      <c r="D22" t="s">
        <v>21</v>
      </c>
      <c r="E22">
        <v>24983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88</v>
      </c>
      <c r="B23" t="s">
        <v>89</v>
      </c>
      <c r="C23" t="s">
        <v>90</v>
      </c>
      <c r="D23" t="s">
        <v>21</v>
      </c>
      <c r="E23">
        <v>24817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91</v>
      </c>
      <c r="B24" t="s">
        <v>92</v>
      </c>
      <c r="C24" t="s">
        <v>90</v>
      </c>
      <c r="D24" t="s">
        <v>21</v>
      </c>
      <c r="E24">
        <v>24817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93</v>
      </c>
      <c r="B25" t="s">
        <v>94</v>
      </c>
      <c r="C25" t="s">
        <v>95</v>
      </c>
      <c r="D25" t="s">
        <v>21</v>
      </c>
      <c r="E25">
        <v>24850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96</v>
      </c>
      <c r="B26" t="s">
        <v>97</v>
      </c>
      <c r="C26" t="s">
        <v>98</v>
      </c>
      <c r="D26" t="s">
        <v>21</v>
      </c>
      <c r="E26">
        <v>25271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99</v>
      </c>
      <c r="B27" t="s">
        <v>100</v>
      </c>
      <c r="C27" t="s">
        <v>98</v>
      </c>
      <c r="D27" t="s">
        <v>21</v>
      </c>
      <c r="E27">
        <v>25271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101</v>
      </c>
      <c r="B28" t="s">
        <v>102</v>
      </c>
      <c r="C28" t="s">
        <v>98</v>
      </c>
      <c r="D28" t="s">
        <v>21</v>
      </c>
      <c r="E28">
        <v>25271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103</v>
      </c>
      <c r="B29" t="s">
        <v>104</v>
      </c>
      <c r="C29" t="s">
        <v>90</v>
      </c>
      <c r="D29" t="s">
        <v>21</v>
      </c>
      <c r="E29">
        <v>24817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105</v>
      </c>
      <c r="B30" t="s">
        <v>106</v>
      </c>
      <c r="C30" t="s">
        <v>107</v>
      </c>
      <c r="D30" t="s">
        <v>21</v>
      </c>
      <c r="E30">
        <v>25062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108</v>
      </c>
      <c r="B31" t="s">
        <v>109</v>
      </c>
      <c r="C31" t="s">
        <v>110</v>
      </c>
      <c r="D31" t="s">
        <v>21</v>
      </c>
      <c r="E31">
        <v>26031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111</v>
      </c>
      <c r="B32" t="s">
        <v>112</v>
      </c>
      <c r="C32" t="s">
        <v>113</v>
      </c>
      <c r="D32" t="s">
        <v>21</v>
      </c>
      <c r="E32">
        <v>25801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43734</v>
      </c>
      <c r="L32" t="s">
        <v>26</v>
      </c>
      <c r="N32" t="s">
        <v>24</v>
      </c>
    </row>
    <row r="33" spans="1:14" x14ac:dyDescent="0.25">
      <c r="A33" t="s">
        <v>114</v>
      </c>
      <c r="B33" t="s">
        <v>115</v>
      </c>
      <c r="C33" t="s">
        <v>98</v>
      </c>
      <c r="D33" t="s">
        <v>21</v>
      </c>
      <c r="E33">
        <v>25271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116</v>
      </c>
      <c r="B34" t="s">
        <v>117</v>
      </c>
      <c r="C34" t="s">
        <v>118</v>
      </c>
      <c r="D34" t="s">
        <v>21</v>
      </c>
      <c r="E34">
        <v>26169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43734</v>
      </c>
      <c r="L34" t="s">
        <v>26</v>
      </c>
      <c r="N34" t="s">
        <v>24</v>
      </c>
    </row>
    <row r="35" spans="1:14" x14ac:dyDescent="0.25">
      <c r="A35" t="s">
        <v>119</v>
      </c>
      <c r="B35" t="s">
        <v>120</v>
      </c>
      <c r="C35" t="s">
        <v>95</v>
      </c>
      <c r="D35" t="s">
        <v>21</v>
      </c>
      <c r="E35">
        <v>24850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121</v>
      </c>
      <c r="B36" t="s">
        <v>122</v>
      </c>
      <c r="C36" t="s">
        <v>98</v>
      </c>
      <c r="D36" t="s">
        <v>21</v>
      </c>
      <c r="E36">
        <v>25271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43734</v>
      </c>
      <c r="L36" t="s">
        <v>26</v>
      </c>
      <c r="N36" t="s">
        <v>24</v>
      </c>
    </row>
    <row r="37" spans="1:14" x14ac:dyDescent="0.25">
      <c r="A37" t="s">
        <v>123</v>
      </c>
      <c r="B37" t="s">
        <v>124</v>
      </c>
      <c r="C37" t="s">
        <v>125</v>
      </c>
      <c r="D37" t="s">
        <v>21</v>
      </c>
      <c r="E37">
        <v>26753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126</v>
      </c>
      <c r="B38" t="s">
        <v>127</v>
      </c>
      <c r="C38" t="s">
        <v>128</v>
      </c>
      <c r="D38" t="s">
        <v>21</v>
      </c>
      <c r="E38">
        <v>26346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129</v>
      </c>
      <c r="B39" t="s">
        <v>130</v>
      </c>
      <c r="C39" t="s">
        <v>110</v>
      </c>
      <c r="D39" t="s">
        <v>21</v>
      </c>
      <c r="E39">
        <v>26031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131</v>
      </c>
      <c r="B40" t="s">
        <v>132</v>
      </c>
      <c r="C40" t="s">
        <v>110</v>
      </c>
      <c r="D40" t="s">
        <v>21</v>
      </c>
      <c r="E40">
        <v>26031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133</v>
      </c>
      <c r="B41" t="s">
        <v>134</v>
      </c>
      <c r="C41" t="s">
        <v>135</v>
      </c>
      <c r="D41" t="s">
        <v>21</v>
      </c>
      <c r="E41">
        <v>26033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136</v>
      </c>
      <c r="B42" t="s">
        <v>137</v>
      </c>
      <c r="C42" t="s">
        <v>138</v>
      </c>
      <c r="D42" t="s">
        <v>21</v>
      </c>
      <c r="E42">
        <v>25547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139</v>
      </c>
      <c r="B43" t="s">
        <v>140</v>
      </c>
      <c r="C43" t="s">
        <v>48</v>
      </c>
      <c r="D43" t="s">
        <v>21</v>
      </c>
      <c r="E43">
        <v>25387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141</v>
      </c>
      <c r="B44" t="s">
        <v>142</v>
      </c>
      <c r="C44" t="s">
        <v>143</v>
      </c>
      <c r="D44" t="s">
        <v>21</v>
      </c>
      <c r="E44">
        <v>25637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144</v>
      </c>
      <c r="B45" t="s">
        <v>145</v>
      </c>
      <c r="C45" t="s">
        <v>146</v>
      </c>
      <c r="D45" t="s">
        <v>21</v>
      </c>
      <c r="E45">
        <v>26362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147</v>
      </c>
      <c r="B46" t="s">
        <v>148</v>
      </c>
      <c r="C46" t="s">
        <v>149</v>
      </c>
      <c r="D46" t="s">
        <v>21</v>
      </c>
      <c r="E46">
        <v>25276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150</v>
      </c>
      <c r="B47" t="s">
        <v>151</v>
      </c>
      <c r="C47" t="s">
        <v>146</v>
      </c>
      <c r="D47" t="s">
        <v>21</v>
      </c>
      <c r="E47">
        <v>26362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152</v>
      </c>
      <c r="B48" t="s">
        <v>153</v>
      </c>
      <c r="C48" t="s">
        <v>154</v>
      </c>
      <c r="D48" t="s">
        <v>21</v>
      </c>
      <c r="E48">
        <v>25508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155</v>
      </c>
      <c r="B49" t="s">
        <v>156</v>
      </c>
      <c r="C49" t="s">
        <v>48</v>
      </c>
      <c r="D49" t="s">
        <v>21</v>
      </c>
      <c r="E49">
        <v>25312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157</v>
      </c>
      <c r="B50" t="s">
        <v>158</v>
      </c>
      <c r="C50" t="s">
        <v>146</v>
      </c>
      <c r="D50" t="s">
        <v>21</v>
      </c>
      <c r="E50">
        <v>26362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159</v>
      </c>
      <c r="B51" t="s">
        <v>160</v>
      </c>
      <c r="C51" t="s">
        <v>161</v>
      </c>
      <c r="D51" t="s">
        <v>21</v>
      </c>
      <c r="E51">
        <v>25637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162</v>
      </c>
      <c r="B52" t="s">
        <v>163</v>
      </c>
      <c r="C52" t="s">
        <v>146</v>
      </c>
      <c r="D52" t="s">
        <v>21</v>
      </c>
      <c r="E52">
        <v>26362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164</v>
      </c>
      <c r="B53" t="s">
        <v>165</v>
      </c>
      <c r="C53" t="s">
        <v>166</v>
      </c>
      <c r="D53" t="s">
        <v>21</v>
      </c>
      <c r="E53">
        <v>25653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167</v>
      </c>
      <c r="B54" t="s">
        <v>168</v>
      </c>
      <c r="C54" t="s">
        <v>154</v>
      </c>
      <c r="D54" t="s">
        <v>21</v>
      </c>
      <c r="E54">
        <v>25508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169</v>
      </c>
      <c r="B55" t="s">
        <v>170</v>
      </c>
      <c r="C55" t="s">
        <v>125</v>
      </c>
      <c r="D55" t="s">
        <v>21</v>
      </c>
      <c r="E55">
        <v>26753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171</v>
      </c>
      <c r="B56" t="s">
        <v>172</v>
      </c>
      <c r="C56" t="s">
        <v>135</v>
      </c>
      <c r="D56" t="s">
        <v>21</v>
      </c>
      <c r="E56">
        <v>26033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43733</v>
      </c>
      <c r="L56" t="s">
        <v>26</v>
      </c>
      <c r="N56" t="s">
        <v>24</v>
      </c>
    </row>
    <row r="57" spans="1:14" x14ac:dyDescent="0.25">
      <c r="A57" t="s">
        <v>173</v>
      </c>
      <c r="B57" t="s">
        <v>174</v>
      </c>
      <c r="C57" t="s">
        <v>135</v>
      </c>
      <c r="D57" t="s">
        <v>21</v>
      </c>
      <c r="E57">
        <v>26033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43733</v>
      </c>
      <c r="L57" t="s">
        <v>26</v>
      </c>
      <c r="N57" t="s">
        <v>24</v>
      </c>
    </row>
    <row r="58" spans="1:14" x14ac:dyDescent="0.25">
      <c r="A58" t="s">
        <v>175</v>
      </c>
      <c r="B58" t="s">
        <v>176</v>
      </c>
      <c r="C58" t="s">
        <v>146</v>
      </c>
      <c r="D58" t="s">
        <v>21</v>
      </c>
      <c r="E58">
        <v>26362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43733</v>
      </c>
      <c r="L58" t="s">
        <v>26</v>
      </c>
      <c r="N58" t="s">
        <v>24</v>
      </c>
    </row>
    <row r="59" spans="1:14" x14ac:dyDescent="0.25">
      <c r="A59" t="s">
        <v>177</v>
      </c>
      <c r="B59" t="s">
        <v>178</v>
      </c>
      <c r="C59" t="s">
        <v>110</v>
      </c>
      <c r="D59" t="s">
        <v>21</v>
      </c>
      <c r="E59">
        <v>26031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43733</v>
      </c>
      <c r="L59" t="s">
        <v>26</v>
      </c>
      <c r="N59" t="s">
        <v>24</v>
      </c>
    </row>
    <row r="60" spans="1:14" x14ac:dyDescent="0.25">
      <c r="A60" t="s">
        <v>179</v>
      </c>
      <c r="B60" t="s">
        <v>180</v>
      </c>
      <c r="C60" t="s">
        <v>149</v>
      </c>
      <c r="D60" t="s">
        <v>21</v>
      </c>
      <c r="E60">
        <v>25276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43733</v>
      </c>
      <c r="L60" t="s">
        <v>26</v>
      </c>
      <c r="N60" t="s">
        <v>24</v>
      </c>
    </row>
    <row r="61" spans="1:14" x14ac:dyDescent="0.25">
      <c r="A61" t="s">
        <v>181</v>
      </c>
      <c r="B61" t="s">
        <v>182</v>
      </c>
      <c r="C61" t="s">
        <v>146</v>
      </c>
      <c r="D61" t="s">
        <v>21</v>
      </c>
      <c r="E61">
        <v>26362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43733</v>
      </c>
      <c r="L61" t="s">
        <v>26</v>
      </c>
      <c r="N61" t="s">
        <v>24</v>
      </c>
    </row>
    <row r="62" spans="1:14" x14ac:dyDescent="0.25">
      <c r="A62" t="s">
        <v>183</v>
      </c>
      <c r="B62" t="s">
        <v>184</v>
      </c>
      <c r="C62" t="s">
        <v>125</v>
      </c>
      <c r="D62" t="s">
        <v>21</v>
      </c>
      <c r="E62">
        <v>26753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43733</v>
      </c>
      <c r="L62" t="s">
        <v>26</v>
      </c>
      <c r="N62" t="s">
        <v>24</v>
      </c>
    </row>
    <row r="63" spans="1:14" x14ac:dyDescent="0.25">
      <c r="A63" t="s">
        <v>185</v>
      </c>
      <c r="B63" t="s">
        <v>186</v>
      </c>
      <c r="C63" t="s">
        <v>149</v>
      </c>
      <c r="D63" t="s">
        <v>21</v>
      </c>
      <c r="E63">
        <v>25276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43733</v>
      </c>
      <c r="L63" t="s">
        <v>26</v>
      </c>
      <c r="N63" t="s">
        <v>24</v>
      </c>
    </row>
    <row r="64" spans="1:14" x14ac:dyDescent="0.25">
      <c r="A64" t="s">
        <v>187</v>
      </c>
      <c r="B64" t="s">
        <v>188</v>
      </c>
      <c r="C64" t="s">
        <v>125</v>
      </c>
      <c r="D64" t="s">
        <v>21</v>
      </c>
      <c r="E64">
        <v>26753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43733</v>
      </c>
      <c r="L64" t="s">
        <v>26</v>
      </c>
      <c r="N64" t="s">
        <v>24</v>
      </c>
    </row>
    <row r="65" spans="1:14" x14ac:dyDescent="0.25">
      <c r="A65" t="s">
        <v>189</v>
      </c>
      <c r="B65" t="s">
        <v>190</v>
      </c>
      <c r="C65" t="s">
        <v>191</v>
      </c>
      <c r="D65" t="s">
        <v>21</v>
      </c>
      <c r="E65">
        <v>25234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43733</v>
      </c>
      <c r="L65" t="s">
        <v>26</v>
      </c>
      <c r="N65" t="s">
        <v>24</v>
      </c>
    </row>
    <row r="66" spans="1:14" x14ac:dyDescent="0.25">
      <c r="A66" t="s">
        <v>192</v>
      </c>
      <c r="B66" t="s">
        <v>193</v>
      </c>
      <c r="C66" t="s">
        <v>135</v>
      </c>
      <c r="D66" t="s">
        <v>21</v>
      </c>
      <c r="E66">
        <v>26033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43733</v>
      </c>
      <c r="L66" t="s">
        <v>26</v>
      </c>
      <c r="N66" t="s">
        <v>24</v>
      </c>
    </row>
    <row r="67" spans="1:14" x14ac:dyDescent="0.25">
      <c r="A67" t="s">
        <v>194</v>
      </c>
      <c r="B67" t="s">
        <v>195</v>
      </c>
      <c r="C67" t="s">
        <v>146</v>
      </c>
      <c r="D67" t="s">
        <v>21</v>
      </c>
      <c r="E67">
        <v>26362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43733</v>
      </c>
      <c r="L67" t="s">
        <v>26</v>
      </c>
      <c r="N67" t="s">
        <v>24</v>
      </c>
    </row>
    <row r="68" spans="1:14" x14ac:dyDescent="0.25">
      <c r="A68" t="s">
        <v>196</v>
      </c>
      <c r="B68" t="s">
        <v>197</v>
      </c>
      <c r="C68" t="s">
        <v>198</v>
      </c>
      <c r="D68" t="s">
        <v>21</v>
      </c>
      <c r="E68">
        <v>25286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43733</v>
      </c>
      <c r="L68" t="s">
        <v>26</v>
      </c>
      <c r="N68" t="s">
        <v>24</v>
      </c>
    </row>
    <row r="69" spans="1:14" x14ac:dyDescent="0.25">
      <c r="A69" t="s">
        <v>199</v>
      </c>
      <c r="B69" t="s">
        <v>200</v>
      </c>
      <c r="C69" t="s">
        <v>201</v>
      </c>
      <c r="D69" t="s">
        <v>21</v>
      </c>
      <c r="E69">
        <v>26836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202</v>
      </c>
      <c r="B70" t="s">
        <v>203</v>
      </c>
      <c r="C70" t="s">
        <v>201</v>
      </c>
      <c r="D70" t="s">
        <v>21</v>
      </c>
      <c r="E70">
        <v>26836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204</v>
      </c>
      <c r="B71" t="s">
        <v>205</v>
      </c>
      <c r="C71" t="s">
        <v>206</v>
      </c>
      <c r="D71" t="s">
        <v>21</v>
      </c>
      <c r="E71">
        <v>25637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207</v>
      </c>
      <c r="B72" t="s">
        <v>208</v>
      </c>
      <c r="C72" t="s">
        <v>154</v>
      </c>
      <c r="D72" t="s">
        <v>21</v>
      </c>
      <c r="E72">
        <v>25508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209</v>
      </c>
      <c r="B73" t="s">
        <v>210</v>
      </c>
      <c r="C73" t="s">
        <v>211</v>
      </c>
      <c r="D73" t="s">
        <v>21</v>
      </c>
      <c r="E73">
        <v>25649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212</v>
      </c>
      <c r="B74" t="s">
        <v>213</v>
      </c>
      <c r="C74" t="s">
        <v>214</v>
      </c>
      <c r="D74" t="s">
        <v>21</v>
      </c>
      <c r="E74">
        <v>26151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215</v>
      </c>
      <c r="B75" t="s">
        <v>216</v>
      </c>
      <c r="C75" t="s">
        <v>217</v>
      </c>
      <c r="D75" t="s">
        <v>21</v>
      </c>
      <c r="E75">
        <v>25523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43730</v>
      </c>
      <c r="L75" t="s">
        <v>26</v>
      </c>
      <c r="N75" t="s">
        <v>24</v>
      </c>
    </row>
    <row r="76" spans="1:14" x14ac:dyDescent="0.25">
      <c r="A76" t="s">
        <v>218</v>
      </c>
      <c r="B76" t="s">
        <v>219</v>
      </c>
      <c r="C76" t="s">
        <v>220</v>
      </c>
      <c r="D76" t="s">
        <v>21</v>
      </c>
      <c r="E76">
        <v>25506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43730</v>
      </c>
      <c r="L76" t="s">
        <v>26</v>
      </c>
      <c r="N76" t="s">
        <v>24</v>
      </c>
    </row>
    <row r="77" spans="1:14" x14ac:dyDescent="0.25">
      <c r="A77" t="s">
        <v>221</v>
      </c>
      <c r="B77" t="s">
        <v>222</v>
      </c>
      <c r="C77" t="s">
        <v>220</v>
      </c>
      <c r="D77" t="s">
        <v>21</v>
      </c>
      <c r="E77">
        <v>25506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43730</v>
      </c>
      <c r="L77" t="s">
        <v>26</v>
      </c>
      <c r="N77" t="s">
        <v>24</v>
      </c>
    </row>
    <row r="78" spans="1:14" x14ac:dyDescent="0.25">
      <c r="A78" t="s">
        <v>223</v>
      </c>
      <c r="B78" t="s">
        <v>224</v>
      </c>
      <c r="C78" t="s">
        <v>217</v>
      </c>
      <c r="D78" t="s">
        <v>21</v>
      </c>
      <c r="E78">
        <v>25523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43730</v>
      </c>
      <c r="L78" t="s">
        <v>26</v>
      </c>
      <c r="N78" t="s">
        <v>24</v>
      </c>
    </row>
    <row r="79" spans="1:14" x14ac:dyDescent="0.25">
      <c r="A79" t="s">
        <v>225</v>
      </c>
      <c r="B79" t="s">
        <v>226</v>
      </c>
      <c r="C79" t="s">
        <v>217</v>
      </c>
      <c r="D79" t="s">
        <v>21</v>
      </c>
      <c r="E79">
        <v>25523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43730</v>
      </c>
      <c r="L79" t="s">
        <v>26</v>
      </c>
      <c r="N79" t="s">
        <v>24</v>
      </c>
    </row>
    <row r="80" spans="1:14" x14ac:dyDescent="0.25">
      <c r="A80" t="s">
        <v>227</v>
      </c>
      <c r="B80" t="s">
        <v>228</v>
      </c>
      <c r="C80" t="s">
        <v>220</v>
      </c>
      <c r="D80" t="s">
        <v>21</v>
      </c>
      <c r="E80">
        <v>25506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43730</v>
      </c>
      <c r="L80" t="s">
        <v>26</v>
      </c>
      <c r="N80" t="s">
        <v>24</v>
      </c>
    </row>
    <row r="81" spans="1:14" x14ac:dyDescent="0.25">
      <c r="A81" t="s">
        <v>229</v>
      </c>
      <c r="B81" t="s">
        <v>230</v>
      </c>
      <c r="C81" t="s">
        <v>220</v>
      </c>
      <c r="D81" t="s">
        <v>21</v>
      </c>
      <c r="E81">
        <v>25506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43730</v>
      </c>
      <c r="L81" t="s">
        <v>26</v>
      </c>
      <c r="N81" t="s">
        <v>24</v>
      </c>
    </row>
    <row r="82" spans="1:14" x14ac:dyDescent="0.25">
      <c r="A82" t="s">
        <v>231</v>
      </c>
      <c r="B82" t="s">
        <v>232</v>
      </c>
      <c r="C82" t="s">
        <v>220</v>
      </c>
      <c r="D82" t="s">
        <v>21</v>
      </c>
      <c r="E82">
        <v>25506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43730</v>
      </c>
      <c r="L82" t="s">
        <v>26</v>
      </c>
      <c r="N82" t="s">
        <v>24</v>
      </c>
    </row>
    <row r="83" spans="1:14" x14ac:dyDescent="0.25">
      <c r="A83" t="s">
        <v>233</v>
      </c>
      <c r="B83" t="s">
        <v>234</v>
      </c>
      <c r="C83" t="s">
        <v>235</v>
      </c>
      <c r="D83" t="s">
        <v>21</v>
      </c>
      <c r="E83">
        <v>25174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43728</v>
      </c>
      <c r="L83" t="s">
        <v>26</v>
      </c>
      <c r="N83" t="s">
        <v>24</v>
      </c>
    </row>
    <row r="84" spans="1:14" x14ac:dyDescent="0.25">
      <c r="A84" t="s">
        <v>236</v>
      </c>
      <c r="B84" t="s">
        <v>237</v>
      </c>
      <c r="C84" t="s">
        <v>235</v>
      </c>
      <c r="D84" t="s">
        <v>21</v>
      </c>
      <c r="E84">
        <v>25174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43728</v>
      </c>
      <c r="L84" t="s">
        <v>26</v>
      </c>
      <c r="N84" t="s">
        <v>24</v>
      </c>
    </row>
    <row r="85" spans="1:14" x14ac:dyDescent="0.25">
      <c r="A85" t="s">
        <v>238</v>
      </c>
      <c r="B85" t="s">
        <v>239</v>
      </c>
      <c r="C85" t="s">
        <v>240</v>
      </c>
      <c r="D85" t="s">
        <v>21</v>
      </c>
      <c r="E85">
        <v>25140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43728</v>
      </c>
      <c r="L85" t="s">
        <v>26</v>
      </c>
      <c r="N85" t="s">
        <v>24</v>
      </c>
    </row>
    <row r="86" spans="1:14" x14ac:dyDescent="0.25">
      <c r="A86" t="s">
        <v>241</v>
      </c>
      <c r="B86" t="s">
        <v>242</v>
      </c>
      <c r="C86" t="s">
        <v>243</v>
      </c>
      <c r="D86" t="s">
        <v>21</v>
      </c>
      <c r="E86">
        <v>25044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43728</v>
      </c>
      <c r="L86" t="s">
        <v>26</v>
      </c>
      <c r="N86" t="s">
        <v>24</v>
      </c>
    </row>
    <row r="87" spans="1:14" x14ac:dyDescent="0.25">
      <c r="A87" t="s">
        <v>244</v>
      </c>
      <c r="B87" t="s">
        <v>245</v>
      </c>
      <c r="C87" t="s">
        <v>246</v>
      </c>
      <c r="D87" t="s">
        <v>21</v>
      </c>
      <c r="E87">
        <v>26812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43728</v>
      </c>
      <c r="L87" t="s">
        <v>26</v>
      </c>
      <c r="N87" t="s">
        <v>24</v>
      </c>
    </row>
    <row r="88" spans="1:14" x14ac:dyDescent="0.25">
      <c r="A88" t="s">
        <v>247</v>
      </c>
      <c r="B88" t="s">
        <v>248</v>
      </c>
      <c r="C88" t="s">
        <v>249</v>
      </c>
      <c r="D88" t="s">
        <v>21</v>
      </c>
      <c r="E88">
        <v>26817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43728</v>
      </c>
      <c r="L88" t="s">
        <v>26</v>
      </c>
      <c r="N88" t="s">
        <v>24</v>
      </c>
    </row>
    <row r="89" spans="1:14" x14ac:dyDescent="0.25">
      <c r="A89" t="s">
        <v>250</v>
      </c>
      <c r="B89" t="s">
        <v>251</v>
      </c>
      <c r="C89" t="s">
        <v>252</v>
      </c>
      <c r="D89" t="s">
        <v>21</v>
      </c>
      <c r="E89">
        <v>25048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43728</v>
      </c>
      <c r="L89" t="s">
        <v>26</v>
      </c>
      <c r="N89" t="s">
        <v>24</v>
      </c>
    </row>
    <row r="90" spans="1:14" x14ac:dyDescent="0.25">
      <c r="A90" t="s">
        <v>253</v>
      </c>
      <c r="B90" t="s">
        <v>254</v>
      </c>
      <c r="C90" t="s">
        <v>255</v>
      </c>
      <c r="D90" t="s">
        <v>21</v>
      </c>
      <c r="E90">
        <v>26884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256</v>
      </c>
      <c r="B91" t="s">
        <v>257</v>
      </c>
      <c r="C91" t="s">
        <v>258</v>
      </c>
      <c r="D91" t="s">
        <v>21</v>
      </c>
      <c r="E91">
        <v>26047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43727</v>
      </c>
      <c r="L91" t="s">
        <v>26</v>
      </c>
      <c r="N91" t="s">
        <v>24</v>
      </c>
    </row>
    <row r="92" spans="1:14" x14ac:dyDescent="0.25">
      <c r="A92" t="s">
        <v>259</v>
      </c>
      <c r="B92" t="s">
        <v>260</v>
      </c>
      <c r="C92" t="s">
        <v>201</v>
      </c>
      <c r="D92" t="s">
        <v>21</v>
      </c>
      <c r="E92">
        <v>26836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43726</v>
      </c>
      <c r="L92" t="s">
        <v>26</v>
      </c>
      <c r="N92" t="s">
        <v>24</v>
      </c>
    </row>
    <row r="93" spans="1:14" x14ac:dyDescent="0.25">
      <c r="A93" t="s">
        <v>261</v>
      </c>
      <c r="B93" t="s">
        <v>262</v>
      </c>
      <c r="C93" t="s">
        <v>263</v>
      </c>
      <c r="D93" t="s">
        <v>21</v>
      </c>
      <c r="E93">
        <v>26801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43726</v>
      </c>
      <c r="L93" t="s">
        <v>26</v>
      </c>
      <c r="N93" t="s">
        <v>24</v>
      </c>
    </row>
    <row r="94" spans="1:14" x14ac:dyDescent="0.25">
      <c r="A94" t="s">
        <v>264</v>
      </c>
      <c r="B94" t="s">
        <v>265</v>
      </c>
      <c r="C94" t="s">
        <v>266</v>
      </c>
      <c r="D94" t="s">
        <v>21</v>
      </c>
      <c r="E94">
        <v>24970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267</v>
      </c>
      <c r="B95" t="s">
        <v>268</v>
      </c>
      <c r="C95" t="s">
        <v>87</v>
      </c>
      <c r="D95" t="s">
        <v>21</v>
      </c>
      <c r="E95">
        <v>24983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269</v>
      </c>
      <c r="B96" t="s">
        <v>270</v>
      </c>
      <c r="C96" t="s">
        <v>271</v>
      </c>
      <c r="D96" t="s">
        <v>21</v>
      </c>
      <c r="E96">
        <v>25401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272</v>
      </c>
      <c r="B97" t="s">
        <v>273</v>
      </c>
      <c r="C97" t="s">
        <v>263</v>
      </c>
      <c r="D97" t="s">
        <v>21</v>
      </c>
      <c r="E97">
        <v>26801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274</v>
      </c>
      <c r="B98" t="s">
        <v>275</v>
      </c>
      <c r="C98" t="s">
        <v>276</v>
      </c>
      <c r="D98" t="s">
        <v>21</v>
      </c>
      <c r="E98">
        <v>26845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277</v>
      </c>
      <c r="B99" t="s">
        <v>278</v>
      </c>
      <c r="C99" t="s">
        <v>201</v>
      </c>
      <c r="D99" t="s">
        <v>21</v>
      </c>
      <c r="E99">
        <v>26836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279</v>
      </c>
      <c r="B100" t="s">
        <v>280</v>
      </c>
      <c r="C100" t="s">
        <v>87</v>
      </c>
      <c r="D100" t="s">
        <v>21</v>
      </c>
      <c r="E100">
        <v>24983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281</v>
      </c>
      <c r="B101" t="s">
        <v>282</v>
      </c>
      <c r="C101" t="s">
        <v>283</v>
      </c>
      <c r="D101" t="s">
        <v>21</v>
      </c>
      <c r="E101">
        <v>26851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284</v>
      </c>
      <c r="B102" t="s">
        <v>285</v>
      </c>
      <c r="C102" t="s">
        <v>201</v>
      </c>
      <c r="D102" t="s">
        <v>21</v>
      </c>
      <c r="E102">
        <v>26836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286</v>
      </c>
      <c r="B103" t="s">
        <v>287</v>
      </c>
      <c r="C103" t="s">
        <v>87</v>
      </c>
      <c r="D103" t="s">
        <v>21</v>
      </c>
      <c r="E103">
        <v>24983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288</v>
      </c>
      <c r="B104" t="s">
        <v>289</v>
      </c>
      <c r="C104" t="s">
        <v>290</v>
      </c>
      <c r="D104" t="s">
        <v>21</v>
      </c>
      <c r="E104">
        <v>26180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43724</v>
      </c>
      <c r="L104" t="s">
        <v>26</v>
      </c>
      <c r="N104" t="s">
        <v>24</v>
      </c>
    </row>
    <row r="105" spans="1:14" x14ac:dyDescent="0.25">
      <c r="A105" t="s">
        <v>291</v>
      </c>
      <c r="B105" t="s">
        <v>292</v>
      </c>
      <c r="C105" t="s">
        <v>293</v>
      </c>
      <c r="D105" t="s">
        <v>21</v>
      </c>
      <c r="E105">
        <v>26056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43724</v>
      </c>
      <c r="L105" t="s">
        <v>26</v>
      </c>
      <c r="N105" t="s">
        <v>24</v>
      </c>
    </row>
    <row r="106" spans="1:14" x14ac:dyDescent="0.25">
      <c r="A106" t="s">
        <v>294</v>
      </c>
      <c r="B106" t="s">
        <v>295</v>
      </c>
      <c r="C106" t="s">
        <v>290</v>
      </c>
      <c r="D106" t="s">
        <v>21</v>
      </c>
      <c r="E106">
        <v>26180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43724</v>
      </c>
      <c r="L106" t="s">
        <v>26</v>
      </c>
      <c r="N106" t="s">
        <v>24</v>
      </c>
    </row>
    <row r="107" spans="1:14" x14ac:dyDescent="0.25">
      <c r="A107" t="s">
        <v>296</v>
      </c>
      <c r="B107" t="s">
        <v>297</v>
      </c>
      <c r="C107" t="s">
        <v>298</v>
      </c>
      <c r="D107" t="s">
        <v>21</v>
      </c>
      <c r="E107">
        <v>26150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43724</v>
      </c>
      <c r="L107" t="s">
        <v>26</v>
      </c>
      <c r="N107" t="s">
        <v>24</v>
      </c>
    </row>
    <row r="108" spans="1:14" x14ac:dyDescent="0.25">
      <c r="A108" t="s">
        <v>299</v>
      </c>
      <c r="B108" t="s">
        <v>300</v>
      </c>
      <c r="C108" t="s">
        <v>301</v>
      </c>
      <c r="D108" t="s">
        <v>21</v>
      </c>
      <c r="E108">
        <v>26034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43724</v>
      </c>
      <c r="L108" t="s">
        <v>26</v>
      </c>
      <c r="N108" t="s">
        <v>24</v>
      </c>
    </row>
    <row r="109" spans="1:14" x14ac:dyDescent="0.25">
      <c r="A109" t="s">
        <v>302</v>
      </c>
      <c r="B109" t="s">
        <v>303</v>
      </c>
      <c r="C109" t="s">
        <v>304</v>
      </c>
      <c r="D109" t="s">
        <v>21</v>
      </c>
      <c r="E109">
        <v>24739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43724</v>
      </c>
      <c r="L109" t="s">
        <v>26</v>
      </c>
      <c r="N109" t="s">
        <v>24</v>
      </c>
    </row>
    <row r="110" spans="1:14" x14ac:dyDescent="0.25">
      <c r="A110" t="s">
        <v>305</v>
      </c>
      <c r="B110" t="s">
        <v>306</v>
      </c>
      <c r="C110" t="s">
        <v>298</v>
      </c>
      <c r="D110" t="s">
        <v>21</v>
      </c>
      <c r="E110">
        <v>26150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43724</v>
      </c>
      <c r="L110" t="s">
        <v>26</v>
      </c>
      <c r="N110" t="s">
        <v>24</v>
      </c>
    </row>
    <row r="111" spans="1:14" x14ac:dyDescent="0.25">
      <c r="A111" t="s">
        <v>307</v>
      </c>
      <c r="B111" t="s">
        <v>308</v>
      </c>
      <c r="C111" t="s">
        <v>298</v>
      </c>
      <c r="D111" t="s">
        <v>21</v>
      </c>
      <c r="E111">
        <v>26150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314</v>
      </c>
      <c r="B112" t="s">
        <v>315</v>
      </c>
      <c r="C112" t="s">
        <v>301</v>
      </c>
      <c r="D112" t="s">
        <v>21</v>
      </c>
      <c r="E112">
        <v>26034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43724</v>
      </c>
      <c r="L112" t="s">
        <v>26</v>
      </c>
      <c r="N112" t="s">
        <v>24</v>
      </c>
    </row>
    <row r="113" spans="1:14" x14ac:dyDescent="0.25">
      <c r="A113" t="s">
        <v>316</v>
      </c>
      <c r="B113" t="s">
        <v>317</v>
      </c>
      <c r="C113" t="s">
        <v>301</v>
      </c>
      <c r="D113" t="s">
        <v>21</v>
      </c>
      <c r="E113">
        <v>26034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43724</v>
      </c>
      <c r="L113" t="s">
        <v>26</v>
      </c>
      <c r="N113" t="s">
        <v>24</v>
      </c>
    </row>
    <row r="114" spans="1:14" x14ac:dyDescent="0.25">
      <c r="A114" t="s">
        <v>318</v>
      </c>
      <c r="B114" t="s">
        <v>319</v>
      </c>
      <c r="C114" t="s">
        <v>320</v>
      </c>
      <c r="D114" t="s">
        <v>21</v>
      </c>
      <c r="E114">
        <v>26452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43724</v>
      </c>
      <c r="L114" t="s">
        <v>26</v>
      </c>
      <c r="N114" t="s">
        <v>24</v>
      </c>
    </row>
    <row r="115" spans="1:14" x14ac:dyDescent="0.25">
      <c r="A115" t="s">
        <v>114</v>
      </c>
      <c r="B115" t="s">
        <v>321</v>
      </c>
      <c r="C115" t="s">
        <v>298</v>
      </c>
      <c r="D115" t="s">
        <v>21</v>
      </c>
      <c r="E115">
        <v>26150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43724</v>
      </c>
      <c r="L115" t="s">
        <v>26</v>
      </c>
      <c r="N115" t="s">
        <v>24</v>
      </c>
    </row>
    <row r="116" spans="1:14" x14ac:dyDescent="0.25">
      <c r="A116" t="s">
        <v>322</v>
      </c>
      <c r="B116" t="s">
        <v>323</v>
      </c>
      <c r="C116" t="s">
        <v>298</v>
      </c>
      <c r="D116" t="s">
        <v>21</v>
      </c>
      <c r="E116">
        <v>26150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43724</v>
      </c>
      <c r="L116" t="s">
        <v>26</v>
      </c>
      <c r="N116" t="s">
        <v>24</v>
      </c>
    </row>
    <row r="117" spans="1:14" x14ac:dyDescent="0.25">
      <c r="A117" t="s">
        <v>324</v>
      </c>
      <c r="B117" t="s">
        <v>325</v>
      </c>
      <c r="C117" t="s">
        <v>326</v>
      </c>
      <c r="D117" t="s">
        <v>21</v>
      </c>
      <c r="E117">
        <v>25702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43720</v>
      </c>
      <c r="L117" t="s">
        <v>26</v>
      </c>
      <c r="N117" t="s">
        <v>24</v>
      </c>
    </row>
    <row r="118" spans="1:14" x14ac:dyDescent="0.25">
      <c r="A118" t="s">
        <v>336</v>
      </c>
      <c r="B118" t="s">
        <v>337</v>
      </c>
      <c r="C118" t="s">
        <v>53</v>
      </c>
      <c r="D118" t="s">
        <v>21</v>
      </c>
      <c r="E118">
        <v>25309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43720</v>
      </c>
      <c r="L118" t="s">
        <v>26</v>
      </c>
      <c r="N118" t="s">
        <v>24</v>
      </c>
    </row>
    <row r="119" spans="1:14" x14ac:dyDescent="0.25">
      <c r="A119" t="s">
        <v>338</v>
      </c>
      <c r="B119" t="s">
        <v>339</v>
      </c>
      <c r="C119" t="s">
        <v>340</v>
      </c>
      <c r="D119" t="s">
        <v>21</v>
      </c>
      <c r="E119">
        <v>24712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43720</v>
      </c>
      <c r="L119" t="s">
        <v>26</v>
      </c>
      <c r="N119" t="s">
        <v>24</v>
      </c>
    </row>
    <row r="120" spans="1:14" x14ac:dyDescent="0.25">
      <c r="A120" t="s">
        <v>341</v>
      </c>
      <c r="B120" t="s">
        <v>342</v>
      </c>
      <c r="C120" t="s">
        <v>304</v>
      </c>
      <c r="D120" t="s">
        <v>21</v>
      </c>
      <c r="E120">
        <v>24739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43720</v>
      </c>
      <c r="L120" t="s">
        <v>26</v>
      </c>
      <c r="N120" t="s">
        <v>24</v>
      </c>
    </row>
    <row r="121" spans="1:14" x14ac:dyDescent="0.25">
      <c r="A121" t="s">
        <v>345</v>
      </c>
      <c r="B121" t="s">
        <v>346</v>
      </c>
      <c r="C121" t="s">
        <v>53</v>
      </c>
      <c r="D121" t="s">
        <v>21</v>
      </c>
      <c r="E121">
        <v>25309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43720</v>
      </c>
      <c r="L121" t="s">
        <v>26</v>
      </c>
      <c r="N121" t="s">
        <v>24</v>
      </c>
    </row>
    <row r="122" spans="1:14" x14ac:dyDescent="0.25">
      <c r="A122" t="s">
        <v>347</v>
      </c>
      <c r="B122" t="s">
        <v>348</v>
      </c>
      <c r="C122" t="s">
        <v>304</v>
      </c>
      <c r="D122" t="s">
        <v>21</v>
      </c>
      <c r="E122">
        <v>24740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43720</v>
      </c>
      <c r="L122" t="s">
        <v>26</v>
      </c>
      <c r="N122" t="s">
        <v>24</v>
      </c>
    </row>
    <row r="123" spans="1:14" x14ac:dyDescent="0.25">
      <c r="A123" t="s">
        <v>349</v>
      </c>
      <c r="B123" t="s">
        <v>350</v>
      </c>
      <c r="C123" t="s">
        <v>326</v>
      </c>
      <c r="D123" t="s">
        <v>21</v>
      </c>
      <c r="E123">
        <v>25705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43720</v>
      </c>
      <c r="L123" t="s">
        <v>26</v>
      </c>
      <c r="N123" t="s">
        <v>24</v>
      </c>
    </row>
    <row r="124" spans="1:14" x14ac:dyDescent="0.25">
      <c r="A124" t="s">
        <v>351</v>
      </c>
      <c r="B124" t="s">
        <v>352</v>
      </c>
      <c r="C124" t="s">
        <v>113</v>
      </c>
      <c r="D124" t="s">
        <v>21</v>
      </c>
      <c r="E124">
        <v>25801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43719</v>
      </c>
      <c r="L124" t="s">
        <v>26</v>
      </c>
      <c r="N124" t="s">
        <v>24</v>
      </c>
    </row>
    <row r="125" spans="1:14" x14ac:dyDescent="0.25">
      <c r="A125" t="s">
        <v>353</v>
      </c>
      <c r="B125" t="s">
        <v>354</v>
      </c>
      <c r="C125" t="s">
        <v>326</v>
      </c>
      <c r="D125" t="s">
        <v>21</v>
      </c>
      <c r="E125">
        <v>25705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43719</v>
      </c>
      <c r="L125" t="s">
        <v>26</v>
      </c>
      <c r="N125" t="s">
        <v>24</v>
      </c>
    </row>
    <row r="126" spans="1:14" x14ac:dyDescent="0.25">
      <c r="A126" t="s">
        <v>355</v>
      </c>
      <c r="B126" t="s">
        <v>356</v>
      </c>
      <c r="C126" t="s">
        <v>326</v>
      </c>
      <c r="D126" t="s">
        <v>21</v>
      </c>
      <c r="E126">
        <v>25705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43719</v>
      </c>
      <c r="L126" t="s">
        <v>26</v>
      </c>
      <c r="N126" t="s">
        <v>24</v>
      </c>
    </row>
    <row r="127" spans="1:14" x14ac:dyDescent="0.25">
      <c r="A127" t="s">
        <v>357</v>
      </c>
      <c r="B127" t="s">
        <v>358</v>
      </c>
      <c r="C127" t="s">
        <v>71</v>
      </c>
      <c r="D127" t="s">
        <v>21</v>
      </c>
      <c r="E127">
        <v>26003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43719</v>
      </c>
      <c r="L127" t="s">
        <v>26</v>
      </c>
      <c r="N127" t="s">
        <v>24</v>
      </c>
    </row>
    <row r="128" spans="1:14" x14ac:dyDescent="0.25">
      <c r="A128" t="s">
        <v>359</v>
      </c>
      <c r="B128" t="s">
        <v>360</v>
      </c>
      <c r="C128" t="s">
        <v>71</v>
      </c>
      <c r="D128" t="s">
        <v>21</v>
      </c>
      <c r="E128">
        <v>26003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43719</v>
      </c>
      <c r="L128" t="s">
        <v>26</v>
      </c>
      <c r="N128" t="s">
        <v>24</v>
      </c>
    </row>
    <row r="129" spans="1:14" x14ac:dyDescent="0.25">
      <c r="A129" t="s">
        <v>361</v>
      </c>
      <c r="B129" t="s">
        <v>362</v>
      </c>
      <c r="C129" t="s">
        <v>113</v>
      </c>
      <c r="D129" t="s">
        <v>21</v>
      </c>
      <c r="E129">
        <v>25801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43719</v>
      </c>
      <c r="L129" t="s">
        <v>26</v>
      </c>
      <c r="N129" t="s">
        <v>24</v>
      </c>
    </row>
    <row r="130" spans="1:14" x14ac:dyDescent="0.25">
      <c r="A130" t="s">
        <v>363</v>
      </c>
      <c r="B130" t="s">
        <v>364</v>
      </c>
      <c r="C130" t="s">
        <v>326</v>
      </c>
      <c r="D130" t="s">
        <v>21</v>
      </c>
      <c r="E130">
        <v>25705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43719</v>
      </c>
      <c r="L130" t="s">
        <v>26</v>
      </c>
      <c r="N130" t="s">
        <v>24</v>
      </c>
    </row>
    <row r="131" spans="1:14" x14ac:dyDescent="0.25">
      <c r="A131" t="s">
        <v>341</v>
      </c>
      <c r="B131" t="s">
        <v>365</v>
      </c>
      <c r="C131" t="s">
        <v>326</v>
      </c>
      <c r="D131" t="s">
        <v>21</v>
      </c>
      <c r="E131">
        <v>25705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43719</v>
      </c>
      <c r="L131" t="s">
        <v>26</v>
      </c>
      <c r="N131" t="s">
        <v>24</v>
      </c>
    </row>
    <row r="132" spans="1:14" x14ac:dyDescent="0.25">
      <c r="A132" t="s">
        <v>366</v>
      </c>
      <c r="B132" t="s">
        <v>367</v>
      </c>
      <c r="C132" t="s">
        <v>113</v>
      </c>
      <c r="D132" t="s">
        <v>21</v>
      </c>
      <c r="E132">
        <v>25801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43719</v>
      </c>
      <c r="L132" t="s">
        <v>26</v>
      </c>
      <c r="N132" t="s">
        <v>24</v>
      </c>
    </row>
    <row r="133" spans="1:14" x14ac:dyDescent="0.25">
      <c r="A133" t="s">
        <v>368</v>
      </c>
      <c r="B133" t="s">
        <v>369</v>
      </c>
      <c r="C133" t="s">
        <v>326</v>
      </c>
      <c r="D133" t="s">
        <v>21</v>
      </c>
      <c r="E133">
        <v>25705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43719</v>
      </c>
      <c r="L133" t="s">
        <v>26</v>
      </c>
      <c r="N133" t="s">
        <v>24</v>
      </c>
    </row>
    <row r="134" spans="1:14" x14ac:dyDescent="0.25">
      <c r="A134" t="s">
        <v>370</v>
      </c>
      <c r="B134" t="s">
        <v>371</v>
      </c>
      <c r="C134" t="s">
        <v>71</v>
      </c>
      <c r="D134" t="s">
        <v>21</v>
      </c>
      <c r="E134">
        <v>26003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43719</v>
      </c>
      <c r="L134" t="s">
        <v>26</v>
      </c>
      <c r="N134" t="s">
        <v>24</v>
      </c>
    </row>
    <row r="135" spans="1:14" x14ac:dyDescent="0.25">
      <c r="A135" t="s">
        <v>114</v>
      </c>
      <c r="B135" t="s">
        <v>372</v>
      </c>
      <c r="C135" t="s">
        <v>326</v>
      </c>
      <c r="D135" t="s">
        <v>21</v>
      </c>
      <c r="E135">
        <v>25705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43719</v>
      </c>
      <c r="L135" t="s">
        <v>26</v>
      </c>
      <c r="N135" t="s">
        <v>24</v>
      </c>
    </row>
    <row r="136" spans="1:14" x14ac:dyDescent="0.25">
      <c r="A136" t="s">
        <v>373</v>
      </c>
      <c r="B136" t="s">
        <v>374</v>
      </c>
      <c r="C136" t="s">
        <v>375</v>
      </c>
      <c r="D136" t="s">
        <v>21</v>
      </c>
      <c r="E136">
        <v>26059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43718</v>
      </c>
      <c r="L136" t="s">
        <v>26</v>
      </c>
      <c r="N136" t="s">
        <v>24</v>
      </c>
    </row>
    <row r="137" spans="1:14" x14ac:dyDescent="0.25">
      <c r="A137" t="s">
        <v>376</v>
      </c>
      <c r="B137" t="s">
        <v>377</v>
      </c>
      <c r="C137" t="s">
        <v>375</v>
      </c>
      <c r="D137" t="s">
        <v>21</v>
      </c>
      <c r="E137">
        <v>26059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43718</v>
      </c>
      <c r="L137" t="s">
        <v>26</v>
      </c>
      <c r="N137" t="s">
        <v>24</v>
      </c>
    </row>
    <row r="138" spans="1:14" x14ac:dyDescent="0.25">
      <c r="A138" t="s">
        <v>378</v>
      </c>
      <c r="B138" t="s">
        <v>379</v>
      </c>
      <c r="C138" t="s">
        <v>375</v>
      </c>
      <c r="D138" t="s">
        <v>21</v>
      </c>
      <c r="E138">
        <v>26059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43718</v>
      </c>
      <c r="L138" t="s">
        <v>26</v>
      </c>
      <c r="N138" t="s">
        <v>24</v>
      </c>
    </row>
    <row r="139" spans="1:14" x14ac:dyDescent="0.25">
      <c r="A139" t="s">
        <v>380</v>
      </c>
      <c r="B139" t="s">
        <v>381</v>
      </c>
      <c r="C139" t="s">
        <v>375</v>
      </c>
      <c r="D139" t="s">
        <v>21</v>
      </c>
      <c r="E139">
        <v>26059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43718</v>
      </c>
      <c r="L139" t="s">
        <v>26</v>
      </c>
      <c r="N139" t="s">
        <v>24</v>
      </c>
    </row>
    <row r="140" spans="1:14" x14ac:dyDescent="0.25">
      <c r="A140" t="s">
        <v>382</v>
      </c>
      <c r="B140" t="s">
        <v>383</v>
      </c>
      <c r="C140" t="s">
        <v>384</v>
      </c>
      <c r="D140" t="s">
        <v>21</v>
      </c>
      <c r="E140">
        <v>26542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43717</v>
      </c>
      <c r="L140" t="s">
        <v>26</v>
      </c>
      <c r="N140" t="s">
        <v>24</v>
      </c>
    </row>
    <row r="141" spans="1:14" x14ac:dyDescent="0.25">
      <c r="A141" t="s">
        <v>385</v>
      </c>
      <c r="B141" t="s">
        <v>386</v>
      </c>
      <c r="C141" t="s">
        <v>387</v>
      </c>
      <c r="D141" t="s">
        <v>21</v>
      </c>
      <c r="E141">
        <v>26802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43717</v>
      </c>
      <c r="L141" t="s">
        <v>26</v>
      </c>
      <c r="N141" t="s">
        <v>24</v>
      </c>
    </row>
    <row r="142" spans="1:14" x14ac:dyDescent="0.25">
      <c r="A142" t="s">
        <v>388</v>
      </c>
      <c r="B142" t="s">
        <v>389</v>
      </c>
      <c r="C142" t="s">
        <v>390</v>
      </c>
      <c r="D142" t="s">
        <v>21</v>
      </c>
      <c r="E142">
        <v>26537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43717</v>
      </c>
      <c r="L142" t="s">
        <v>26</v>
      </c>
      <c r="N142" t="s">
        <v>24</v>
      </c>
    </row>
    <row r="143" spans="1:14" x14ac:dyDescent="0.25">
      <c r="A143" t="s">
        <v>391</v>
      </c>
      <c r="B143" t="s">
        <v>392</v>
      </c>
      <c r="C143" t="s">
        <v>393</v>
      </c>
      <c r="D143" t="s">
        <v>21</v>
      </c>
      <c r="E143">
        <v>26764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43717</v>
      </c>
      <c r="L143" t="s">
        <v>26</v>
      </c>
      <c r="N143" t="s">
        <v>24</v>
      </c>
    </row>
    <row r="144" spans="1:14" x14ac:dyDescent="0.25">
      <c r="A144" t="s">
        <v>394</v>
      </c>
      <c r="B144" t="s">
        <v>395</v>
      </c>
      <c r="C144" t="s">
        <v>384</v>
      </c>
      <c r="D144" t="s">
        <v>21</v>
      </c>
      <c r="E144">
        <v>26542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43717</v>
      </c>
      <c r="L144" t="s">
        <v>26</v>
      </c>
      <c r="N144" t="s">
        <v>24</v>
      </c>
    </row>
    <row r="145" spans="1:14" x14ac:dyDescent="0.25">
      <c r="A145" t="s">
        <v>396</v>
      </c>
      <c r="B145" t="s">
        <v>397</v>
      </c>
      <c r="C145" t="s">
        <v>384</v>
      </c>
      <c r="D145" t="s">
        <v>21</v>
      </c>
      <c r="E145">
        <v>26542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43717</v>
      </c>
      <c r="L145" t="s">
        <v>26</v>
      </c>
      <c r="N145" t="s">
        <v>24</v>
      </c>
    </row>
    <row r="146" spans="1:14" x14ac:dyDescent="0.25">
      <c r="A146" t="s">
        <v>398</v>
      </c>
      <c r="B146" t="s">
        <v>399</v>
      </c>
      <c r="C146" t="s">
        <v>400</v>
      </c>
      <c r="D146" t="s">
        <v>21</v>
      </c>
      <c r="E146">
        <v>26866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43717</v>
      </c>
      <c r="L146" t="s">
        <v>26</v>
      </c>
      <c r="N146" t="s">
        <v>24</v>
      </c>
    </row>
    <row r="147" spans="1:14" x14ac:dyDescent="0.25">
      <c r="A147" t="s">
        <v>401</v>
      </c>
      <c r="B147" t="s">
        <v>402</v>
      </c>
      <c r="C147" t="s">
        <v>387</v>
      </c>
      <c r="D147" t="s">
        <v>21</v>
      </c>
      <c r="E147">
        <v>26802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43717</v>
      </c>
      <c r="L147" t="s">
        <v>26</v>
      </c>
      <c r="N147" t="s">
        <v>24</v>
      </c>
    </row>
    <row r="148" spans="1:14" x14ac:dyDescent="0.25">
      <c r="A148" t="s">
        <v>403</v>
      </c>
      <c r="B148" t="s">
        <v>404</v>
      </c>
      <c r="C148" t="s">
        <v>393</v>
      </c>
      <c r="D148" t="s">
        <v>21</v>
      </c>
      <c r="E148">
        <v>26764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43717</v>
      </c>
      <c r="L148" t="s">
        <v>26</v>
      </c>
      <c r="N148" t="s">
        <v>24</v>
      </c>
    </row>
    <row r="149" spans="1:14" x14ac:dyDescent="0.25">
      <c r="A149" t="s">
        <v>405</v>
      </c>
      <c r="B149" t="s">
        <v>406</v>
      </c>
      <c r="C149" t="s">
        <v>400</v>
      </c>
      <c r="D149" t="s">
        <v>21</v>
      </c>
      <c r="E149">
        <v>26866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43717</v>
      </c>
      <c r="L149" t="s">
        <v>26</v>
      </c>
      <c r="N149" t="s">
        <v>24</v>
      </c>
    </row>
    <row r="150" spans="1:14" x14ac:dyDescent="0.25">
      <c r="A150" t="s">
        <v>407</v>
      </c>
      <c r="B150" t="s">
        <v>408</v>
      </c>
      <c r="C150" t="s">
        <v>409</v>
      </c>
      <c r="D150" t="s">
        <v>21</v>
      </c>
      <c r="E150">
        <v>26807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43717</v>
      </c>
      <c r="L150" t="s">
        <v>26</v>
      </c>
      <c r="N150" t="s">
        <v>24</v>
      </c>
    </row>
    <row r="151" spans="1:14" x14ac:dyDescent="0.25">
      <c r="A151" t="s">
        <v>410</v>
      </c>
      <c r="B151" t="s">
        <v>411</v>
      </c>
      <c r="C151" t="s">
        <v>412</v>
      </c>
      <c r="D151" t="s">
        <v>21</v>
      </c>
      <c r="E151">
        <v>26519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43717</v>
      </c>
      <c r="L151" t="s">
        <v>26</v>
      </c>
      <c r="N151" t="s">
        <v>24</v>
      </c>
    </row>
    <row r="152" spans="1:14" x14ac:dyDescent="0.25">
      <c r="A152" t="s">
        <v>413</v>
      </c>
      <c r="B152" t="s">
        <v>414</v>
      </c>
      <c r="C152" t="s">
        <v>412</v>
      </c>
      <c r="D152" t="s">
        <v>21</v>
      </c>
      <c r="E152">
        <v>26519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43717</v>
      </c>
      <c r="L152" t="s">
        <v>26</v>
      </c>
      <c r="N152" t="s">
        <v>24</v>
      </c>
    </row>
    <row r="153" spans="1:14" x14ac:dyDescent="0.25">
      <c r="A153" t="s">
        <v>413</v>
      </c>
      <c r="B153" t="s">
        <v>415</v>
      </c>
      <c r="C153" t="s">
        <v>412</v>
      </c>
      <c r="D153" t="s">
        <v>21</v>
      </c>
      <c r="E153">
        <v>26519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43717</v>
      </c>
      <c r="L153" t="s">
        <v>26</v>
      </c>
      <c r="N153" t="s">
        <v>24</v>
      </c>
    </row>
    <row r="154" spans="1:14" x14ac:dyDescent="0.25">
      <c r="A154" t="s">
        <v>416</v>
      </c>
      <c r="B154" t="s">
        <v>417</v>
      </c>
      <c r="C154" t="s">
        <v>400</v>
      </c>
      <c r="D154" t="s">
        <v>21</v>
      </c>
      <c r="E154">
        <v>26866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43717</v>
      </c>
      <c r="L154" t="s">
        <v>26</v>
      </c>
      <c r="N154" t="s">
        <v>24</v>
      </c>
    </row>
    <row r="155" spans="1:14" x14ac:dyDescent="0.25">
      <c r="A155" t="s">
        <v>418</v>
      </c>
      <c r="B155" t="s">
        <v>419</v>
      </c>
      <c r="C155" t="s">
        <v>393</v>
      </c>
      <c r="D155" t="s">
        <v>21</v>
      </c>
      <c r="E155">
        <v>26764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43717</v>
      </c>
      <c r="L155" t="s">
        <v>26</v>
      </c>
      <c r="N155" t="s">
        <v>24</v>
      </c>
    </row>
    <row r="156" spans="1:14" x14ac:dyDescent="0.25">
      <c r="A156" t="s">
        <v>420</v>
      </c>
      <c r="B156" t="s">
        <v>421</v>
      </c>
      <c r="C156" t="s">
        <v>320</v>
      </c>
      <c r="D156" t="s">
        <v>21</v>
      </c>
      <c r="E156">
        <v>26452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43713</v>
      </c>
      <c r="L156" t="s">
        <v>26</v>
      </c>
      <c r="N156" t="s">
        <v>24</v>
      </c>
    </row>
    <row r="157" spans="1:14" x14ac:dyDescent="0.25">
      <c r="A157" t="s">
        <v>422</v>
      </c>
      <c r="B157" t="s">
        <v>423</v>
      </c>
      <c r="C157" t="s">
        <v>320</v>
      </c>
      <c r="D157" t="s">
        <v>21</v>
      </c>
      <c r="E157">
        <v>26452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43713</v>
      </c>
      <c r="L157" t="s">
        <v>26</v>
      </c>
      <c r="N157" t="s">
        <v>24</v>
      </c>
    </row>
    <row r="158" spans="1:14" x14ac:dyDescent="0.25">
      <c r="A158" t="s">
        <v>424</v>
      </c>
      <c r="B158" t="s">
        <v>425</v>
      </c>
      <c r="C158" t="s">
        <v>320</v>
      </c>
      <c r="D158" t="s">
        <v>21</v>
      </c>
      <c r="E158">
        <v>26452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43713</v>
      </c>
      <c r="L158" t="s">
        <v>26</v>
      </c>
      <c r="N158" t="s">
        <v>24</v>
      </c>
    </row>
    <row r="159" spans="1:14" x14ac:dyDescent="0.25">
      <c r="A159" t="s">
        <v>426</v>
      </c>
      <c r="B159" t="s">
        <v>427</v>
      </c>
      <c r="C159" t="s">
        <v>320</v>
      </c>
      <c r="D159" t="s">
        <v>21</v>
      </c>
      <c r="E159">
        <v>26452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43713</v>
      </c>
      <c r="L159" t="s">
        <v>26</v>
      </c>
      <c r="N159" t="s">
        <v>24</v>
      </c>
    </row>
    <row r="160" spans="1:14" x14ac:dyDescent="0.25">
      <c r="A160" t="s">
        <v>428</v>
      </c>
      <c r="B160" t="s">
        <v>429</v>
      </c>
      <c r="C160" t="s">
        <v>320</v>
      </c>
      <c r="D160" t="s">
        <v>21</v>
      </c>
      <c r="E160">
        <v>26452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43713</v>
      </c>
      <c r="L160" t="s">
        <v>26</v>
      </c>
      <c r="N160" t="s">
        <v>24</v>
      </c>
    </row>
    <row r="161" spans="1:14" x14ac:dyDescent="0.25">
      <c r="A161" t="s">
        <v>430</v>
      </c>
      <c r="B161" t="s">
        <v>431</v>
      </c>
      <c r="C161" t="s">
        <v>320</v>
      </c>
      <c r="D161" t="s">
        <v>21</v>
      </c>
      <c r="E161">
        <v>26452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43713</v>
      </c>
      <c r="L161" t="s">
        <v>26</v>
      </c>
      <c r="N161" t="s">
        <v>24</v>
      </c>
    </row>
    <row r="162" spans="1:14" x14ac:dyDescent="0.25">
      <c r="A162" t="s">
        <v>442</v>
      </c>
      <c r="B162" t="s">
        <v>443</v>
      </c>
      <c r="C162" t="s">
        <v>444</v>
      </c>
      <c r="D162" t="s">
        <v>21</v>
      </c>
      <c r="E162">
        <v>26288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43706</v>
      </c>
      <c r="L162" t="s">
        <v>26</v>
      </c>
      <c r="N162" t="s">
        <v>24</v>
      </c>
    </row>
    <row r="163" spans="1:14" x14ac:dyDescent="0.25">
      <c r="A163" t="s">
        <v>450</v>
      </c>
      <c r="B163" t="s">
        <v>451</v>
      </c>
      <c r="C163" t="s">
        <v>191</v>
      </c>
      <c r="D163" t="s">
        <v>21</v>
      </c>
      <c r="E163">
        <v>25234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43705</v>
      </c>
      <c r="L163" t="s">
        <v>26</v>
      </c>
      <c r="N163" t="s">
        <v>24</v>
      </c>
    </row>
    <row r="164" spans="1:14" x14ac:dyDescent="0.25">
      <c r="A164" t="s">
        <v>452</v>
      </c>
      <c r="B164" t="s">
        <v>453</v>
      </c>
      <c r="C164" t="s">
        <v>48</v>
      </c>
      <c r="D164" t="s">
        <v>21</v>
      </c>
      <c r="E164">
        <v>25311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43705</v>
      </c>
      <c r="L164" t="s">
        <v>26</v>
      </c>
      <c r="N164" t="s">
        <v>24</v>
      </c>
    </row>
    <row r="165" spans="1:14" x14ac:dyDescent="0.25">
      <c r="A165" t="s">
        <v>454</v>
      </c>
      <c r="B165" t="s">
        <v>455</v>
      </c>
      <c r="C165" t="s">
        <v>53</v>
      </c>
      <c r="D165" t="s">
        <v>21</v>
      </c>
      <c r="E165">
        <v>25303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43705</v>
      </c>
      <c r="L165" t="s">
        <v>26</v>
      </c>
      <c r="N165" t="s">
        <v>24</v>
      </c>
    </row>
    <row r="166" spans="1:14" x14ac:dyDescent="0.25">
      <c r="A166" t="s">
        <v>456</v>
      </c>
      <c r="B166" t="s">
        <v>457</v>
      </c>
      <c r="C166" t="s">
        <v>458</v>
      </c>
      <c r="D166" t="s">
        <v>21</v>
      </c>
      <c r="E166">
        <v>25266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43705</v>
      </c>
      <c r="L166" t="s">
        <v>26</v>
      </c>
      <c r="N166" t="s">
        <v>24</v>
      </c>
    </row>
    <row r="167" spans="1:14" x14ac:dyDescent="0.25">
      <c r="A167" t="s">
        <v>459</v>
      </c>
      <c r="B167" t="s">
        <v>460</v>
      </c>
      <c r="C167" t="s">
        <v>48</v>
      </c>
      <c r="D167" t="s">
        <v>21</v>
      </c>
      <c r="E167">
        <v>25312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43705</v>
      </c>
      <c r="L167" t="s">
        <v>26</v>
      </c>
      <c r="N167" t="s">
        <v>24</v>
      </c>
    </row>
    <row r="168" spans="1:14" x14ac:dyDescent="0.25">
      <c r="A168" t="s">
        <v>461</v>
      </c>
      <c r="B168" t="s">
        <v>462</v>
      </c>
      <c r="C168" t="s">
        <v>463</v>
      </c>
      <c r="D168" t="s">
        <v>21</v>
      </c>
      <c r="E168">
        <v>25550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43704</v>
      </c>
      <c r="L168" t="s">
        <v>26</v>
      </c>
      <c r="N168" t="s">
        <v>24</v>
      </c>
    </row>
    <row r="169" spans="1:14" x14ac:dyDescent="0.25">
      <c r="A169" t="s">
        <v>464</v>
      </c>
      <c r="B169" t="s">
        <v>465</v>
      </c>
      <c r="C169" t="s">
        <v>466</v>
      </c>
      <c r="D169" t="s">
        <v>21</v>
      </c>
      <c r="E169">
        <v>25177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43704</v>
      </c>
      <c r="L169" t="s">
        <v>26</v>
      </c>
      <c r="N169" t="s">
        <v>24</v>
      </c>
    </row>
    <row r="170" spans="1:14" x14ac:dyDescent="0.25">
      <c r="A170" t="s">
        <v>467</v>
      </c>
      <c r="B170" t="s">
        <v>468</v>
      </c>
      <c r="C170" t="s">
        <v>335</v>
      </c>
      <c r="D170" t="s">
        <v>21</v>
      </c>
      <c r="E170">
        <v>25560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43704</v>
      </c>
      <c r="L170" t="s">
        <v>26</v>
      </c>
      <c r="N170" t="s">
        <v>24</v>
      </c>
    </row>
    <row r="171" spans="1:14" x14ac:dyDescent="0.25">
      <c r="A171" t="s">
        <v>469</v>
      </c>
      <c r="B171" t="s">
        <v>470</v>
      </c>
      <c r="C171" t="s">
        <v>335</v>
      </c>
      <c r="D171" t="s">
        <v>21</v>
      </c>
      <c r="E171">
        <v>25560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43704</v>
      </c>
      <c r="L171" t="s">
        <v>26</v>
      </c>
      <c r="N171" t="s">
        <v>24</v>
      </c>
    </row>
    <row r="172" spans="1:14" x14ac:dyDescent="0.25">
      <c r="A172" t="s">
        <v>471</v>
      </c>
      <c r="B172" t="s">
        <v>472</v>
      </c>
      <c r="C172" t="s">
        <v>301</v>
      </c>
      <c r="D172" t="s">
        <v>21</v>
      </c>
      <c r="E172">
        <v>26034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43704</v>
      </c>
      <c r="L172" t="s">
        <v>26</v>
      </c>
      <c r="N172" t="s">
        <v>24</v>
      </c>
    </row>
    <row r="173" spans="1:14" x14ac:dyDescent="0.25">
      <c r="A173" t="s">
        <v>473</v>
      </c>
      <c r="B173" t="s">
        <v>474</v>
      </c>
      <c r="C173" t="s">
        <v>475</v>
      </c>
      <c r="D173" t="s">
        <v>21</v>
      </c>
      <c r="E173">
        <v>24822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43704</v>
      </c>
      <c r="L173" t="s">
        <v>26</v>
      </c>
      <c r="N173" t="s">
        <v>24</v>
      </c>
    </row>
    <row r="174" spans="1:14" x14ac:dyDescent="0.25">
      <c r="A174" t="s">
        <v>476</v>
      </c>
      <c r="B174" t="s">
        <v>477</v>
      </c>
      <c r="C174" t="s">
        <v>301</v>
      </c>
      <c r="D174" t="s">
        <v>21</v>
      </c>
      <c r="E174">
        <v>26034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43704</v>
      </c>
      <c r="L174" t="s">
        <v>26</v>
      </c>
      <c r="N174" t="s">
        <v>24</v>
      </c>
    </row>
    <row r="175" spans="1:14" x14ac:dyDescent="0.25">
      <c r="A175" t="s">
        <v>478</v>
      </c>
      <c r="B175" t="s">
        <v>479</v>
      </c>
      <c r="C175" t="s">
        <v>480</v>
      </c>
      <c r="D175" t="s">
        <v>21</v>
      </c>
      <c r="E175">
        <v>25901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43703</v>
      </c>
      <c r="L175" t="s">
        <v>26</v>
      </c>
      <c r="N175" t="s">
        <v>24</v>
      </c>
    </row>
    <row r="176" spans="1:14" x14ac:dyDescent="0.25">
      <c r="A176" t="s">
        <v>481</v>
      </c>
      <c r="B176" t="s">
        <v>482</v>
      </c>
      <c r="C176" t="s">
        <v>480</v>
      </c>
      <c r="D176" t="s">
        <v>21</v>
      </c>
      <c r="E176">
        <v>25901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43703</v>
      </c>
      <c r="L176" t="s">
        <v>26</v>
      </c>
      <c r="N176" t="s">
        <v>24</v>
      </c>
    </row>
    <row r="177" spans="1:14" x14ac:dyDescent="0.25">
      <c r="A177" t="s">
        <v>483</v>
      </c>
      <c r="B177" t="s">
        <v>484</v>
      </c>
      <c r="C177" t="s">
        <v>480</v>
      </c>
      <c r="D177" t="s">
        <v>21</v>
      </c>
      <c r="E177">
        <v>25901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43703</v>
      </c>
      <c r="L177" t="s">
        <v>26</v>
      </c>
      <c r="N177" t="s">
        <v>24</v>
      </c>
    </row>
    <row r="178" spans="1:14" x14ac:dyDescent="0.25">
      <c r="A178" t="s">
        <v>485</v>
      </c>
      <c r="B178" t="s">
        <v>486</v>
      </c>
      <c r="C178" t="s">
        <v>487</v>
      </c>
      <c r="D178" t="s">
        <v>21</v>
      </c>
      <c r="E178">
        <v>25840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43703</v>
      </c>
      <c r="L178" t="s">
        <v>26</v>
      </c>
      <c r="N178" t="s">
        <v>24</v>
      </c>
    </row>
    <row r="179" spans="1:14" x14ac:dyDescent="0.25">
      <c r="A179" t="s">
        <v>488</v>
      </c>
      <c r="B179" t="s">
        <v>489</v>
      </c>
      <c r="C179" t="s">
        <v>463</v>
      </c>
      <c r="D179" t="s">
        <v>21</v>
      </c>
      <c r="E179">
        <v>25550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43703</v>
      </c>
      <c r="L179" t="s">
        <v>26</v>
      </c>
      <c r="N179" t="s">
        <v>24</v>
      </c>
    </row>
    <row r="180" spans="1:14" x14ac:dyDescent="0.25">
      <c r="A180" t="s">
        <v>490</v>
      </c>
      <c r="B180" t="s">
        <v>491</v>
      </c>
      <c r="C180" t="s">
        <v>480</v>
      </c>
      <c r="D180" t="s">
        <v>21</v>
      </c>
      <c r="E180">
        <v>25901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43703</v>
      </c>
      <c r="L180" t="s">
        <v>26</v>
      </c>
      <c r="N180" t="s">
        <v>24</v>
      </c>
    </row>
    <row r="181" spans="1:14" x14ac:dyDescent="0.25">
      <c r="A181" t="s">
        <v>492</v>
      </c>
      <c r="B181" t="s">
        <v>493</v>
      </c>
      <c r="C181" t="s">
        <v>480</v>
      </c>
      <c r="D181" t="s">
        <v>21</v>
      </c>
      <c r="E181">
        <v>25901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43703</v>
      </c>
      <c r="L181" t="s">
        <v>26</v>
      </c>
      <c r="N181" t="s">
        <v>24</v>
      </c>
    </row>
    <row r="182" spans="1:14" x14ac:dyDescent="0.25">
      <c r="A182" t="s">
        <v>494</v>
      </c>
      <c r="B182" t="s">
        <v>495</v>
      </c>
      <c r="C182" t="s">
        <v>480</v>
      </c>
      <c r="D182" t="s">
        <v>21</v>
      </c>
      <c r="E182">
        <v>25901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43703</v>
      </c>
      <c r="L182" t="s">
        <v>26</v>
      </c>
      <c r="N182" t="s">
        <v>24</v>
      </c>
    </row>
    <row r="183" spans="1:14" x14ac:dyDescent="0.25">
      <c r="A183" t="s">
        <v>496</v>
      </c>
      <c r="B183" t="s">
        <v>497</v>
      </c>
      <c r="C183" t="s">
        <v>480</v>
      </c>
      <c r="D183" t="s">
        <v>21</v>
      </c>
      <c r="E183">
        <v>25901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43703</v>
      </c>
      <c r="L183" t="s">
        <v>26</v>
      </c>
      <c r="N183" t="s">
        <v>24</v>
      </c>
    </row>
    <row r="184" spans="1:14" x14ac:dyDescent="0.25">
      <c r="A184" t="s">
        <v>498</v>
      </c>
      <c r="B184" t="s">
        <v>499</v>
      </c>
      <c r="C184" t="s">
        <v>487</v>
      </c>
      <c r="D184" t="s">
        <v>21</v>
      </c>
      <c r="E184">
        <v>25840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43703</v>
      </c>
      <c r="L184" t="s">
        <v>26</v>
      </c>
      <c r="N184" t="s">
        <v>24</v>
      </c>
    </row>
    <row r="185" spans="1:14" x14ac:dyDescent="0.25">
      <c r="A185" t="s">
        <v>439</v>
      </c>
      <c r="B185" t="s">
        <v>500</v>
      </c>
      <c r="C185" t="s">
        <v>501</v>
      </c>
      <c r="D185" t="s">
        <v>21</v>
      </c>
      <c r="E185">
        <v>25854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43703</v>
      </c>
      <c r="L185" t="s">
        <v>26</v>
      </c>
      <c r="N185" t="s">
        <v>24</v>
      </c>
    </row>
    <row r="186" spans="1:14" x14ac:dyDescent="0.25">
      <c r="A186" t="s">
        <v>502</v>
      </c>
      <c r="B186" t="s">
        <v>503</v>
      </c>
      <c r="C186" t="s">
        <v>504</v>
      </c>
      <c r="D186" t="s">
        <v>21</v>
      </c>
      <c r="E186">
        <v>25119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43703</v>
      </c>
      <c r="L186" t="s">
        <v>26</v>
      </c>
      <c r="N186" t="s">
        <v>24</v>
      </c>
    </row>
    <row r="187" spans="1:14" x14ac:dyDescent="0.25">
      <c r="A187" t="s">
        <v>505</v>
      </c>
      <c r="B187" t="s">
        <v>506</v>
      </c>
      <c r="C187" t="s">
        <v>480</v>
      </c>
      <c r="D187" t="s">
        <v>21</v>
      </c>
      <c r="E187">
        <v>25901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43703</v>
      </c>
      <c r="L187" t="s">
        <v>26</v>
      </c>
      <c r="N187" t="s">
        <v>24</v>
      </c>
    </row>
    <row r="188" spans="1:14" x14ac:dyDescent="0.25">
      <c r="A188" t="s">
        <v>507</v>
      </c>
      <c r="B188" t="s">
        <v>508</v>
      </c>
      <c r="C188" t="s">
        <v>509</v>
      </c>
      <c r="D188" t="s">
        <v>21</v>
      </c>
      <c r="E188">
        <v>26679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43703</v>
      </c>
      <c r="L188" t="s">
        <v>26</v>
      </c>
      <c r="N188" t="s">
        <v>24</v>
      </c>
    </row>
    <row r="189" spans="1:14" x14ac:dyDescent="0.25">
      <c r="A189" t="s">
        <v>513</v>
      </c>
      <c r="B189" t="s">
        <v>514</v>
      </c>
      <c r="C189" t="s">
        <v>515</v>
      </c>
      <c r="D189" t="s">
        <v>21</v>
      </c>
      <c r="E189">
        <v>26570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43702</v>
      </c>
      <c r="L189" t="s">
        <v>26</v>
      </c>
      <c r="N189" t="s">
        <v>24</v>
      </c>
    </row>
    <row r="190" spans="1:14" x14ac:dyDescent="0.25">
      <c r="A190" t="s">
        <v>359</v>
      </c>
      <c r="B190" t="s">
        <v>516</v>
      </c>
      <c r="C190" t="s">
        <v>517</v>
      </c>
      <c r="D190" t="s">
        <v>21</v>
      </c>
      <c r="E190">
        <v>26431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43702</v>
      </c>
      <c r="L190" t="s">
        <v>26</v>
      </c>
      <c r="N190" t="s">
        <v>24</v>
      </c>
    </row>
    <row r="191" spans="1:14" x14ac:dyDescent="0.25">
      <c r="A191" t="s">
        <v>518</v>
      </c>
      <c r="B191" t="s">
        <v>519</v>
      </c>
      <c r="C191" t="s">
        <v>520</v>
      </c>
      <c r="D191" t="s">
        <v>21</v>
      </c>
      <c r="E191">
        <v>26582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43702</v>
      </c>
      <c r="L191" t="s">
        <v>26</v>
      </c>
      <c r="N191" t="s">
        <v>24</v>
      </c>
    </row>
    <row r="192" spans="1:14" x14ac:dyDescent="0.25">
      <c r="A192" t="s">
        <v>521</v>
      </c>
      <c r="B192" t="s">
        <v>522</v>
      </c>
      <c r="C192" t="s">
        <v>393</v>
      </c>
      <c r="D192" t="s">
        <v>21</v>
      </c>
      <c r="E192">
        <v>26764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43702</v>
      </c>
      <c r="L192" t="s">
        <v>26</v>
      </c>
      <c r="N192" t="s">
        <v>24</v>
      </c>
    </row>
    <row r="193" spans="1:14" x14ac:dyDescent="0.25">
      <c r="A193" t="s">
        <v>523</v>
      </c>
      <c r="B193" t="s">
        <v>524</v>
      </c>
      <c r="C193" t="s">
        <v>271</v>
      </c>
      <c r="D193" t="s">
        <v>21</v>
      </c>
      <c r="E193">
        <v>25404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43700</v>
      </c>
      <c r="L193" t="s">
        <v>26</v>
      </c>
      <c r="N193" t="s">
        <v>24</v>
      </c>
    </row>
    <row r="194" spans="1:14" x14ac:dyDescent="0.25">
      <c r="A194" t="s">
        <v>525</v>
      </c>
      <c r="B194" t="s">
        <v>526</v>
      </c>
      <c r="C194" t="s">
        <v>527</v>
      </c>
      <c r="D194" t="s">
        <v>21</v>
      </c>
      <c r="E194">
        <v>24818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43699</v>
      </c>
      <c r="L194" t="s">
        <v>26</v>
      </c>
      <c r="N194" t="s">
        <v>24</v>
      </c>
    </row>
    <row r="195" spans="1:14" x14ac:dyDescent="0.25">
      <c r="A195" t="s">
        <v>530</v>
      </c>
      <c r="B195" t="s">
        <v>531</v>
      </c>
      <c r="C195" t="s">
        <v>532</v>
      </c>
      <c r="D195" t="s">
        <v>21</v>
      </c>
      <c r="E195">
        <v>24870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43699</v>
      </c>
      <c r="L195" t="s">
        <v>26</v>
      </c>
      <c r="N195" t="s">
        <v>24</v>
      </c>
    </row>
    <row r="196" spans="1:14" x14ac:dyDescent="0.25">
      <c r="A196" t="s">
        <v>535</v>
      </c>
      <c r="B196" t="s">
        <v>536</v>
      </c>
      <c r="C196" t="s">
        <v>537</v>
      </c>
      <c r="D196" t="s">
        <v>21</v>
      </c>
      <c r="E196">
        <v>25053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43698</v>
      </c>
      <c r="L196" t="s">
        <v>26</v>
      </c>
      <c r="N196" t="s">
        <v>24</v>
      </c>
    </row>
    <row r="197" spans="1:14" x14ac:dyDescent="0.25">
      <c r="A197" t="s">
        <v>538</v>
      </c>
      <c r="B197" t="s">
        <v>539</v>
      </c>
      <c r="C197" t="s">
        <v>540</v>
      </c>
      <c r="D197" t="s">
        <v>21</v>
      </c>
      <c r="E197">
        <v>25130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43698</v>
      </c>
      <c r="L197" t="s">
        <v>26</v>
      </c>
      <c r="N197" t="s">
        <v>24</v>
      </c>
    </row>
    <row r="198" spans="1:14" x14ac:dyDescent="0.25">
      <c r="A198" t="s">
        <v>541</v>
      </c>
      <c r="B198" t="s">
        <v>542</v>
      </c>
      <c r="C198" t="s">
        <v>543</v>
      </c>
      <c r="D198" t="s">
        <v>21</v>
      </c>
      <c r="E198">
        <v>25142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43698</v>
      </c>
      <c r="L198" t="s">
        <v>26</v>
      </c>
      <c r="N198" t="s">
        <v>24</v>
      </c>
    </row>
    <row r="199" spans="1:14" x14ac:dyDescent="0.25">
      <c r="A199" t="s">
        <v>544</v>
      </c>
      <c r="B199" t="s">
        <v>545</v>
      </c>
      <c r="C199" t="s">
        <v>546</v>
      </c>
      <c r="D199" t="s">
        <v>21</v>
      </c>
      <c r="E199">
        <v>25529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43698</v>
      </c>
      <c r="L199" t="s">
        <v>26</v>
      </c>
      <c r="N199" t="s">
        <v>24</v>
      </c>
    </row>
    <row r="200" spans="1:14" x14ac:dyDescent="0.25">
      <c r="A200" t="s">
        <v>547</v>
      </c>
      <c r="B200" t="s">
        <v>548</v>
      </c>
      <c r="C200" t="s">
        <v>37</v>
      </c>
      <c r="D200" t="s">
        <v>21</v>
      </c>
      <c r="E200">
        <v>26505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43697</v>
      </c>
      <c r="L200" t="s">
        <v>26</v>
      </c>
      <c r="N200" t="s">
        <v>24</v>
      </c>
    </row>
    <row r="201" spans="1:14" x14ac:dyDescent="0.25">
      <c r="A201" t="s">
        <v>549</v>
      </c>
      <c r="B201" t="s">
        <v>550</v>
      </c>
      <c r="C201" t="s">
        <v>551</v>
      </c>
      <c r="D201" t="s">
        <v>21</v>
      </c>
      <c r="E201">
        <v>25315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43697</v>
      </c>
      <c r="L201" t="s">
        <v>26</v>
      </c>
      <c r="N201" t="s">
        <v>24</v>
      </c>
    </row>
    <row r="202" spans="1:14" x14ac:dyDescent="0.25">
      <c r="A202" t="s">
        <v>552</v>
      </c>
      <c r="B202" t="s">
        <v>553</v>
      </c>
      <c r="C202" t="s">
        <v>37</v>
      </c>
      <c r="D202" t="s">
        <v>21</v>
      </c>
      <c r="E202">
        <v>26505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43697</v>
      </c>
      <c r="L202" t="s">
        <v>26</v>
      </c>
      <c r="N202" t="s">
        <v>24</v>
      </c>
    </row>
    <row r="203" spans="1:14" x14ac:dyDescent="0.25">
      <c r="A203" t="s">
        <v>554</v>
      </c>
      <c r="B203" t="s">
        <v>555</v>
      </c>
      <c r="C203" t="s">
        <v>556</v>
      </c>
      <c r="D203" t="s">
        <v>21</v>
      </c>
      <c r="E203">
        <v>26525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43697</v>
      </c>
      <c r="L203" t="s">
        <v>26</v>
      </c>
      <c r="N203" t="s">
        <v>24</v>
      </c>
    </row>
    <row r="204" spans="1:14" x14ac:dyDescent="0.25">
      <c r="A204" t="s">
        <v>557</v>
      </c>
      <c r="B204" t="s">
        <v>558</v>
      </c>
      <c r="C204" t="s">
        <v>559</v>
      </c>
      <c r="D204" t="s">
        <v>21</v>
      </c>
      <c r="E204">
        <v>26710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43696</v>
      </c>
      <c r="L204" t="s">
        <v>26</v>
      </c>
      <c r="N204" t="s">
        <v>24</v>
      </c>
    </row>
    <row r="205" spans="1:14" x14ac:dyDescent="0.25">
      <c r="A205" t="s">
        <v>560</v>
      </c>
      <c r="B205" t="s">
        <v>561</v>
      </c>
      <c r="C205" t="s">
        <v>562</v>
      </c>
      <c r="D205" t="s">
        <v>21</v>
      </c>
      <c r="E205">
        <v>26763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43696</v>
      </c>
      <c r="L205" t="s">
        <v>26</v>
      </c>
      <c r="N205" t="s">
        <v>24</v>
      </c>
    </row>
    <row r="206" spans="1:14" x14ac:dyDescent="0.25">
      <c r="A206" t="s">
        <v>563</v>
      </c>
      <c r="B206" t="s">
        <v>564</v>
      </c>
      <c r="C206" t="s">
        <v>565</v>
      </c>
      <c r="D206" t="s">
        <v>21</v>
      </c>
      <c r="E206">
        <v>26726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43696</v>
      </c>
      <c r="L206" t="s">
        <v>26</v>
      </c>
      <c r="N206" t="s">
        <v>24</v>
      </c>
    </row>
    <row r="207" spans="1:14" x14ac:dyDescent="0.25">
      <c r="A207" t="s">
        <v>566</v>
      </c>
      <c r="B207" t="s">
        <v>567</v>
      </c>
      <c r="C207" t="s">
        <v>61</v>
      </c>
      <c r="D207" t="s">
        <v>21</v>
      </c>
      <c r="E207">
        <v>24801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43693</v>
      </c>
      <c r="L207" t="s">
        <v>26</v>
      </c>
      <c r="N207" t="s">
        <v>24</v>
      </c>
    </row>
    <row r="208" spans="1:14" x14ac:dyDescent="0.25">
      <c r="A208" t="s">
        <v>568</v>
      </c>
      <c r="B208" t="s">
        <v>569</v>
      </c>
      <c r="C208" t="s">
        <v>570</v>
      </c>
      <c r="D208" t="s">
        <v>21</v>
      </c>
      <c r="E208">
        <v>24844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43693</v>
      </c>
      <c r="L208" t="s">
        <v>26</v>
      </c>
      <c r="N208" t="s">
        <v>24</v>
      </c>
    </row>
    <row r="209" spans="1:14" x14ac:dyDescent="0.25">
      <c r="A209" t="s">
        <v>571</v>
      </c>
      <c r="B209" t="s">
        <v>572</v>
      </c>
      <c r="C209" t="s">
        <v>573</v>
      </c>
      <c r="D209" t="s">
        <v>21</v>
      </c>
      <c r="E209">
        <v>25427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43692</v>
      </c>
      <c r="L209" t="s">
        <v>26</v>
      </c>
      <c r="N209" t="s">
        <v>24</v>
      </c>
    </row>
    <row r="210" spans="1:14" x14ac:dyDescent="0.25">
      <c r="A210" t="s">
        <v>579</v>
      </c>
      <c r="B210" t="s">
        <v>580</v>
      </c>
      <c r="C210" t="s">
        <v>573</v>
      </c>
      <c r="D210" t="s">
        <v>21</v>
      </c>
      <c r="E210">
        <v>25427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43692</v>
      </c>
      <c r="L210" t="s">
        <v>26</v>
      </c>
      <c r="N210" t="s">
        <v>24</v>
      </c>
    </row>
    <row r="211" spans="1:14" x14ac:dyDescent="0.25">
      <c r="A211" t="s">
        <v>359</v>
      </c>
      <c r="B211" t="s">
        <v>584</v>
      </c>
      <c r="C211" t="s">
        <v>573</v>
      </c>
      <c r="D211" t="s">
        <v>21</v>
      </c>
      <c r="E211">
        <v>25427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43692</v>
      </c>
      <c r="L211" t="s">
        <v>26</v>
      </c>
      <c r="N211" t="s">
        <v>24</v>
      </c>
    </row>
    <row r="212" spans="1:14" x14ac:dyDescent="0.25">
      <c r="A212" t="s">
        <v>592</v>
      </c>
      <c r="B212" t="s">
        <v>593</v>
      </c>
      <c r="C212" t="s">
        <v>556</v>
      </c>
      <c r="D212" t="s">
        <v>21</v>
      </c>
      <c r="E212">
        <v>26525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43692</v>
      </c>
      <c r="L212" t="s">
        <v>26</v>
      </c>
      <c r="N212" t="s">
        <v>24</v>
      </c>
    </row>
    <row r="213" spans="1:14" x14ac:dyDescent="0.25">
      <c r="A213" t="s">
        <v>594</v>
      </c>
      <c r="B213" t="s">
        <v>595</v>
      </c>
      <c r="C213" t="s">
        <v>573</v>
      </c>
      <c r="D213" t="s">
        <v>21</v>
      </c>
      <c r="E213">
        <v>25427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43692</v>
      </c>
      <c r="L213" t="s">
        <v>26</v>
      </c>
      <c r="N213" t="s">
        <v>24</v>
      </c>
    </row>
    <row r="214" spans="1:14" x14ac:dyDescent="0.25">
      <c r="A214" t="s">
        <v>599</v>
      </c>
      <c r="B214" t="s">
        <v>600</v>
      </c>
      <c r="C214" t="s">
        <v>601</v>
      </c>
      <c r="D214" t="s">
        <v>21</v>
      </c>
      <c r="E214">
        <v>24862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43692</v>
      </c>
      <c r="L214" t="s">
        <v>26</v>
      </c>
      <c r="N214" t="s">
        <v>24</v>
      </c>
    </row>
    <row r="215" spans="1:14" x14ac:dyDescent="0.25">
      <c r="A215" t="s">
        <v>602</v>
      </c>
      <c r="B215" t="s">
        <v>580</v>
      </c>
      <c r="C215" t="s">
        <v>573</v>
      </c>
      <c r="D215" t="s">
        <v>21</v>
      </c>
      <c r="E215">
        <v>25427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43692</v>
      </c>
      <c r="L215" t="s">
        <v>26</v>
      </c>
      <c r="N215" t="s">
        <v>24</v>
      </c>
    </row>
    <row r="216" spans="1:14" x14ac:dyDescent="0.25">
      <c r="A216" t="s">
        <v>605</v>
      </c>
      <c r="B216" t="s">
        <v>606</v>
      </c>
      <c r="C216" t="s">
        <v>573</v>
      </c>
      <c r="D216" t="s">
        <v>21</v>
      </c>
      <c r="E216">
        <v>25427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43692</v>
      </c>
      <c r="L216" t="s">
        <v>26</v>
      </c>
      <c r="N216" t="s">
        <v>24</v>
      </c>
    </row>
    <row r="217" spans="1:14" x14ac:dyDescent="0.25">
      <c r="A217" t="s">
        <v>607</v>
      </c>
      <c r="B217" t="s">
        <v>608</v>
      </c>
      <c r="C217" t="s">
        <v>48</v>
      </c>
      <c r="D217" t="s">
        <v>21</v>
      </c>
      <c r="E217">
        <v>25301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43691</v>
      </c>
      <c r="L217" t="s">
        <v>26</v>
      </c>
      <c r="N217" t="s">
        <v>24</v>
      </c>
    </row>
    <row r="218" spans="1:14" x14ac:dyDescent="0.25">
      <c r="A218" t="s">
        <v>609</v>
      </c>
      <c r="B218" t="s">
        <v>610</v>
      </c>
      <c r="C218" t="s">
        <v>611</v>
      </c>
      <c r="D218" t="s">
        <v>21</v>
      </c>
      <c r="E218">
        <v>25315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43691</v>
      </c>
      <c r="L218" t="s">
        <v>26</v>
      </c>
      <c r="N218" t="s">
        <v>24</v>
      </c>
    </row>
    <row r="219" spans="1:14" x14ac:dyDescent="0.25">
      <c r="A219" t="s">
        <v>612</v>
      </c>
      <c r="B219" t="s">
        <v>613</v>
      </c>
      <c r="C219" t="s">
        <v>48</v>
      </c>
      <c r="D219" t="s">
        <v>21</v>
      </c>
      <c r="E219">
        <v>25311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43691</v>
      </c>
      <c r="L219" t="s">
        <v>26</v>
      </c>
      <c r="N219" t="s">
        <v>24</v>
      </c>
    </row>
    <row r="220" spans="1:14" x14ac:dyDescent="0.25">
      <c r="A220" t="s">
        <v>614</v>
      </c>
      <c r="B220" t="s">
        <v>615</v>
      </c>
      <c r="C220" t="s">
        <v>48</v>
      </c>
      <c r="D220" t="s">
        <v>21</v>
      </c>
      <c r="E220">
        <v>25302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43691</v>
      </c>
      <c r="L220" t="s">
        <v>26</v>
      </c>
      <c r="N220" t="s">
        <v>24</v>
      </c>
    </row>
    <row r="221" spans="1:14" x14ac:dyDescent="0.25">
      <c r="A221" t="s">
        <v>616</v>
      </c>
      <c r="B221" t="s">
        <v>617</v>
      </c>
      <c r="C221" t="s">
        <v>48</v>
      </c>
      <c r="D221" t="s">
        <v>21</v>
      </c>
      <c r="E221">
        <v>25302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43691</v>
      </c>
      <c r="L221" t="s">
        <v>26</v>
      </c>
      <c r="N221" t="s">
        <v>24</v>
      </c>
    </row>
    <row r="222" spans="1:14" x14ac:dyDescent="0.25">
      <c r="A222" t="s">
        <v>618</v>
      </c>
      <c r="B222" t="s">
        <v>619</v>
      </c>
      <c r="C222" t="s">
        <v>48</v>
      </c>
      <c r="D222" t="s">
        <v>21</v>
      </c>
      <c r="E222">
        <v>25302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43691</v>
      </c>
      <c r="L222" t="s">
        <v>26</v>
      </c>
      <c r="N222" t="s">
        <v>24</v>
      </c>
    </row>
    <row r="223" spans="1:14" x14ac:dyDescent="0.25">
      <c r="A223" t="s">
        <v>620</v>
      </c>
      <c r="B223" t="s">
        <v>619</v>
      </c>
      <c r="C223" t="s">
        <v>48</v>
      </c>
      <c r="D223" t="s">
        <v>21</v>
      </c>
      <c r="E223">
        <v>25302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43691</v>
      </c>
      <c r="L223" t="s">
        <v>26</v>
      </c>
      <c r="N223" t="s">
        <v>24</v>
      </c>
    </row>
    <row r="224" spans="1:14" x14ac:dyDescent="0.25">
      <c r="A224" t="s">
        <v>343</v>
      </c>
      <c r="B224" t="s">
        <v>621</v>
      </c>
      <c r="C224" t="s">
        <v>48</v>
      </c>
      <c r="D224" t="s">
        <v>21</v>
      </c>
      <c r="E224">
        <v>25314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43691</v>
      </c>
      <c r="L224" t="s">
        <v>26</v>
      </c>
      <c r="N224" t="s">
        <v>24</v>
      </c>
    </row>
    <row r="225" spans="1:14" x14ac:dyDescent="0.25">
      <c r="A225" t="s">
        <v>622</v>
      </c>
      <c r="B225" t="s">
        <v>623</v>
      </c>
      <c r="C225" t="s">
        <v>48</v>
      </c>
      <c r="D225" t="s">
        <v>21</v>
      </c>
      <c r="E225">
        <v>25301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43691</v>
      </c>
      <c r="L225" t="s">
        <v>26</v>
      </c>
      <c r="N225" t="s">
        <v>24</v>
      </c>
    </row>
    <row r="226" spans="1:14" x14ac:dyDescent="0.25">
      <c r="A226" t="s">
        <v>624</v>
      </c>
      <c r="B226" t="s">
        <v>625</v>
      </c>
      <c r="C226" t="s">
        <v>48</v>
      </c>
      <c r="D226" t="s">
        <v>21</v>
      </c>
      <c r="E226">
        <v>25301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43691</v>
      </c>
      <c r="L226" t="s">
        <v>26</v>
      </c>
      <c r="N226" t="s">
        <v>24</v>
      </c>
    </row>
    <row r="227" spans="1:14" x14ac:dyDescent="0.25">
      <c r="A227" t="s">
        <v>626</v>
      </c>
      <c r="B227" t="s">
        <v>627</v>
      </c>
      <c r="C227" t="s">
        <v>48</v>
      </c>
      <c r="D227" t="s">
        <v>21</v>
      </c>
      <c r="E227">
        <v>25311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43691</v>
      </c>
      <c r="L227" t="s">
        <v>26</v>
      </c>
      <c r="N227" t="s">
        <v>24</v>
      </c>
    </row>
    <row r="228" spans="1:14" x14ac:dyDescent="0.25">
      <c r="A228" t="s">
        <v>628</v>
      </c>
      <c r="B228" t="s">
        <v>629</v>
      </c>
      <c r="C228" t="s">
        <v>48</v>
      </c>
      <c r="D228" t="s">
        <v>21</v>
      </c>
      <c r="E228">
        <v>25306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43691</v>
      </c>
      <c r="L228" t="s">
        <v>26</v>
      </c>
      <c r="N228" t="s">
        <v>24</v>
      </c>
    </row>
    <row r="229" spans="1:14" x14ac:dyDescent="0.25">
      <c r="A229" t="s">
        <v>630</v>
      </c>
      <c r="B229" t="s">
        <v>631</v>
      </c>
      <c r="C229" t="s">
        <v>632</v>
      </c>
      <c r="D229" t="s">
        <v>21</v>
      </c>
      <c r="E229">
        <v>25962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43690</v>
      </c>
      <c r="L229" t="s">
        <v>26</v>
      </c>
      <c r="N229" t="s">
        <v>24</v>
      </c>
    </row>
    <row r="230" spans="1:14" x14ac:dyDescent="0.25">
      <c r="A230" t="s">
        <v>633</v>
      </c>
      <c r="B230" t="s">
        <v>634</v>
      </c>
      <c r="C230" t="s">
        <v>217</v>
      </c>
      <c r="D230" t="s">
        <v>21</v>
      </c>
      <c r="E230">
        <v>25523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43690</v>
      </c>
      <c r="L230" t="s">
        <v>26</v>
      </c>
      <c r="N230" t="s">
        <v>24</v>
      </c>
    </row>
    <row r="231" spans="1:14" x14ac:dyDescent="0.25">
      <c r="A231" t="s">
        <v>635</v>
      </c>
      <c r="B231" t="s">
        <v>636</v>
      </c>
      <c r="C231" t="s">
        <v>637</v>
      </c>
      <c r="D231" t="s">
        <v>21</v>
      </c>
      <c r="E231">
        <v>26104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43689</v>
      </c>
      <c r="L231" t="s">
        <v>26</v>
      </c>
      <c r="N231" t="s">
        <v>24</v>
      </c>
    </row>
    <row r="232" spans="1:14" x14ac:dyDescent="0.25">
      <c r="A232" t="s">
        <v>638</v>
      </c>
      <c r="B232" t="s">
        <v>639</v>
      </c>
      <c r="C232" t="s">
        <v>71</v>
      </c>
      <c r="D232" t="s">
        <v>21</v>
      </c>
      <c r="E232">
        <v>26003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43689</v>
      </c>
      <c r="L232" t="s">
        <v>26</v>
      </c>
      <c r="N232" t="s">
        <v>24</v>
      </c>
    </row>
    <row r="233" spans="1:14" x14ac:dyDescent="0.25">
      <c r="A233" t="s">
        <v>640</v>
      </c>
      <c r="B233" t="s">
        <v>641</v>
      </c>
      <c r="C233" t="s">
        <v>71</v>
      </c>
      <c r="D233" t="s">
        <v>21</v>
      </c>
      <c r="E233">
        <v>26003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43689</v>
      </c>
      <c r="L233" t="s">
        <v>26</v>
      </c>
      <c r="N233" t="s">
        <v>24</v>
      </c>
    </row>
    <row r="234" spans="1:14" x14ac:dyDescent="0.25">
      <c r="A234" t="s">
        <v>642</v>
      </c>
      <c r="B234" t="s">
        <v>643</v>
      </c>
      <c r="C234" t="s">
        <v>637</v>
      </c>
      <c r="D234" t="s">
        <v>21</v>
      </c>
      <c r="E234">
        <v>26101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43689</v>
      </c>
      <c r="L234" t="s">
        <v>26</v>
      </c>
      <c r="N234" t="s">
        <v>24</v>
      </c>
    </row>
    <row r="235" spans="1:14" x14ac:dyDescent="0.25">
      <c r="A235" t="s">
        <v>644</v>
      </c>
      <c r="B235" t="s">
        <v>645</v>
      </c>
      <c r="C235" t="s">
        <v>637</v>
      </c>
      <c r="D235" t="s">
        <v>21</v>
      </c>
      <c r="E235">
        <v>26104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43689</v>
      </c>
      <c r="L235" t="s">
        <v>26</v>
      </c>
      <c r="N235" t="s">
        <v>24</v>
      </c>
    </row>
    <row r="236" spans="1:14" x14ac:dyDescent="0.25">
      <c r="A236" t="s">
        <v>646</v>
      </c>
      <c r="B236" t="s">
        <v>647</v>
      </c>
      <c r="C236" t="s">
        <v>71</v>
      </c>
      <c r="D236" t="s">
        <v>21</v>
      </c>
      <c r="E236">
        <v>26003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43689</v>
      </c>
      <c r="L236" t="s">
        <v>26</v>
      </c>
      <c r="N236" t="s">
        <v>24</v>
      </c>
    </row>
    <row r="237" spans="1:14" x14ac:dyDescent="0.25">
      <c r="A237" t="s">
        <v>648</v>
      </c>
      <c r="B237" t="s">
        <v>649</v>
      </c>
      <c r="C237" t="s">
        <v>71</v>
      </c>
      <c r="D237" t="s">
        <v>21</v>
      </c>
      <c r="E237">
        <v>26003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43689</v>
      </c>
      <c r="L237" t="s">
        <v>26</v>
      </c>
      <c r="N237" t="s">
        <v>24</v>
      </c>
    </row>
    <row r="238" spans="1:14" x14ac:dyDescent="0.25">
      <c r="A238" t="s">
        <v>650</v>
      </c>
      <c r="B238" t="s">
        <v>651</v>
      </c>
      <c r="C238" t="s">
        <v>71</v>
      </c>
      <c r="D238" t="s">
        <v>21</v>
      </c>
      <c r="E238">
        <v>26003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43689</v>
      </c>
      <c r="L238" t="s">
        <v>26</v>
      </c>
      <c r="N238" t="s">
        <v>24</v>
      </c>
    </row>
    <row r="239" spans="1:14" x14ac:dyDescent="0.25">
      <c r="A239" t="s">
        <v>652</v>
      </c>
      <c r="B239" t="s">
        <v>653</v>
      </c>
      <c r="C239" t="s">
        <v>637</v>
      </c>
      <c r="D239" t="s">
        <v>21</v>
      </c>
      <c r="E239">
        <v>26101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43689</v>
      </c>
      <c r="L239" t="s">
        <v>26</v>
      </c>
      <c r="N239" t="s">
        <v>24</v>
      </c>
    </row>
    <row r="240" spans="1:14" x14ac:dyDescent="0.25">
      <c r="A240" t="s">
        <v>654</v>
      </c>
      <c r="B240" t="s">
        <v>655</v>
      </c>
      <c r="C240" t="s">
        <v>71</v>
      </c>
      <c r="D240" t="s">
        <v>21</v>
      </c>
      <c r="E240">
        <v>26003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43689</v>
      </c>
      <c r="L240" t="s">
        <v>26</v>
      </c>
      <c r="N240" t="s">
        <v>24</v>
      </c>
    </row>
    <row r="241" spans="1:14" x14ac:dyDescent="0.25">
      <c r="A241" t="s">
        <v>656</v>
      </c>
      <c r="B241" t="s">
        <v>657</v>
      </c>
      <c r="C241" t="s">
        <v>637</v>
      </c>
      <c r="D241" t="s">
        <v>21</v>
      </c>
      <c r="E241">
        <v>26104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43689</v>
      </c>
      <c r="L241" t="s">
        <v>26</v>
      </c>
      <c r="N241" t="s">
        <v>24</v>
      </c>
    </row>
    <row r="242" spans="1:14" x14ac:dyDescent="0.25">
      <c r="A242" t="s">
        <v>658</v>
      </c>
      <c r="B242" t="s">
        <v>659</v>
      </c>
      <c r="C242" t="s">
        <v>71</v>
      </c>
      <c r="D242" t="s">
        <v>21</v>
      </c>
      <c r="E242">
        <v>26003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43689</v>
      </c>
      <c r="L242" t="s">
        <v>26</v>
      </c>
      <c r="N242" t="s">
        <v>24</v>
      </c>
    </row>
    <row r="243" spans="1:14" x14ac:dyDescent="0.25">
      <c r="A243" t="s">
        <v>660</v>
      </c>
      <c r="B243" t="s">
        <v>661</v>
      </c>
      <c r="C243" t="s">
        <v>71</v>
      </c>
      <c r="D243" t="s">
        <v>21</v>
      </c>
      <c r="E243">
        <v>26003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43689</v>
      </c>
      <c r="L243" t="s">
        <v>26</v>
      </c>
      <c r="N243" t="s">
        <v>24</v>
      </c>
    </row>
    <row r="244" spans="1:14" x14ac:dyDescent="0.25">
      <c r="A244" t="s">
        <v>662</v>
      </c>
      <c r="B244" t="s">
        <v>663</v>
      </c>
      <c r="C244" t="s">
        <v>375</v>
      </c>
      <c r="D244" t="s">
        <v>21</v>
      </c>
      <c r="E244">
        <v>26059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43689</v>
      </c>
      <c r="L244" t="s">
        <v>26</v>
      </c>
      <c r="N244" t="s">
        <v>24</v>
      </c>
    </row>
    <row r="245" spans="1:14" x14ac:dyDescent="0.25">
      <c r="A245" t="s">
        <v>664</v>
      </c>
      <c r="B245" t="s">
        <v>665</v>
      </c>
      <c r="C245" t="s">
        <v>71</v>
      </c>
      <c r="D245" t="s">
        <v>21</v>
      </c>
      <c r="E245">
        <v>26003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43689</v>
      </c>
      <c r="L245" t="s">
        <v>26</v>
      </c>
      <c r="N245" t="s">
        <v>24</v>
      </c>
    </row>
    <row r="246" spans="1:14" x14ac:dyDescent="0.25">
      <c r="A246" t="s">
        <v>666</v>
      </c>
      <c r="B246" t="s">
        <v>667</v>
      </c>
      <c r="C246" t="s">
        <v>668</v>
      </c>
      <c r="D246" t="s">
        <v>21</v>
      </c>
      <c r="E246">
        <v>26105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43689</v>
      </c>
      <c r="L246" t="s">
        <v>26</v>
      </c>
      <c r="N246" t="s">
        <v>24</v>
      </c>
    </row>
    <row r="247" spans="1:14" x14ac:dyDescent="0.25">
      <c r="A247" t="s">
        <v>669</v>
      </c>
      <c r="B247" t="s">
        <v>670</v>
      </c>
      <c r="C247" t="s">
        <v>637</v>
      </c>
      <c r="D247" t="s">
        <v>21</v>
      </c>
      <c r="E247">
        <v>26104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43689</v>
      </c>
      <c r="L247" t="s">
        <v>26</v>
      </c>
      <c r="N247" t="s">
        <v>24</v>
      </c>
    </row>
    <row r="248" spans="1:14" x14ac:dyDescent="0.25">
      <c r="A248" t="s">
        <v>671</v>
      </c>
      <c r="B248" t="s">
        <v>672</v>
      </c>
      <c r="C248" t="s">
        <v>637</v>
      </c>
      <c r="D248" t="s">
        <v>21</v>
      </c>
      <c r="E248">
        <v>26101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43689</v>
      </c>
      <c r="L248" t="s">
        <v>26</v>
      </c>
      <c r="N248" t="s">
        <v>24</v>
      </c>
    </row>
    <row r="249" spans="1:14" x14ac:dyDescent="0.25">
      <c r="A249" t="s">
        <v>673</v>
      </c>
      <c r="B249" t="s">
        <v>674</v>
      </c>
      <c r="C249" t="s">
        <v>71</v>
      </c>
      <c r="D249" t="s">
        <v>21</v>
      </c>
      <c r="E249">
        <v>26003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43689</v>
      </c>
      <c r="L249" t="s">
        <v>26</v>
      </c>
      <c r="N249" t="s">
        <v>24</v>
      </c>
    </row>
    <row r="250" spans="1:14" x14ac:dyDescent="0.25">
      <c r="A250" t="s">
        <v>675</v>
      </c>
      <c r="B250" t="s">
        <v>676</v>
      </c>
      <c r="C250" t="s">
        <v>677</v>
      </c>
      <c r="D250" t="s">
        <v>21</v>
      </c>
      <c r="E250">
        <v>26074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43689</v>
      </c>
      <c r="L250" t="s">
        <v>26</v>
      </c>
      <c r="N250" t="s">
        <v>24</v>
      </c>
    </row>
    <row r="251" spans="1:14" x14ac:dyDescent="0.25">
      <c r="A251" t="s">
        <v>678</v>
      </c>
      <c r="B251" t="s">
        <v>679</v>
      </c>
      <c r="C251" t="s">
        <v>680</v>
      </c>
      <c r="D251" t="s">
        <v>21</v>
      </c>
      <c r="E251">
        <v>25541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43686</v>
      </c>
      <c r="L251" t="s">
        <v>26</v>
      </c>
      <c r="N251" t="s">
        <v>24</v>
      </c>
    </row>
    <row r="252" spans="1:14" x14ac:dyDescent="0.25">
      <c r="A252" t="s">
        <v>684</v>
      </c>
      <c r="B252" t="s">
        <v>685</v>
      </c>
      <c r="C252" t="s">
        <v>686</v>
      </c>
      <c r="D252" t="s">
        <v>21</v>
      </c>
      <c r="E252">
        <v>26301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43685</v>
      </c>
      <c r="L252" t="s">
        <v>26</v>
      </c>
      <c r="N252" t="s">
        <v>24</v>
      </c>
    </row>
    <row r="253" spans="1:14" x14ac:dyDescent="0.25">
      <c r="A253" t="s">
        <v>687</v>
      </c>
      <c r="B253" t="s">
        <v>688</v>
      </c>
      <c r="C253" t="s">
        <v>441</v>
      </c>
      <c r="D253" t="s">
        <v>21</v>
      </c>
      <c r="E253">
        <v>26554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43685</v>
      </c>
      <c r="L253" t="s">
        <v>26</v>
      </c>
      <c r="N253" t="s">
        <v>24</v>
      </c>
    </row>
    <row r="254" spans="1:14" x14ac:dyDescent="0.25">
      <c r="A254" t="s">
        <v>689</v>
      </c>
      <c r="B254" t="s">
        <v>690</v>
      </c>
      <c r="C254" t="s">
        <v>304</v>
      </c>
      <c r="D254" t="s">
        <v>21</v>
      </c>
      <c r="E254">
        <v>24740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43685</v>
      </c>
      <c r="L254" t="s">
        <v>26</v>
      </c>
      <c r="N254" t="s">
        <v>24</v>
      </c>
    </row>
    <row r="255" spans="1:14" x14ac:dyDescent="0.25">
      <c r="A255" t="s">
        <v>691</v>
      </c>
      <c r="B255" t="s">
        <v>692</v>
      </c>
      <c r="C255" t="s">
        <v>686</v>
      </c>
      <c r="D255" t="s">
        <v>21</v>
      </c>
      <c r="E255">
        <v>26301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43685</v>
      </c>
      <c r="L255" t="s">
        <v>26</v>
      </c>
      <c r="N255" t="s">
        <v>24</v>
      </c>
    </row>
    <row r="256" spans="1:14" x14ac:dyDescent="0.25">
      <c r="A256" t="s">
        <v>702</v>
      </c>
      <c r="B256" t="s">
        <v>703</v>
      </c>
      <c r="C256" t="s">
        <v>704</v>
      </c>
      <c r="D256" t="s">
        <v>21</v>
      </c>
      <c r="E256">
        <v>25515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43685</v>
      </c>
      <c r="L256" t="s">
        <v>26</v>
      </c>
      <c r="N256" t="s">
        <v>24</v>
      </c>
    </row>
    <row r="257" spans="1:14" x14ac:dyDescent="0.25">
      <c r="A257" t="s">
        <v>705</v>
      </c>
      <c r="B257" t="s">
        <v>706</v>
      </c>
      <c r="C257" t="s">
        <v>707</v>
      </c>
      <c r="D257" t="s">
        <v>21</v>
      </c>
      <c r="E257">
        <v>24701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43685</v>
      </c>
      <c r="L257" t="s">
        <v>26</v>
      </c>
      <c r="N257" t="s">
        <v>24</v>
      </c>
    </row>
    <row r="258" spans="1:14" x14ac:dyDescent="0.25">
      <c r="A258" t="s">
        <v>708</v>
      </c>
      <c r="B258" t="s">
        <v>709</v>
      </c>
      <c r="C258" t="s">
        <v>304</v>
      </c>
      <c r="D258" t="s">
        <v>21</v>
      </c>
      <c r="E258">
        <v>24739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43685</v>
      </c>
      <c r="L258" t="s">
        <v>26</v>
      </c>
      <c r="N258" t="s">
        <v>24</v>
      </c>
    </row>
    <row r="259" spans="1:14" x14ac:dyDescent="0.25">
      <c r="A259" t="s">
        <v>710</v>
      </c>
      <c r="B259" t="s">
        <v>711</v>
      </c>
      <c r="C259" t="s">
        <v>340</v>
      </c>
      <c r="D259" t="s">
        <v>21</v>
      </c>
      <c r="E259">
        <v>24712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43684</v>
      </c>
      <c r="L259" t="s">
        <v>26</v>
      </c>
      <c r="N259" t="s">
        <v>24</v>
      </c>
    </row>
    <row r="260" spans="1:14" x14ac:dyDescent="0.25">
      <c r="A260" t="s">
        <v>712</v>
      </c>
      <c r="B260" t="s">
        <v>713</v>
      </c>
      <c r="C260" t="s">
        <v>434</v>
      </c>
      <c r="D260" t="s">
        <v>21</v>
      </c>
      <c r="E260">
        <v>25143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43683</v>
      </c>
      <c r="L260" t="s">
        <v>26</v>
      </c>
      <c r="N260" t="s">
        <v>24</v>
      </c>
    </row>
    <row r="261" spans="1:14" x14ac:dyDescent="0.25">
      <c r="A261" t="s">
        <v>714</v>
      </c>
      <c r="B261" t="s">
        <v>715</v>
      </c>
      <c r="C261" t="s">
        <v>716</v>
      </c>
      <c r="D261" t="s">
        <v>21</v>
      </c>
      <c r="E261">
        <v>25678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43683</v>
      </c>
      <c r="L261" t="s">
        <v>26</v>
      </c>
      <c r="N261" t="s">
        <v>24</v>
      </c>
    </row>
    <row r="262" spans="1:14" x14ac:dyDescent="0.25">
      <c r="A262" t="s">
        <v>717</v>
      </c>
      <c r="B262" t="s">
        <v>718</v>
      </c>
      <c r="C262" t="s">
        <v>48</v>
      </c>
      <c r="D262" t="s">
        <v>21</v>
      </c>
      <c r="E262">
        <v>25313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43683</v>
      </c>
      <c r="L262" t="s">
        <v>26</v>
      </c>
      <c r="N262" t="s">
        <v>24</v>
      </c>
    </row>
    <row r="263" spans="1:14" x14ac:dyDescent="0.25">
      <c r="A263" t="s">
        <v>719</v>
      </c>
      <c r="B263" t="s">
        <v>720</v>
      </c>
      <c r="C263" t="s">
        <v>48</v>
      </c>
      <c r="D263" t="s">
        <v>21</v>
      </c>
      <c r="E263">
        <v>25313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43683</v>
      </c>
      <c r="L263" t="s">
        <v>26</v>
      </c>
      <c r="N263" t="s">
        <v>24</v>
      </c>
    </row>
    <row r="264" spans="1:14" x14ac:dyDescent="0.25">
      <c r="A264" t="s">
        <v>721</v>
      </c>
      <c r="B264" t="s">
        <v>722</v>
      </c>
      <c r="C264" t="s">
        <v>434</v>
      </c>
      <c r="D264" t="s">
        <v>21</v>
      </c>
      <c r="E264">
        <v>25143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43683</v>
      </c>
      <c r="L264" t="s">
        <v>26</v>
      </c>
      <c r="N264" t="s">
        <v>24</v>
      </c>
    </row>
    <row r="265" spans="1:14" x14ac:dyDescent="0.25">
      <c r="A265" t="s">
        <v>723</v>
      </c>
      <c r="B265" t="s">
        <v>724</v>
      </c>
      <c r="C265" t="s">
        <v>326</v>
      </c>
      <c r="D265" t="s">
        <v>21</v>
      </c>
      <c r="E265">
        <v>25705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43683</v>
      </c>
      <c r="L265" t="s">
        <v>26</v>
      </c>
      <c r="N265" t="s">
        <v>24</v>
      </c>
    </row>
    <row r="266" spans="1:14" x14ac:dyDescent="0.25">
      <c r="A266" t="s">
        <v>725</v>
      </c>
      <c r="B266" t="s">
        <v>726</v>
      </c>
      <c r="C266" t="s">
        <v>48</v>
      </c>
      <c r="D266" t="s">
        <v>21</v>
      </c>
      <c r="E266">
        <v>25313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43683</v>
      </c>
      <c r="L266" t="s">
        <v>26</v>
      </c>
      <c r="N266" t="s">
        <v>24</v>
      </c>
    </row>
    <row r="267" spans="1:14" x14ac:dyDescent="0.25">
      <c r="A267" t="s">
        <v>727</v>
      </c>
      <c r="B267" t="s">
        <v>728</v>
      </c>
      <c r="C267" t="s">
        <v>326</v>
      </c>
      <c r="D267" t="s">
        <v>21</v>
      </c>
      <c r="E267">
        <v>25702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43683</v>
      </c>
      <c r="L267" t="s">
        <v>26</v>
      </c>
      <c r="N267" t="s">
        <v>24</v>
      </c>
    </row>
    <row r="268" spans="1:14" x14ac:dyDescent="0.25">
      <c r="A268" t="s">
        <v>729</v>
      </c>
      <c r="B268" t="s">
        <v>730</v>
      </c>
      <c r="C268" t="s">
        <v>48</v>
      </c>
      <c r="D268" t="s">
        <v>21</v>
      </c>
      <c r="E268">
        <v>25313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43683</v>
      </c>
      <c r="L268" t="s">
        <v>26</v>
      </c>
      <c r="N268" t="s">
        <v>24</v>
      </c>
    </row>
    <row r="269" spans="1:14" x14ac:dyDescent="0.25">
      <c r="A269" t="s">
        <v>731</v>
      </c>
      <c r="B269" t="s">
        <v>732</v>
      </c>
      <c r="C269" t="s">
        <v>48</v>
      </c>
      <c r="D269" t="s">
        <v>21</v>
      </c>
      <c r="E269">
        <v>25313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43683</v>
      </c>
      <c r="L269" t="s">
        <v>26</v>
      </c>
      <c r="N269" t="s">
        <v>24</v>
      </c>
    </row>
    <row r="270" spans="1:14" x14ac:dyDescent="0.25">
      <c r="A270" t="s">
        <v>733</v>
      </c>
      <c r="B270" t="s">
        <v>734</v>
      </c>
      <c r="C270" t="s">
        <v>48</v>
      </c>
      <c r="D270" t="s">
        <v>21</v>
      </c>
      <c r="E270">
        <v>25313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43683</v>
      </c>
      <c r="L270" t="s">
        <v>26</v>
      </c>
      <c r="N270" t="s">
        <v>24</v>
      </c>
    </row>
    <row r="271" spans="1:14" x14ac:dyDescent="0.25">
      <c r="A271" t="s">
        <v>735</v>
      </c>
      <c r="B271" t="s">
        <v>736</v>
      </c>
      <c r="C271" t="s">
        <v>326</v>
      </c>
      <c r="D271" t="s">
        <v>21</v>
      </c>
      <c r="E271">
        <v>25702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43683</v>
      </c>
      <c r="L271" t="s">
        <v>26</v>
      </c>
      <c r="N271" t="s">
        <v>24</v>
      </c>
    </row>
    <row r="272" spans="1:14" x14ac:dyDescent="0.25">
      <c r="A272" t="s">
        <v>737</v>
      </c>
      <c r="B272" t="s">
        <v>738</v>
      </c>
      <c r="C272" t="s">
        <v>48</v>
      </c>
      <c r="D272" t="s">
        <v>21</v>
      </c>
      <c r="E272">
        <v>25313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43683</v>
      </c>
      <c r="L272" t="s">
        <v>26</v>
      </c>
      <c r="N272" t="s">
        <v>24</v>
      </c>
    </row>
    <row r="273" spans="1:14" x14ac:dyDescent="0.25">
      <c r="A273" t="s">
        <v>739</v>
      </c>
      <c r="B273" t="s">
        <v>740</v>
      </c>
      <c r="C273" t="s">
        <v>48</v>
      </c>
      <c r="D273" t="s">
        <v>21</v>
      </c>
      <c r="E273">
        <v>25313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43683</v>
      </c>
      <c r="L273" t="s">
        <v>26</v>
      </c>
      <c r="N273" t="s">
        <v>24</v>
      </c>
    </row>
    <row r="274" spans="1:14" x14ac:dyDescent="0.25">
      <c r="A274" t="s">
        <v>343</v>
      </c>
      <c r="B274" t="s">
        <v>734</v>
      </c>
      <c r="C274" t="s">
        <v>48</v>
      </c>
      <c r="D274" t="s">
        <v>21</v>
      </c>
      <c r="E274">
        <v>25313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43683</v>
      </c>
      <c r="L274" t="s">
        <v>26</v>
      </c>
      <c r="N274" t="s">
        <v>24</v>
      </c>
    </row>
    <row r="275" spans="1:14" x14ac:dyDescent="0.25">
      <c r="A275" t="s">
        <v>741</v>
      </c>
      <c r="B275" t="s">
        <v>742</v>
      </c>
      <c r="C275" t="s">
        <v>743</v>
      </c>
      <c r="D275" t="s">
        <v>21</v>
      </c>
      <c r="E275">
        <v>25168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43683</v>
      </c>
      <c r="L275" t="s">
        <v>26</v>
      </c>
      <c r="N275" t="s">
        <v>24</v>
      </c>
    </row>
    <row r="276" spans="1:14" x14ac:dyDescent="0.25">
      <c r="A276" t="s">
        <v>744</v>
      </c>
      <c r="B276" t="s">
        <v>745</v>
      </c>
      <c r="C276" t="s">
        <v>48</v>
      </c>
      <c r="D276" t="s">
        <v>21</v>
      </c>
      <c r="E276">
        <v>25313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43683</v>
      </c>
      <c r="L276" t="s">
        <v>26</v>
      </c>
      <c r="N276" t="s">
        <v>24</v>
      </c>
    </row>
    <row r="277" spans="1:14" x14ac:dyDescent="0.25">
      <c r="A277" t="s">
        <v>755</v>
      </c>
      <c r="B277" t="s">
        <v>756</v>
      </c>
      <c r="C277" t="s">
        <v>466</v>
      </c>
      <c r="D277" t="s">
        <v>21</v>
      </c>
      <c r="E277">
        <v>25177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43678</v>
      </c>
      <c r="L277" t="s">
        <v>26</v>
      </c>
      <c r="N277" t="s">
        <v>24</v>
      </c>
    </row>
    <row r="278" spans="1:14" x14ac:dyDescent="0.25">
      <c r="A278" t="s">
        <v>759</v>
      </c>
      <c r="B278" t="s">
        <v>760</v>
      </c>
      <c r="C278" t="s">
        <v>304</v>
      </c>
      <c r="D278" t="s">
        <v>21</v>
      </c>
      <c r="E278">
        <v>24740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43678</v>
      </c>
      <c r="L278" t="s">
        <v>26</v>
      </c>
      <c r="N278" t="s">
        <v>24</v>
      </c>
    </row>
    <row r="279" spans="1:14" x14ac:dyDescent="0.25">
      <c r="A279" t="s">
        <v>762</v>
      </c>
      <c r="B279" t="s">
        <v>763</v>
      </c>
      <c r="C279" t="s">
        <v>764</v>
      </c>
      <c r="D279" t="s">
        <v>21</v>
      </c>
      <c r="E279">
        <v>24963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43677</v>
      </c>
      <c r="L279" t="s">
        <v>26</v>
      </c>
      <c r="N279" t="s">
        <v>24</v>
      </c>
    </row>
    <row r="280" spans="1:14" x14ac:dyDescent="0.25">
      <c r="A280" t="s">
        <v>768</v>
      </c>
      <c r="B280" t="s">
        <v>769</v>
      </c>
      <c r="C280" t="s">
        <v>271</v>
      </c>
      <c r="D280" t="s">
        <v>21</v>
      </c>
      <c r="E280">
        <v>25404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43677</v>
      </c>
      <c r="L280" t="s">
        <v>26</v>
      </c>
      <c r="N280" t="s">
        <v>24</v>
      </c>
    </row>
    <row r="281" spans="1:14" x14ac:dyDescent="0.25">
      <c r="A281" t="s">
        <v>770</v>
      </c>
      <c r="B281" t="s">
        <v>771</v>
      </c>
      <c r="C281" t="s">
        <v>271</v>
      </c>
      <c r="D281" t="s">
        <v>21</v>
      </c>
      <c r="E281">
        <v>25405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43677</v>
      </c>
      <c r="L281" t="s">
        <v>26</v>
      </c>
      <c r="N281" t="s">
        <v>24</v>
      </c>
    </row>
    <row r="282" spans="1:14" x14ac:dyDescent="0.25">
      <c r="A282" t="s">
        <v>772</v>
      </c>
      <c r="B282" t="s">
        <v>773</v>
      </c>
      <c r="C282" t="s">
        <v>774</v>
      </c>
      <c r="D282" t="s">
        <v>21</v>
      </c>
      <c r="E282">
        <v>25428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43677</v>
      </c>
      <c r="L282" t="s">
        <v>26</v>
      </c>
      <c r="N282" t="s">
        <v>24</v>
      </c>
    </row>
    <row r="283" spans="1:14" x14ac:dyDescent="0.25">
      <c r="A283" t="s">
        <v>775</v>
      </c>
      <c r="B283" t="s">
        <v>776</v>
      </c>
      <c r="C283" t="s">
        <v>271</v>
      </c>
      <c r="D283" t="s">
        <v>21</v>
      </c>
      <c r="E283">
        <v>25404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43677</v>
      </c>
      <c r="L283" t="s">
        <v>26</v>
      </c>
      <c r="N283" t="s">
        <v>24</v>
      </c>
    </row>
    <row r="284" spans="1:14" x14ac:dyDescent="0.25">
      <c r="A284" t="s">
        <v>777</v>
      </c>
      <c r="B284" t="s">
        <v>778</v>
      </c>
      <c r="C284" t="s">
        <v>779</v>
      </c>
      <c r="D284" t="s">
        <v>21</v>
      </c>
      <c r="E284">
        <v>26040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43676</v>
      </c>
      <c r="L284" t="s">
        <v>26</v>
      </c>
      <c r="N284" t="s">
        <v>24</v>
      </c>
    </row>
    <row r="285" spans="1:14" x14ac:dyDescent="0.25">
      <c r="A285" t="s">
        <v>780</v>
      </c>
      <c r="B285" t="s">
        <v>781</v>
      </c>
      <c r="C285" t="s">
        <v>71</v>
      </c>
      <c r="D285" t="s">
        <v>21</v>
      </c>
      <c r="E285">
        <v>26003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43676</v>
      </c>
      <c r="L285" t="s">
        <v>26</v>
      </c>
      <c r="N285" t="s">
        <v>24</v>
      </c>
    </row>
    <row r="286" spans="1:14" x14ac:dyDescent="0.25">
      <c r="A286" t="s">
        <v>782</v>
      </c>
      <c r="B286" t="s">
        <v>783</v>
      </c>
      <c r="C286" t="s">
        <v>784</v>
      </c>
      <c r="D286" t="s">
        <v>21</v>
      </c>
      <c r="E286">
        <v>26070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43676</v>
      </c>
      <c r="L286" t="s">
        <v>26</v>
      </c>
      <c r="N286" t="s">
        <v>24</v>
      </c>
    </row>
    <row r="287" spans="1:14" x14ac:dyDescent="0.25">
      <c r="A287" t="s">
        <v>785</v>
      </c>
      <c r="B287" t="s">
        <v>786</v>
      </c>
      <c r="C287" t="s">
        <v>375</v>
      </c>
      <c r="D287" t="s">
        <v>21</v>
      </c>
      <c r="E287">
        <v>26059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43676</v>
      </c>
      <c r="L287" t="s">
        <v>26</v>
      </c>
      <c r="N287" t="s">
        <v>24</v>
      </c>
    </row>
    <row r="288" spans="1:14" x14ac:dyDescent="0.25">
      <c r="A288" t="s">
        <v>787</v>
      </c>
      <c r="B288" t="s">
        <v>788</v>
      </c>
      <c r="C288" t="s">
        <v>789</v>
      </c>
      <c r="D288" t="s">
        <v>21</v>
      </c>
      <c r="E288">
        <v>26351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43676</v>
      </c>
      <c r="L288" t="s">
        <v>26</v>
      </c>
      <c r="N288" t="s">
        <v>24</v>
      </c>
    </row>
    <row r="289" spans="1:14" x14ac:dyDescent="0.25">
      <c r="A289" t="s">
        <v>790</v>
      </c>
      <c r="B289" t="s">
        <v>791</v>
      </c>
      <c r="C289" t="s">
        <v>71</v>
      </c>
      <c r="D289" t="s">
        <v>21</v>
      </c>
      <c r="E289">
        <v>26003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43676</v>
      </c>
      <c r="L289" t="s">
        <v>26</v>
      </c>
      <c r="N289" t="s">
        <v>24</v>
      </c>
    </row>
    <row r="290" spans="1:14" x14ac:dyDescent="0.25">
      <c r="A290" t="s">
        <v>792</v>
      </c>
      <c r="B290" t="s">
        <v>793</v>
      </c>
      <c r="C290" t="s">
        <v>637</v>
      </c>
      <c r="D290" t="s">
        <v>21</v>
      </c>
      <c r="E290">
        <v>26104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43675</v>
      </c>
      <c r="L290" t="s">
        <v>26</v>
      </c>
      <c r="N290" t="s">
        <v>24</v>
      </c>
    </row>
    <row r="291" spans="1:14" x14ac:dyDescent="0.25">
      <c r="A291" t="s">
        <v>794</v>
      </c>
      <c r="B291" t="s">
        <v>795</v>
      </c>
      <c r="C291" t="s">
        <v>637</v>
      </c>
      <c r="D291" t="s">
        <v>21</v>
      </c>
      <c r="E291">
        <v>26104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43675</v>
      </c>
      <c r="L291" t="s">
        <v>26</v>
      </c>
      <c r="N291" t="s">
        <v>24</v>
      </c>
    </row>
    <row r="292" spans="1:14" x14ac:dyDescent="0.25">
      <c r="A292" t="s">
        <v>796</v>
      </c>
      <c r="B292" t="s">
        <v>797</v>
      </c>
      <c r="C292" t="s">
        <v>637</v>
      </c>
      <c r="D292" t="s">
        <v>21</v>
      </c>
      <c r="E292">
        <v>26101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43675</v>
      </c>
      <c r="L292" t="s">
        <v>26</v>
      </c>
      <c r="N292" t="s">
        <v>24</v>
      </c>
    </row>
    <row r="293" spans="1:14" x14ac:dyDescent="0.25">
      <c r="A293" t="s">
        <v>798</v>
      </c>
      <c r="B293" t="s">
        <v>799</v>
      </c>
      <c r="C293" t="s">
        <v>637</v>
      </c>
      <c r="D293" t="s">
        <v>21</v>
      </c>
      <c r="E293">
        <v>26104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43675</v>
      </c>
      <c r="L293" t="s">
        <v>26</v>
      </c>
      <c r="N293" t="s">
        <v>24</v>
      </c>
    </row>
    <row r="294" spans="1:14" x14ac:dyDescent="0.25">
      <c r="A294" t="s">
        <v>800</v>
      </c>
      <c r="B294" t="s">
        <v>801</v>
      </c>
      <c r="C294" t="s">
        <v>637</v>
      </c>
      <c r="D294" t="s">
        <v>21</v>
      </c>
      <c r="E294">
        <v>26104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43675</v>
      </c>
      <c r="L294" t="s">
        <v>26</v>
      </c>
      <c r="N294" t="s">
        <v>24</v>
      </c>
    </row>
    <row r="295" spans="1:14" x14ac:dyDescent="0.25">
      <c r="A295" t="s">
        <v>802</v>
      </c>
      <c r="B295" t="s">
        <v>803</v>
      </c>
      <c r="C295" t="s">
        <v>637</v>
      </c>
      <c r="D295" t="s">
        <v>21</v>
      </c>
      <c r="E295">
        <v>26104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43675</v>
      </c>
      <c r="L295" t="s">
        <v>26</v>
      </c>
      <c r="N295" t="s">
        <v>24</v>
      </c>
    </row>
    <row r="296" spans="1:14" x14ac:dyDescent="0.25">
      <c r="A296" t="s">
        <v>804</v>
      </c>
      <c r="B296" t="s">
        <v>805</v>
      </c>
      <c r="C296" t="s">
        <v>637</v>
      </c>
      <c r="D296" t="s">
        <v>21</v>
      </c>
      <c r="E296">
        <v>26104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43675</v>
      </c>
      <c r="L296" t="s">
        <v>26</v>
      </c>
      <c r="N296" t="s">
        <v>24</v>
      </c>
    </row>
    <row r="297" spans="1:14" x14ac:dyDescent="0.25">
      <c r="A297" t="s">
        <v>806</v>
      </c>
      <c r="B297" t="s">
        <v>807</v>
      </c>
      <c r="C297" t="s">
        <v>808</v>
      </c>
      <c r="D297" t="s">
        <v>21</v>
      </c>
      <c r="E297">
        <v>26624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43675</v>
      </c>
      <c r="L297" t="s">
        <v>26</v>
      </c>
      <c r="N297" t="s">
        <v>24</v>
      </c>
    </row>
    <row r="298" spans="1:14" x14ac:dyDescent="0.25">
      <c r="A298" t="s">
        <v>809</v>
      </c>
      <c r="B298" t="s">
        <v>810</v>
      </c>
      <c r="C298" t="s">
        <v>71</v>
      </c>
      <c r="D298" t="s">
        <v>21</v>
      </c>
      <c r="E298">
        <v>26003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43671</v>
      </c>
      <c r="L298" t="s">
        <v>26</v>
      </c>
      <c r="N298" t="s">
        <v>24</v>
      </c>
    </row>
    <row r="299" spans="1:14" x14ac:dyDescent="0.25">
      <c r="A299" t="s">
        <v>813</v>
      </c>
      <c r="B299" t="s">
        <v>814</v>
      </c>
      <c r="C299" t="s">
        <v>71</v>
      </c>
      <c r="D299" t="s">
        <v>21</v>
      </c>
      <c r="E299">
        <v>26003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43671</v>
      </c>
      <c r="L299" t="s">
        <v>26</v>
      </c>
      <c r="N299" t="s">
        <v>24</v>
      </c>
    </row>
    <row r="300" spans="1:14" x14ac:dyDescent="0.25">
      <c r="A300" t="s">
        <v>314</v>
      </c>
      <c r="B300" t="s">
        <v>818</v>
      </c>
      <c r="C300" t="s">
        <v>71</v>
      </c>
      <c r="D300" t="s">
        <v>21</v>
      </c>
      <c r="E300">
        <v>26003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43671</v>
      </c>
      <c r="L300" t="s">
        <v>26</v>
      </c>
      <c r="N300" t="s">
        <v>24</v>
      </c>
    </row>
    <row r="301" spans="1:14" x14ac:dyDescent="0.25">
      <c r="A301" t="s">
        <v>819</v>
      </c>
      <c r="B301" t="s">
        <v>820</v>
      </c>
      <c r="C301" t="s">
        <v>113</v>
      </c>
      <c r="D301" t="s">
        <v>21</v>
      </c>
      <c r="E301">
        <v>25801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43671</v>
      </c>
      <c r="L301" t="s">
        <v>26</v>
      </c>
      <c r="N301" t="s">
        <v>24</v>
      </c>
    </row>
    <row r="302" spans="1:14" x14ac:dyDescent="0.25">
      <c r="A302" t="s">
        <v>831</v>
      </c>
      <c r="B302" t="s">
        <v>832</v>
      </c>
      <c r="C302" t="s">
        <v>271</v>
      </c>
      <c r="D302" t="s">
        <v>21</v>
      </c>
      <c r="E302">
        <v>25401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43670</v>
      </c>
      <c r="L302" t="s">
        <v>26</v>
      </c>
      <c r="N302" t="s">
        <v>24</v>
      </c>
    </row>
    <row r="303" spans="1:14" x14ac:dyDescent="0.25">
      <c r="A303" t="s">
        <v>833</v>
      </c>
      <c r="B303" t="s">
        <v>834</v>
      </c>
      <c r="C303" t="s">
        <v>789</v>
      </c>
      <c r="D303" t="s">
        <v>21</v>
      </c>
      <c r="E303">
        <v>26351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43670</v>
      </c>
      <c r="L303" t="s">
        <v>26</v>
      </c>
      <c r="N303" t="s">
        <v>24</v>
      </c>
    </row>
    <row r="304" spans="1:14" x14ac:dyDescent="0.25">
      <c r="A304" t="s">
        <v>835</v>
      </c>
      <c r="B304" t="s">
        <v>836</v>
      </c>
      <c r="C304" t="s">
        <v>578</v>
      </c>
      <c r="D304" t="s">
        <v>21</v>
      </c>
      <c r="E304">
        <v>25832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43670</v>
      </c>
      <c r="L304" t="s">
        <v>26</v>
      </c>
      <c r="N304" t="s">
        <v>24</v>
      </c>
    </row>
    <row r="305" spans="1:14" x14ac:dyDescent="0.25">
      <c r="A305" t="s">
        <v>837</v>
      </c>
      <c r="B305" t="s">
        <v>838</v>
      </c>
      <c r="C305" t="s">
        <v>113</v>
      </c>
      <c r="D305" t="s">
        <v>21</v>
      </c>
      <c r="E305">
        <v>25801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43670</v>
      </c>
      <c r="L305" t="s">
        <v>26</v>
      </c>
      <c r="N305" t="s">
        <v>24</v>
      </c>
    </row>
    <row r="306" spans="1:14" x14ac:dyDescent="0.25">
      <c r="A306" t="s">
        <v>839</v>
      </c>
      <c r="B306" t="s">
        <v>840</v>
      </c>
      <c r="C306" t="s">
        <v>841</v>
      </c>
      <c r="D306" t="s">
        <v>21</v>
      </c>
      <c r="E306">
        <v>25601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43670</v>
      </c>
      <c r="L306" t="s">
        <v>26</v>
      </c>
      <c r="N306" t="s">
        <v>24</v>
      </c>
    </row>
    <row r="307" spans="1:14" x14ac:dyDescent="0.25">
      <c r="A307" t="s">
        <v>842</v>
      </c>
      <c r="B307" t="s">
        <v>843</v>
      </c>
      <c r="C307" t="s">
        <v>71</v>
      </c>
      <c r="D307" t="s">
        <v>21</v>
      </c>
      <c r="E307">
        <v>26003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43670</v>
      </c>
      <c r="L307" t="s">
        <v>26</v>
      </c>
      <c r="N307" t="s">
        <v>24</v>
      </c>
    </row>
    <row r="308" spans="1:14" x14ac:dyDescent="0.25">
      <c r="A308" t="s">
        <v>844</v>
      </c>
      <c r="B308" t="s">
        <v>845</v>
      </c>
      <c r="C308" t="s">
        <v>789</v>
      </c>
      <c r="D308" t="s">
        <v>21</v>
      </c>
      <c r="E308">
        <v>26351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43670</v>
      </c>
      <c r="L308" t="s">
        <v>26</v>
      </c>
      <c r="N308" t="s">
        <v>24</v>
      </c>
    </row>
    <row r="309" spans="1:14" x14ac:dyDescent="0.25">
      <c r="A309" t="s">
        <v>846</v>
      </c>
      <c r="B309" t="s">
        <v>847</v>
      </c>
      <c r="C309" t="s">
        <v>789</v>
      </c>
      <c r="D309" t="s">
        <v>21</v>
      </c>
      <c r="E309">
        <v>26351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43670</v>
      </c>
      <c r="L309" t="s">
        <v>26</v>
      </c>
      <c r="N309" t="s">
        <v>24</v>
      </c>
    </row>
    <row r="310" spans="1:14" x14ac:dyDescent="0.25">
      <c r="A310" t="s">
        <v>848</v>
      </c>
      <c r="B310" t="s">
        <v>849</v>
      </c>
      <c r="C310" t="s">
        <v>71</v>
      </c>
      <c r="D310" t="s">
        <v>21</v>
      </c>
      <c r="E310">
        <v>26003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43670</v>
      </c>
      <c r="L310" t="s">
        <v>26</v>
      </c>
      <c r="N310" t="s">
        <v>24</v>
      </c>
    </row>
    <row r="311" spans="1:14" x14ac:dyDescent="0.25">
      <c r="A311" t="s">
        <v>850</v>
      </c>
      <c r="B311" t="s">
        <v>851</v>
      </c>
      <c r="C311" t="s">
        <v>789</v>
      </c>
      <c r="D311" t="s">
        <v>21</v>
      </c>
      <c r="E311">
        <v>26351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43670</v>
      </c>
      <c r="L311" t="s">
        <v>26</v>
      </c>
      <c r="N311" t="s">
        <v>24</v>
      </c>
    </row>
    <row r="312" spans="1:14" x14ac:dyDescent="0.25">
      <c r="A312" t="s">
        <v>852</v>
      </c>
      <c r="B312" t="s">
        <v>853</v>
      </c>
      <c r="C312" t="s">
        <v>578</v>
      </c>
      <c r="D312" t="s">
        <v>21</v>
      </c>
      <c r="E312">
        <v>25832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43670</v>
      </c>
      <c r="L312" t="s">
        <v>26</v>
      </c>
      <c r="N312" t="s">
        <v>24</v>
      </c>
    </row>
    <row r="313" spans="1:14" x14ac:dyDescent="0.25">
      <c r="A313" t="s">
        <v>314</v>
      </c>
      <c r="B313" t="s">
        <v>854</v>
      </c>
      <c r="C313" t="s">
        <v>71</v>
      </c>
      <c r="D313" t="s">
        <v>21</v>
      </c>
      <c r="E313">
        <v>26003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43670</v>
      </c>
      <c r="L313" t="s">
        <v>26</v>
      </c>
      <c r="N313" t="s">
        <v>24</v>
      </c>
    </row>
    <row r="314" spans="1:14" x14ac:dyDescent="0.25">
      <c r="A314" t="s">
        <v>855</v>
      </c>
      <c r="B314" t="s">
        <v>856</v>
      </c>
      <c r="C314" t="s">
        <v>857</v>
      </c>
      <c r="D314" t="s">
        <v>21</v>
      </c>
      <c r="E314">
        <v>26342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43670</v>
      </c>
      <c r="L314" t="s">
        <v>26</v>
      </c>
      <c r="N314" t="s">
        <v>24</v>
      </c>
    </row>
    <row r="315" spans="1:14" x14ac:dyDescent="0.25">
      <c r="A315" t="s">
        <v>858</v>
      </c>
      <c r="B315" t="s">
        <v>859</v>
      </c>
      <c r="C315" t="s">
        <v>271</v>
      </c>
      <c r="D315" t="s">
        <v>21</v>
      </c>
      <c r="E315">
        <v>25401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43670</v>
      </c>
      <c r="L315" t="s">
        <v>26</v>
      </c>
      <c r="N315" t="s">
        <v>24</v>
      </c>
    </row>
    <row r="316" spans="1:14" x14ac:dyDescent="0.25">
      <c r="A316" t="s">
        <v>858</v>
      </c>
      <c r="B316" t="s">
        <v>860</v>
      </c>
      <c r="C316" t="s">
        <v>271</v>
      </c>
      <c r="D316" t="s">
        <v>21</v>
      </c>
      <c r="E316">
        <v>25401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43670</v>
      </c>
      <c r="L316" t="s">
        <v>26</v>
      </c>
      <c r="N316" t="s">
        <v>24</v>
      </c>
    </row>
    <row r="317" spans="1:14" x14ac:dyDescent="0.25">
      <c r="A317" t="s">
        <v>861</v>
      </c>
      <c r="B317" t="s">
        <v>862</v>
      </c>
      <c r="C317" t="s">
        <v>320</v>
      </c>
      <c r="D317" t="s">
        <v>21</v>
      </c>
      <c r="E317">
        <v>26452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43670</v>
      </c>
      <c r="L317" t="s">
        <v>26</v>
      </c>
      <c r="N317" t="s">
        <v>24</v>
      </c>
    </row>
    <row r="318" spans="1:14" x14ac:dyDescent="0.25">
      <c r="A318" t="s">
        <v>863</v>
      </c>
      <c r="B318" t="s">
        <v>864</v>
      </c>
      <c r="C318" t="s">
        <v>774</v>
      </c>
      <c r="D318" t="s">
        <v>21</v>
      </c>
      <c r="E318">
        <v>25428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43670</v>
      </c>
      <c r="L318" t="s">
        <v>26</v>
      </c>
      <c r="N318" t="s">
        <v>24</v>
      </c>
    </row>
    <row r="319" spans="1:14" x14ac:dyDescent="0.25">
      <c r="A319" t="s">
        <v>865</v>
      </c>
      <c r="B319" t="s">
        <v>866</v>
      </c>
      <c r="C319" t="s">
        <v>867</v>
      </c>
      <c r="D319" t="s">
        <v>21</v>
      </c>
      <c r="E319">
        <v>26384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43670</v>
      </c>
      <c r="L319" t="s">
        <v>26</v>
      </c>
      <c r="N319" t="s">
        <v>24</v>
      </c>
    </row>
    <row r="320" spans="1:14" x14ac:dyDescent="0.25">
      <c r="A320" t="s">
        <v>868</v>
      </c>
      <c r="B320" t="s">
        <v>869</v>
      </c>
      <c r="C320" t="s">
        <v>591</v>
      </c>
      <c r="D320" t="s">
        <v>21</v>
      </c>
      <c r="E320">
        <v>25813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43670</v>
      </c>
      <c r="L320" t="s">
        <v>26</v>
      </c>
      <c r="N320" t="s">
        <v>24</v>
      </c>
    </row>
    <row r="321" spans="1:14" x14ac:dyDescent="0.25">
      <c r="A321" t="s">
        <v>870</v>
      </c>
      <c r="B321" t="s">
        <v>871</v>
      </c>
      <c r="C321" t="s">
        <v>872</v>
      </c>
      <c r="D321" t="s">
        <v>21</v>
      </c>
      <c r="E321">
        <v>26447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43670</v>
      </c>
      <c r="L321" t="s">
        <v>26</v>
      </c>
      <c r="N321" t="s">
        <v>24</v>
      </c>
    </row>
    <row r="322" spans="1:14" x14ac:dyDescent="0.25">
      <c r="A322" t="s">
        <v>873</v>
      </c>
      <c r="B322" t="s">
        <v>874</v>
      </c>
      <c r="C322" t="s">
        <v>872</v>
      </c>
      <c r="D322" t="s">
        <v>21</v>
      </c>
      <c r="E322">
        <v>26447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43670</v>
      </c>
      <c r="L322" t="s">
        <v>26</v>
      </c>
      <c r="N322" t="s">
        <v>24</v>
      </c>
    </row>
    <row r="323" spans="1:14" x14ac:dyDescent="0.25">
      <c r="A323" t="s">
        <v>875</v>
      </c>
      <c r="B323" t="s">
        <v>876</v>
      </c>
      <c r="C323" t="s">
        <v>872</v>
      </c>
      <c r="D323" t="s">
        <v>21</v>
      </c>
      <c r="E323">
        <v>26447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43670</v>
      </c>
      <c r="L323" t="s">
        <v>26</v>
      </c>
      <c r="N323" t="s">
        <v>24</v>
      </c>
    </row>
    <row r="324" spans="1:14" x14ac:dyDescent="0.25">
      <c r="A324" t="s">
        <v>877</v>
      </c>
      <c r="B324" t="s">
        <v>878</v>
      </c>
      <c r="C324" t="s">
        <v>320</v>
      </c>
      <c r="D324" t="s">
        <v>21</v>
      </c>
      <c r="E324">
        <v>26452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43670</v>
      </c>
      <c r="L324" t="s">
        <v>26</v>
      </c>
      <c r="N324" t="s">
        <v>24</v>
      </c>
    </row>
    <row r="325" spans="1:14" x14ac:dyDescent="0.25">
      <c r="A325" t="s">
        <v>879</v>
      </c>
      <c r="B325" t="s">
        <v>880</v>
      </c>
      <c r="C325" t="s">
        <v>841</v>
      </c>
      <c r="D325" t="s">
        <v>21</v>
      </c>
      <c r="E325">
        <v>25601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43669</v>
      </c>
      <c r="L325" t="s">
        <v>26</v>
      </c>
      <c r="N325" t="s">
        <v>24</v>
      </c>
    </row>
    <row r="326" spans="1:14" x14ac:dyDescent="0.25">
      <c r="A326" t="s">
        <v>881</v>
      </c>
      <c r="B326" t="s">
        <v>882</v>
      </c>
      <c r="C326" t="s">
        <v>883</v>
      </c>
      <c r="D326" t="s">
        <v>21</v>
      </c>
      <c r="E326">
        <v>25880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43668</v>
      </c>
      <c r="L326" t="s">
        <v>26</v>
      </c>
      <c r="N326" t="s">
        <v>24</v>
      </c>
    </row>
    <row r="327" spans="1:14" x14ac:dyDescent="0.25">
      <c r="A327" t="s">
        <v>884</v>
      </c>
      <c r="B327" t="s">
        <v>885</v>
      </c>
      <c r="C327" t="s">
        <v>883</v>
      </c>
      <c r="D327" t="s">
        <v>21</v>
      </c>
      <c r="E327">
        <v>25880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43668</v>
      </c>
      <c r="L327" t="s">
        <v>26</v>
      </c>
      <c r="N327" t="s">
        <v>24</v>
      </c>
    </row>
    <row r="328" spans="1:14" x14ac:dyDescent="0.25">
      <c r="A328" t="s">
        <v>886</v>
      </c>
      <c r="B328" t="s">
        <v>887</v>
      </c>
      <c r="C328" t="s">
        <v>480</v>
      </c>
      <c r="D328" t="s">
        <v>21</v>
      </c>
      <c r="E328">
        <v>25901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43668</v>
      </c>
      <c r="L328" t="s">
        <v>26</v>
      </c>
      <c r="N328" t="s">
        <v>24</v>
      </c>
    </row>
    <row r="329" spans="1:14" x14ac:dyDescent="0.25">
      <c r="A329" t="s">
        <v>888</v>
      </c>
      <c r="B329" t="s">
        <v>889</v>
      </c>
      <c r="C329" t="s">
        <v>480</v>
      </c>
      <c r="D329" t="s">
        <v>21</v>
      </c>
      <c r="E329">
        <v>25901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43668</v>
      </c>
      <c r="L329" t="s">
        <v>26</v>
      </c>
      <c r="N329" t="s">
        <v>24</v>
      </c>
    </row>
    <row r="330" spans="1:14" x14ac:dyDescent="0.25">
      <c r="A330" t="s">
        <v>890</v>
      </c>
      <c r="B330" t="s">
        <v>891</v>
      </c>
      <c r="C330" t="s">
        <v>892</v>
      </c>
      <c r="D330" t="s">
        <v>21</v>
      </c>
      <c r="E330">
        <v>25846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43668</v>
      </c>
      <c r="L330" t="s">
        <v>26</v>
      </c>
      <c r="N330" t="s">
        <v>24</v>
      </c>
    </row>
    <row r="331" spans="1:14" x14ac:dyDescent="0.25">
      <c r="A331" t="s">
        <v>893</v>
      </c>
      <c r="B331" t="s">
        <v>894</v>
      </c>
      <c r="C331" t="s">
        <v>480</v>
      </c>
      <c r="D331" t="s">
        <v>21</v>
      </c>
      <c r="E331">
        <v>25901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43668</v>
      </c>
      <c r="L331" t="s">
        <v>26</v>
      </c>
      <c r="N331" t="s">
        <v>24</v>
      </c>
    </row>
    <row r="332" spans="1:14" x14ac:dyDescent="0.25">
      <c r="A332" t="s">
        <v>895</v>
      </c>
      <c r="B332" t="s">
        <v>896</v>
      </c>
      <c r="C332" t="s">
        <v>487</v>
      </c>
      <c r="D332" t="s">
        <v>21</v>
      </c>
      <c r="E332">
        <v>25840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43668</v>
      </c>
      <c r="L332" t="s">
        <v>26</v>
      </c>
      <c r="N332" t="s">
        <v>24</v>
      </c>
    </row>
    <row r="333" spans="1:14" x14ac:dyDescent="0.25">
      <c r="A333" t="s">
        <v>897</v>
      </c>
      <c r="B333" t="s">
        <v>898</v>
      </c>
      <c r="C333" t="s">
        <v>71</v>
      </c>
      <c r="D333" t="s">
        <v>21</v>
      </c>
      <c r="E333">
        <v>26003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43668</v>
      </c>
      <c r="L333" t="s">
        <v>26</v>
      </c>
      <c r="N333" t="s">
        <v>24</v>
      </c>
    </row>
    <row r="334" spans="1:14" x14ac:dyDescent="0.25">
      <c r="A334" t="s">
        <v>899</v>
      </c>
      <c r="B334" t="s">
        <v>900</v>
      </c>
      <c r="C334" t="s">
        <v>480</v>
      </c>
      <c r="D334" t="s">
        <v>21</v>
      </c>
      <c r="E334">
        <v>25901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43668</v>
      </c>
      <c r="L334" t="s">
        <v>26</v>
      </c>
      <c r="N334" t="s">
        <v>24</v>
      </c>
    </row>
    <row r="335" spans="1:14" x14ac:dyDescent="0.25">
      <c r="A335" t="s">
        <v>901</v>
      </c>
      <c r="B335" t="s">
        <v>902</v>
      </c>
      <c r="C335" t="s">
        <v>903</v>
      </c>
      <c r="D335" t="s">
        <v>21</v>
      </c>
      <c r="E335">
        <v>26562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43668</v>
      </c>
      <c r="L335" t="s">
        <v>26</v>
      </c>
      <c r="N335" t="s">
        <v>24</v>
      </c>
    </row>
    <row r="336" spans="1:14" x14ac:dyDescent="0.25">
      <c r="A336" t="s">
        <v>904</v>
      </c>
      <c r="B336" t="s">
        <v>905</v>
      </c>
      <c r="C336" t="s">
        <v>906</v>
      </c>
      <c r="D336" t="s">
        <v>21</v>
      </c>
      <c r="E336">
        <v>26575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43668</v>
      </c>
      <c r="L336" t="s">
        <v>26</v>
      </c>
      <c r="N336" t="s">
        <v>24</v>
      </c>
    </row>
    <row r="337" spans="1:14" x14ac:dyDescent="0.25">
      <c r="A337" t="s">
        <v>907</v>
      </c>
      <c r="B337" t="s">
        <v>908</v>
      </c>
      <c r="C337" t="s">
        <v>480</v>
      </c>
      <c r="D337" t="s">
        <v>21</v>
      </c>
      <c r="E337">
        <v>25901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43668</v>
      </c>
      <c r="L337" t="s">
        <v>26</v>
      </c>
      <c r="N337" t="s">
        <v>24</v>
      </c>
    </row>
    <row r="338" spans="1:14" x14ac:dyDescent="0.25">
      <c r="A338" t="s">
        <v>909</v>
      </c>
      <c r="B338" t="s">
        <v>910</v>
      </c>
      <c r="C338" t="s">
        <v>903</v>
      </c>
      <c r="D338" t="s">
        <v>21</v>
      </c>
      <c r="E338">
        <v>26562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43668</v>
      </c>
      <c r="L338" t="s">
        <v>26</v>
      </c>
      <c r="N338" t="s">
        <v>24</v>
      </c>
    </row>
    <row r="339" spans="1:14" x14ac:dyDescent="0.25">
      <c r="A339" t="s">
        <v>695</v>
      </c>
      <c r="B339" t="s">
        <v>911</v>
      </c>
      <c r="C339" t="s">
        <v>906</v>
      </c>
      <c r="D339" t="s">
        <v>21</v>
      </c>
      <c r="E339">
        <v>26575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43668</v>
      </c>
      <c r="L339" t="s">
        <v>26</v>
      </c>
      <c r="N339" t="s">
        <v>24</v>
      </c>
    </row>
    <row r="340" spans="1:14" x14ac:dyDescent="0.25">
      <c r="A340" t="s">
        <v>912</v>
      </c>
      <c r="B340" t="s">
        <v>913</v>
      </c>
      <c r="C340" t="s">
        <v>914</v>
      </c>
      <c r="D340" t="s">
        <v>21</v>
      </c>
      <c r="E340">
        <v>25670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43668</v>
      </c>
      <c r="L340" t="s">
        <v>26</v>
      </c>
      <c r="N340" t="s">
        <v>24</v>
      </c>
    </row>
    <row r="341" spans="1:14" x14ac:dyDescent="0.25">
      <c r="A341" t="s">
        <v>915</v>
      </c>
      <c r="B341" t="s">
        <v>916</v>
      </c>
      <c r="C341" t="s">
        <v>917</v>
      </c>
      <c r="D341" t="s">
        <v>21</v>
      </c>
      <c r="E341">
        <v>25917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43668</v>
      </c>
      <c r="L341" t="s">
        <v>26</v>
      </c>
      <c r="N341" t="s">
        <v>24</v>
      </c>
    </row>
    <row r="342" spans="1:14" x14ac:dyDescent="0.25">
      <c r="A342" t="s">
        <v>918</v>
      </c>
      <c r="B342" t="s">
        <v>919</v>
      </c>
      <c r="C342" t="s">
        <v>480</v>
      </c>
      <c r="D342" t="s">
        <v>21</v>
      </c>
      <c r="E342">
        <v>25901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43668</v>
      </c>
      <c r="L342" t="s">
        <v>26</v>
      </c>
      <c r="N342" t="s">
        <v>24</v>
      </c>
    </row>
    <row r="343" spans="1:14" x14ac:dyDescent="0.25">
      <c r="A343" t="s">
        <v>920</v>
      </c>
      <c r="B343" t="s">
        <v>921</v>
      </c>
      <c r="C343" t="s">
        <v>892</v>
      </c>
      <c r="D343" t="s">
        <v>21</v>
      </c>
      <c r="E343">
        <v>25846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43668</v>
      </c>
      <c r="L343" t="s">
        <v>26</v>
      </c>
      <c r="N343" t="s">
        <v>24</v>
      </c>
    </row>
    <row r="344" spans="1:14" x14ac:dyDescent="0.25">
      <c r="A344" t="s">
        <v>922</v>
      </c>
      <c r="B344" t="s">
        <v>923</v>
      </c>
      <c r="C344" t="s">
        <v>924</v>
      </c>
      <c r="D344" t="s">
        <v>21</v>
      </c>
      <c r="E344">
        <v>25904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43668</v>
      </c>
      <c r="L344" t="s">
        <v>26</v>
      </c>
      <c r="N344" t="s">
        <v>24</v>
      </c>
    </row>
    <row r="345" spans="1:14" x14ac:dyDescent="0.25">
      <c r="A345" t="s">
        <v>925</v>
      </c>
      <c r="B345" t="s">
        <v>926</v>
      </c>
      <c r="C345" t="s">
        <v>927</v>
      </c>
      <c r="D345" t="s">
        <v>21</v>
      </c>
      <c r="E345">
        <v>26581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43668</v>
      </c>
      <c r="L345" t="s">
        <v>26</v>
      </c>
      <c r="N345" t="s">
        <v>24</v>
      </c>
    </row>
    <row r="346" spans="1:14" x14ac:dyDescent="0.25">
      <c r="A346" t="s">
        <v>928</v>
      </c>
      <c r="B346" t="s">
        <v>929</v>
      </c>
      <c r="C346" t="s">
        <v>480</v>
      </c>
      <c r="D346" t="s">
        <v>21</v>
      </c>
      <c r="E346">
        <v>25901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43668</v>
      </c>
      <c r="L346" t="s">
        <v>26</v>
      </c>
      <c r="N346" t="s">
        <v>24</v>
      </c>
    </row>
    <row r="347" spans="1:14" x14ac:dyDescent="0.25">
      <c r="A347" t="s">
        <v>930</v>
      </c>
      <c r="B347" t="s">
        <v>931</v>
      </c>
      <c r="C347" t="s">
        <v>883</v>
      </c>
      <c r="D347" t="s">
        <v>21</v>
      </c>
      <c r="E347">
        <v>25880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43668</v>
      </c>
      <c r="L347" t="s">
        <v>26</v>
      </c>
      <c r="N347" t="s">
        <v>24</v>
      </c>
    </row>
    <row r="348" spans="1:14" x14ac:dyDescent="0.25">
      <c r="A348" t="s">
        <v>932</v>
      </c>
      <c r="B348" t="s">
        <v>933</v>
      </c>
      <c r="C348" t="s">
        <v>480</v>
      </c>
      <c r="D348" t="s">
        <v>21</v>
      </c>
      <c r="E348">
        <v>25901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43668</v>
      </c>
      <c r="L348" t="s">
        <v>26</v>
      </c>
      <c r="N348" t="s">
        <v>24</v>
      </c>
    </row>
    <row r="349" spans="1:14" x14ac:dyDescent="0.25">
      <c r="A349" t="s">
        <v>934</v>
      </c>
      <c r="B349" t="s">
        <v>935</v>
      </c>
      <c r="C349" t="s">
        <v>480</v>
      </c>
      <c r="D349" t="s">
        <v>21</v>
      </c>
      <c r="E349">
        <v>25901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43668</v>
      </c>
      <c r="L349" t="s">
        <v>26</v>
      </c>
      <c r="N349" t="s">
        <v>24</v>
      </c>
    </row>
    <row r="350" spans="1:14" x14ac:dyDescent="0.25">
      <c r="A350" t="s">
        <v>936</v>
      </c>
      <c r="B350" t="s">
        <v>937</v>
      </c>
      <c r="C350" t="s">
        <v>917</v>
      </c>
      <c r="D350" t="s">
        <v>21</v>
      </c>
      <c r="E350">
        <v>25917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43668</v>
      </c>
      <c r="L350" t="s">
        <v>26</v>
      </c>
      <c r="N350" t="s">
        <v>24</v>
      </c>
    </row>
    <row r="351" spans="1:14" x14ac:dyDescent="0.25">
      <c r="A351" t="s">
        <v>938</v>
      </c>
      <c r="B351" t="s">
        <v>939</v>
      </c>
      <c r="C351" t="s">
        <v>304</v>
      </c>
      <c r="D351" t="s">
        <v>21</v>
      </c>
      <c r="E351">
        <v>24740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43665</v>
      </c>
      <c r="L351" t="s">
        <v>26</v>
      </c>
      <c r="N351" t="s">
        <v>24</v>
      </c>
    </row>
    <row r="352" spans="1:14" x14ac:dyDescent="0.25">
      <c r="A352" t="s">
        <v>940</v>
      </c>
      <c r="B352" t="s">
        <v>941</v>
      </c>
      <c r="C352" t="s">
        <v>587</v>
      </c>
      <c r="D352" t="s">
        <v>21</v>
      </c>
      <c r="E352">
        <v>25951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43665</v>
      </c>
      <c r="L352" t="s">
        <v>26</v>
      </c>
      <c r="N352" t="s">
        <v>24</v>
      </c>
    </row>
    <row r="353" spans="1:14" x14ac:dyDescent="0.25">
      <c r="A353" t="s">
        <v>942</v>
      </c>
      <c r="B353" t="s">
        <v>943</v>
      </c>
      <c r="C353" t="s">
        <v>587</v>
      </c>
      <c r="D353" t="s">
        <v>21</v>
      </c>
      <c r="E353">
        <v>25951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43665</v>
      </c>
      <c r="L353" t="s">
        <v>26</v>
      </c>
      <c r="N353" t="s">
        <v>24</v>
      </c>
    </row>
    <row r="354" spans="1:14" x14ac:dyDescent="0.25">
      <c r="A354" t="s">
        <v>944</v>
      </c>
      <c r="B354" t="s">
        <v>945</v>
      </c>
      <c r="C354" t="s">
        <v>326</v>
      </c>
      <c r="D354" t="s">
        <v>21</v>
      </c>
      <c r="E354">
        <v>25704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43664</v>
      </c>
      <c r="L354" t="s">
        <v>26</v>
      </c>
      <c r="N354" t="s">
        <v>24</v>
      </c>
    </row>
    <row r="355" spans="1:14" x14ac:dyDescent="0.25">
      <c r="A355" t="s">
        <v>946</v>
      </c>
      <c r="B355" t="s">
        <v>947</v>
      </c>
      <c r="C355" t="s">
        <v>948</v>
      </c>
      <c r="D355" t="s">
        <v>21</v>
      </c>
      <c r="E355">
        <v>25430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43664</v>
      </c>
      <c r="L355" t="s">
        <v>26</v>
      </c>
      <c r="N355" t="s">
        <v>24</v>
      </c>
    </row>
    <row r="356" spans="1:14" x14ac:dyDescent="0.25">
      <c r="A356" t="s">
        <v>974</v>
      </c>
      <c r="B356" t="s">
        <v>975</v>
      </c>
      <c r="C356" t="s">
        <v>976</v>
      </c>
      <c r="D356" t="s">
        <v>21</v>
      </c>
      <c r="E356">
        <v>25438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43663</v>
      </c>
      <c r="L356" t="s">
        <v>26</v>
      </c>
      <c r="N356" t="s">
        <v>24</v>
      </c>
    </row>
    <row r="357" spans="1:14" x14ac:dyDescent="0.25">
      <c r="A357" t="s">
        <v>977</v>
      </c>
      <c r="B357" t="s">
        <v>978</v>
      </c>
      <c r="C357" t="s">
        <v>979</v>
      </c>
      <c r="D357" t="s">
        <v>21</v>
      </c>
      <c r="E357">
        <v>25630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43663</v>
      </c>
      <c r="L357" t="s">
        <v>26</v>
      </c>
      <c r="N357" t="s">
        <v>24</v>
      </c>
    </row>
    <row r="358" spans="1:14" x14ac:dyDescent="0.25">
      <c r="A358" t="s">
        <v>980</v>
      </c>
      <c r="B358" t="s">
        <v>981</v>
      </c>
      <c r="C358" t="s">
        <v>587</v>
      </c>
      <c r="D358" t="s">
        <v>21</v>
      </c>
      <c r="E358">
        <v>25951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43663</v>
      </c>
      <c r="L358" t="s">
        <v>26</v>
      </c>
      <c r="N358" t="s">
        <v>24</v>
      </c>
    </row>
    <row r="359" spans="1:14" x14ac:dyDescent="0.25">
      <c r="A359" t="s">
        <v>982</v>
      </c>
      <c r="B359" t="s">
        <v>983</v>
      </c>
      <c r="C359" t="s">
        <v>587</v>
      </c>
      <c r="D359" t="s">
        <v>21</v>
      </c>
      <c r="E359">
        <v>25951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43663</v>
      </c>
      <c r="L359" t="s">
        <v>26</v>
      </c>
      <c r="N359" t="s">
        <v>24</v>
      </c>
    </row>
    <row r="360" spans="1:14" x14ac:dyDescent="0.25">
      <c r="A360" t="s">
        <v>984</v>
      </c>
      <c r="B360" t="s">
        <v>985</v>
      </c>
      <c r="C360" t="s">
        <v>948</v>
      </c>
      <c r="D360" t="s">
        <v>21</v>
      </c>
      <c r="E360">
        <v>25430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43663</v>
      </c>
      <c r="L360" t="s">
        <v>26</v>
      </c>
      <c r="N360" t="s">
        <v>24</v>
      </c>
    </row>
    <row r="361" spans="1:14" x14ac:dyDescent="0.25">
      <c r="A361" t="s">
        <v>359</v>
      </c>
      <c r="B361" t="s">
        <v>986</v>
      </c>
      <c r="C361" t="s">
        <v>976</v>
      </c>
      <c r="D361" t="s">
        <v>21</v>
      </c>
      <c r="E361">
        <v>25438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43663</v>
      </c>
      <c r="L361" t="s">
        <v>26</v>
      </c>
      <c r="N361" t="s">
        <v>24</v>
      </c>
    </row>
    <row r="362" spans="1:14" x14ac:dyDescent="0.25">
      <c r="A362" t="s">
        <v>987</v>
      </c>
      <c r="B362" t="s">
        <v>988</v>
      </c>
      <c r="C362" t="s">
        <v>587</v>
      </c>
      <c r="D362" t="s">
        <v>21</v>
      </c>
      <c r="E362">
        <v>25951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43663</v>
      </c>
      <c r="L362" t="s">
        <v>26</v>
      </c>
      <c r="N362" t="s">
        <v>24</v>
      </c>
    </row>
    <row r="363" spans="1:14" x14ac:dyDescent="0.25">
      <c r="A363" t="s">
        <v>989</v>
      </c>
      <c r="B363" t="s">
        <v>990</v>
      </c>
      <c r="C363" t="s">
        <v>991</v>
      </c>
      <c r="D363" t="s">
        <v>21</v>
      </c>
      <c r="E363">
        <v>25414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43663</v>
      </c>
      <c r="L363" t="s">
        <v>26</v>
      </c>
      <c r="N363" t="s">
        <v>24</v>
      </c>
    </row>
    <row r="364" spans="1:14" x14ac:dyDescent="0.25">
      <c r="A364" t="s">
        <v>992</v>
      </c>
      <c r="B364" t="s">
        <v>993</v>
      </c>
      <c r="C364" t="s">
        <v>587</v>
      </c>
      <c r="D364" t="s">
        <v>21</v>
      </c>
      <c r="E364">
        <v>25951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43663</v>
      </c>
      <c r="L364" t="s">
        <v>26</v>
      </c>
      <c r="N364" t="s">
        <v>24</v>
      </c>
    </row>
    <row r="365" spans="1:14" x14ac:dyDescent="0.25">
      <c r="A365" t="s">
        <v>994</v>
      </c>
      <c r="B365" t="s">
        <v>995</v>
      </c>
      <c r="C365" t="s">
        <v>996</v>
      </c>
      <c r="D365" t="s">
        <v>21</v>
      </c>
      <c r="E365">
        <v>25979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43663</v>
      </c>
      <c r="L365" t="s">
        <v>26</v>
      </c>
      <c r="N365" t="s">
        <v>24</v>
      </c>
    </row>
    <row r="366" spans="1:14" x14ac:dyDescent="0.25">
      <c r="A366" t="s">
        <v>997</v>
      </c>
      <c r="B366" t="s">
        <v>998</v>
      </c>
      <c r="C366" t="s">
        <v>999</v>
      </c>
      <c r="D366" t="s">
        <v>21</v>
      </c>
      <c r="E366">
        <v>24962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43663</v>
      </c>
      <c r="L366" t="s">
        <v>26</v>
      </c>
      <c r="N366" t="s">
        <v>24</v>
      </c>
    </row>
    <row r="367" spans="1:14" x14ac:dyDescent="0.25">
      <c r="A367" t="s">
        <v>498</v>
      </c>
      <c r="B367" t="s">
        <v>1000</v>
      </c>
      <c r="C367" t="s">
        <v>1001</v>
      </c>
      <c r="D367" t="s">
        <v>21</v>
      </c>
      <c r="E367">
        <v>25107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43663</v>
      </c>
      <c r="L367" t="s">
        <v>26</v>
      </c>
      <c r="N367" t="s">
        <v>24</v>
      </c>
    </row>
    <row r="368" spans="1:14" x14ac:dyDescent="0.25">
      <c r="A368" t="s">
        <v>1002</v>
      </c>
      <c r="B368" t="s">
        <v>1003</v>
      </c>
      <c r="C368" t="s">
        <v>991</v>
      </c>
      <c r="D368" t="s">
        <v>21</v>
      </c>
      <c r="E368">
        <v>25414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43663</v>
      </c>
      <c r="L368" t="s">
        <v>26</v>
      </c>
      <c r="N368" t="s">
        <v>24</v>
      </c>
    </row>
    <row r="369" spans="1:14" x14ac:dyDescent="0.25">
      <c r="A369" t="s">
        <v>1004</v>
      </c>
      <c r="B369" t="s">
        <v>1005</v>
      </c>
      <c r="C369" t="s">
        <v>1006</v>
      </c>
      <c r="D369" t="s">
        <v>21</v>
      </c>
      <c r="E369">
        <v>24981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43663</v>
      </c>
      <c r="L369" t="s">
        <v>26</v>
      </c>
      <c r="N369" t="s">
        <v>24</v>
      </c>
    </row>
    <row r="370" spans="1:14" x14ac:dyDescent="0.25">
      <c r="A370" t="s">
        <v>1007</v>
      </c>
      <c r="B370" t="s">
        <v>1008</v>
      </c>
      <c r="C370" t="s">
        <v>1009</v>
      </c>
      <c r="D370" t="s">
        <v>21</v>
      </c>
      <c r="E370">
        <v>25446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43663</v>
      </c>
      <c r="L370" t="s">
        <v>26</v>
      </c>
      <c r="N370" t="s">
        <v>24</v>
      </c>
    </row>
    <row r="371" spans="1:14" x14ac:dyDescent="0.25">
      <c r="A371" t="s">
        <v>1010</v>
      </c>
      <c r="B371" t="s">
        <v>1011</v>
      </c>
      <c r="C371" t="s">
        <v>948</v>
      </c>
      <c r="D371" t="s">
        <v>21</v>
      </c>
      <c r="E371">
        <v>25430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43663</v>
      </c>
      <c r="L371" t="s">
        <v>26</v>
      </c>
      <c r="N371" t="s">
        <v>24</v>
      </c>
    </row>
    <row r="372" spans="1:14" x14ac:dyDescent="0.25">
      <c r="A372" t="s">
        <v>1012</v>
      </c>
      <c r="B372" t="s">
        <v>1013</v>
      </c>
      <c r="C372" t="s">
        <v>1014</v>
      </c>
      <c r="D372" t="s">
        <v>21</v>
      </c>
      <c r="E372">
        <v>25530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43662</v>
      </c>
      <c r="L372" t="s">
        <v>26</v>
      </c>
      <c r="N372" t="s">
        <v>24</v>
      </c>
    </row>
    <row r="373" spans="1:14" x14ac:dyDescent="0.25">
      <c r="A373" t="s">
        <v>1015</v>
      </c>
      <c r="B373" t="s">
        <v>1016</v>
      </c>
      <c r="C373" t="s">
        <v>37</v>
      </c>
      <c r="D373" t="s">
        <v>21</v>
      </c>
      <c r="E373">
        <v>26505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43662</v>
      </c>
      <c r="L373" t="s">
        <v>26</v>
      </c>
      <c r="N373" t="s">
        <v>24</v>
      </c>
    </row>
    <row r="374" spans="1:14" x14ac:dyDescent="0.25">
      <c r="A374" t="s">
        <v>1017</v>
      </c>
      <c r="B374" t="s">
        <v>1018</v>
      </c>
      <c r="C374" t="s">
        <v>1019</v>
      </c>
      <c r="D374" t="s">
        <v>21</v>
      </c>
      <c r="E374">
        <v>26527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43662</v>
      </c>
      <c r="L374" t="s">
        <v>26</v>
      </c>
      <c r="N374" t="s">
        <v>24</v>
      </c>
    </row>
    <row r="375" spans="1:14" x14ac:dyDescent="0.25">
      <c r="A375" t="s">
        <v>1020</v>
      </c>
      <c r="B375" t="s">
        <v>1021</v>
      </c>
      <c r="C375" t="s">
        <v>441</v>
      </c>
      <c r="D375" t="s">
        <v>21</v>
      </c>
      <c r="E375">
        <v>26554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43662</v>
      </c>
      <c r="L375" t="s">
        <v>26</v>
      </c>
      <c r="N375" t="s">
        <v>24</v>
      </c>
    </row>
    <row r="376" spans="1:14" x14ac:dyDescent="0.25">
      <c r="A376" t="s">
        <v>1022</v>
      </c>
      <c r="B376" t="s">
        <v>1023</v>
      </c>
      <c r="C376" t="s">
        <v>1024</v>
      </c>
      <c r="D376" t="s">
        <v>21</v>
      </c>
      <c r="E376">
        <v>26354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43662</v>
      </c>
      <c r="L376" t="s">
        <v>26</v>
      </c>
      <c r="N376" t="s">
        <v>24</v>
      </c>
    </row>
    <row r="377" spans="1:14" x14ac:dyDescent="0.25">
      <c r="A377" t="s">
        <v>359</v>
      </c>
      <c r="B377" t="s">
        <v>1025</v>
      </c>
      <c r="C377" t="s">
        <v>697</v>
      </c>
      <c r="D377" t="s">
        <v>21</v>
      </c>
      <c r="E377">
        <v>26521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43662</v>
      </c>
      <c r="L377" t="s">
        <v>26</v>
      </c>
      <c r="N377" t="s">
        <v>24</v>
      </c>
    </row>
    <row r="378" spans="1:14" x14ac:dyDescent="0.25">
      <c r="A378" t="s">
        <v>1026</v>
      </c>
      <c r="B378" t="s">
        <v>1027</v>
      </c>
      <c r="C378" t="s">
        <v>1028</v>
      </c>
      <c r="D378" t="s">
        <v>21</v>
      </c>
      <c r="E378">
        <v>25635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43662</v>
      </c>
      <c r="L378" t="s">
        <v>26</v>
      </c>
      <c r="N378" t="s">
        <v>24</v>
      </c>
    </row>
    <row r="379" spans="1:14" x14ac:dyDescent="0.25">
      <c r="A379" t="s">
        <v>1029</v>
      </c>
      <c r="B379" t="s">
        <v>1030</v>
      </c>
      <c r="C379" t="s">
        <v>1028</v>
      </c>
      <c r="D379" t="s">
        <v>21</v>
      </c>
      <c r="E379">
        <v>25635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43662</v>
      </c>
      <c r="L379" t="s">
        <v>26</v>
      </c>
      <c r="N379" t="s">
        <v>24</v>
      </c>
    </row>
    <row r="380" spans="1:14" x14ac:dyDescent="0.25">
      <c r="A380" t="s">
        <v>1031</v>
      </c>
      <c r="B380" t="s">
        <v>1032</v>
      </c>
      <c r="C380" t="s">
        <v>841</v>
      </c>
      <c r="D380" t="s">
        <v>21</v>
      </c>
      <c r="E380">
        <v>25601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43662</v>
      </c>
      <c r="L380" t="s">
        <v>26</v>
      </c>
      <c r="N380" t="s">
        <v>24</v>
      </c>
    </row>
    <row r="381" spans="1:14" x14ac:dyDescent="0.25">
      <c r="A381" t="s">
        <v>1033</v>
      </c>
      <c r="B381" t="s">
        <v>1034</v>
      </c>
      <c r="C381" t="s">
        <v>1028</v>
      </c>
      <c r="D381" t="s">
        <v>21</v>
      </c>
      <c r="E381">
        <v>25635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43662</v>
      </c>
      <c r="L381" t="s">
        <v>26</v>
      </c>
      <c r="N381" t="s">
        <v>24</v>
      </c>
    </row>
    <row r="382" spans="1:14" x14ac:dyDescent="0.25">
      <c r="A382" t="s">
        <v>1035</v>
      </c>
      <c r="B382" t="s">
        <v>1036</v>
      </c>
      <c r="C382" t="s">
        <v>841</v>
      </c>
      <c r="D382" t="s">
        <v>21</v>
      </c>
      <c r="E382">
        <v>25601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43662</v>
      </c>
      <c r="L382" t="s">
        <v>26</v>
      </c>
      <c r="N382" t="s">
        <v>24</v>
      </c>
    </row>
    <row r="383" spans="1:14" x14ac:dyDescent="0.25">
      <c r="A383" t="s">
        <v>1037</v>
      </c>
      <c r="B383" t="s">
        <v>1038</v>
      </c>
      <c r="C383" t="s">
        <v>697</v>
      </c>
      <c r="D383" t="s">
        <v>21</v>
      </c>
      <c r="E383">
        <v>26521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43662</v>
      </c>
      <c r="L383" t="s">
        <v>26</v>
      </c>
      <c r="N383" t="s">
        <v>24</v>
      </c>
    </row>
    <row r="384" spans="1:14" x14ac:dyDescent="0.25">
      <c r="A384" t="s">
        <v>1039</v>
      </c>
      <c r="B384" t="s">
        <v>1040</v>
      </c>
      <c r="C384" t="s">
        <v>1041</v>
      </c>
      <c r="D384" t="s">
        <v>21</v>
      </c>
      <c r="E384">
        <v>26323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43662</v>
      </c>
      <c r="L384" t="s">
        <v>26</v>
      </c>
      <c r="N384" t="s">
        <v>24</v>
      </c>
    </row>
    <row r="385" spans="1:14" x14ac:dyDescent="0.25">
      <c r="A385" t="s">
        <v>1042</v>
      </c>
      <c r="B385" t="s">
        <v>1043</v>
      </c>
      <c r="C385" t="s">
        <v>1044</v>
      </c>
      <c r="D385" t="s">
        <v>21</v>
      </c>
      <c r="E385">
        <v>25524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43662</v>
      </c>
      <c r="L385" t="s">
        <v>26</v>
      </c>
      <c r="N385" t="s">
        <v>24</v>
      </c>
    </row>
    <row r="386" spans="1:14" x14ac:dyDescent="0.25">
      <c r="A386" t="s">
        <v>1045</v>
      </c>
      <c r="B386" t="s">
        <v>1046</v>
      </c>
      <c r="C386" t="s">
        <v>1047</v>
      </c>
      <c r="D386" t="s">
        <v>21</v>
      </c>
      <c r="E386">
        <v>26591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43662</v>
      </c>
      <c r="L386" t="s">
        <v>26</v>
      </c>
      <c r="N386" t="s">
        <v>24</v>
      </c>
    </row>
    <row r="387" spans="1:14" x14ac:dyDescent="0.25">
      <c r="A387" t="s">
        <v>1048</v>
      </c>
      <c r="B387" t="s">
        <v>1049</v>
      </c>
      <c r="C387" t="s">
        <v>1028</v>
      </c>
      <c r="D387" t="s">
        <v>21</v>
      </c>
      <c r="E387">
        <v>25635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43662</v>
      </c>
      <c r="L387" t="s">
        <v>26</v>
      </c>
      <c r="N387" t="s">
        <v>24</v>
      </c>
    </row>
    <row r="388" spans="1:14" x14ac:dyDescent="0.25">
      <c r="A388" t="s">
        <v>1050</v>
      </c>
      <c r="B388" t="s">
        <v>1051</v>
      </c>
      <c r="C388" t="s">
        <v>1052</v>
      </c>
      <c r="D388" t="s">
        <v>21</v>
      </c>
      <c r="E388">
        <v>26541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43662</v>
      </c>
      <c r="L388" t="s">
        <v>26</v>
      </c>
      <c r="N388" t="s">
        <v>24</v>
      </c>
    </row>
    <row r="389" spans="1:14" x14ac:dyDescent="0.25">
      <c r="A389" t="s">
        <v>1053</v>
      </c>
      <c r="B389" t="s">
        <v>1054</v>
      </c>
      <c r="C389" t="s">
        <v>914</v>
      </c>
      <c r="D389" t="s">
        <v>21</v>
      </c>
      <c r="E389">
        <v>25670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43662</v>
      </c>
      <c r="L389" t="s">
        <v>26</v>
      </c>
      <c r="N389" t="s">
        <v>24</v>
      </c>
    </row>
    <row r="390" spans="1:14" x14ac:dyDescent="0.25">
      <c r="A390" t="s">
        <v>1055</v>
      </c>
      <c r="B390" t="s">
        <v>1056</v>
      </c>
      <c r="C390" t="s">
        <v>841</v>
      </c>
      <c r="D390" t="s">
        <v>21</v>
      </c>
      <c r="E390">
        <v>25601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43662</v>
      </c>
      <c r="L390" t="s">
        <v>26</v>
      </c>
      <c r="N390" t="s">
        <v>24</v>
      </c>
    </row>
    <row r="391" spans="1:14" x14ac:dyDescent="0.25">
      <c r="A391" t="s">
        <v>1057</v>
      </c>
      <c r="B391" t="s">
        <v>1058</v>
      </c>
      <c r="C391" t="s">
        <v>441</v>
      </c>
      <c r="D391" t="s">
        <v>21</v>
      </c>
      <c r="E391">
        <v>26554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43662</v>
      </c>
      <c r="L391" t="s">
        <v>26</v>
      </c>
      <c r="N391" t="s">
        <v>24</v>
      </c>
    </row>
    <row r="392" spans="1:14" x14ac:dyDescent="0.25">
      <c r="A392" t="s">
        <v>1059</v>
      </c>
      <c r="B392" t="s">
        <v>1060</v>
      </c>
      <c r="C392" t="s">
        <v>441</v>
      </c>
      <c r="D392" t="s">
        <v>21</v>
      </c>
      <c r="E392">
        <v>26554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43662</v>
      </c>
      <c r="L392" t="s">
        <v>26</v>
      </c>
      <c r="N392" t="s">
        <v>24</v>
      </c>
    </row>
    <row r="393" spans="1:14" x14ac:dyDescent="0.25">
      <c r="A393" t="s">
        <v>1061</v>
      </c>
      <c r="B393" t="s">
        <v>1062</v>
      </c>
      <c r="C393" t="s">
        <v>48</v>
      </c>
      <c r="D393" t="s">
        <v>21</v>
      </c>
      <c r="E393">
        <v>25314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43662</v>
      </c>
      <c r="L393" t="s">
        <v>26</v>
      </c>
      <c r="N393" t="s">
        <v>24</v>
      </c>
    </row>
    <row r="394" spans="1:14" x14ac:dyDescent="0.25">
      <c r="A394" t="s">
        <v>1063</v>
      </c>
      <c r="B394" t="s">
        <v>1064</v>
      </c>
      <c r="C394" t="s">
        <v>441</v>
      </c>
      <c r="D394" t="s">
        <v>21</v>
      </c>
      <c r="E394">
        <v>26554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43662</v>
      </c>
      <c r="L394" t="s">
        <v>26</v>
      </c>
      <c r="N394" t="s">
        <v>24</v>
      </c>
    </row>
    <row r="395" spans="1:14" x14ac:dyDescent="0.25">
      <c r="A395" t="s">
        <v>1065</v>
      </c>
      <c r="B395" t="s">
        <v>1066</v>
      </c>
      <c r="C395" t="s">
        <v>1067</v>
      </c>
      <c r="D395" t="s">
        <v>21</v>
      </c>
      <c r="E395">
        <v>25121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43662</v>
      </c>
      <c r="L395" t="s">
        <v>26</v>
      </c>
      <c r="N395" t="s">
        <v>24</v>
      </c>
    </row>
    <row r="396" spans="1:14" x14ac:dyDescent="0.25">
      <c r="A396" t="s">
        <v>1068</v>
      </c>
      <c r="B396" t="s">
        <v>1069</v>
      </c>
      <c r="C396" t="s">
        <v>211</v>
      </c>
      <c r="D396" t="s">
        <v>21</v>
      </c>
      <c r="E396">
        <v>25649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43662</v>
      </c>
      <c r="L396" t="s">
        <v>26</v>
      </c>
      <c r="N396" t="s">
        <v>24</v>
      </c>
    </row>
    <row r="397" spans="1:14" x14ac:dyDescent="0.25">
      <c r="A397" t="s">
        <v>1070</v>
      </c>
      <c r="B397" t="s">
        <v>1071</v>
      </c>
      <c r="C397" t="s">
        <v>1072</v>
      </c>
      <c r="D397" t="s">
        <v>21</v>
      </c>
      <c r="E397">
        <v>26456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43662</v>
      </c>
      <c r="L397" t="s">
        <v>26</v>
      </c>
      <c r="N397" t="s">
        <v>24</v>
      </c>
    </row>
    <row r="398" spans="1:14" x14ac:dyDescent="0.25">
      <c r="A398" t="s">
        <v>1073</v>
      </c>
      <c r="B398" t="s">
        <v>1074</v>
      </c>
      <c r="C398" t="s">
        <v>71</v>
      </c>
      <c r="D398" t="s">
        <v>21</v>
      </c>
      <c r="E398">
        <v>26003</v>
      </c>
      <c r="F398" t="s">
        <v>23</v>
      </c>
      <c r="G398" t="s">
        <v>23</v>
      </c>
      <c r="H398" t="s">
        <v>24</v>
      </c>
      <c r="I398" t="s">
        <v>24</v>
      </c>
      <c r="J398" t="s">
        <v>25</v>
      </c>
      <c r="K398" s="1">
        <v>43662</v>
      </c>
      <c r="L398" t="s">
        <v>26</v>
      </c>
      <c r="N398" t="s">
        <v>24</v>
      </c>
    </row>
    <row r="399" spans="1:14" x14ac:dyDescent="0.25">
      <c r="A399" t="s">
        <v>1075</v>
      </c>
      <c r="B399" t="s">
        <v>1076</v>
      </c>
      <c r="C399" t="s">
        <v>326</v>
      </c>
      <c r="D399" t="s">
        <v>21</v>
      </c>
      <c r="E399">
        <v>25701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43658</v>
      </c>
      <c r="L399" t="s">
        <v>26</v>
      </c>
      <c r="N399" t="s">
        <v>24</v>
      </c>
    </row>
    <row r="400" spans="1:14" x14ac:dyDescent="0.25">
      <c r="A400" t="s">
        <v>1077</v>
      </c>
      <c r="B400" t="s">
        <v>1078</v>
      </c>
      <c r="C400" t="s">
        <v>700</v>
      </c>
      <c r="D400" t="s">
        <v>21</v>
      </c>
      <c r="E400">
        <v>25419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43658</v>
      </c>
      <c r="L400" t="s">
        <v>26</v>
      </c>
      <c r="N400" t="s">
        <v>24</v>
      </c>
    </row>
    <row r="401" spans="1:14" x14ac:dyDescent="0.25">
      <c r="A401" t="s">
        <v>1079</v>
      </c>
      <c r="B401" t="s">
        <v>1080</v>
      </c>
      <c r="C401" t="s">
        <v>271</v>
      </c>
      <c r="D401" t="s">
        <v>21</v>
      </c>
      <c r="E401">
        <v>25401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43658</v>
      </c>
      <c r="L401" t="s">
        <v>26</v>
      </c>
      <c r="N401" t="s">
        <v>24</v>
      </c>
    </row>
    <row r="402" spans="1:14" x14ac:dyDescent="0.25">
      <c r="A402" t="s">
        <v>1081</v>
      </c>
      <c r="B402" t="s">
        <v>1082</v>
      </c>
      <c r="C402" t="s">
        <v>700</v>
      </c>
      <c r="D402" t="s">
        <v>21</v>
      </c>
      <c r="E402">
        <v>25419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43658</v>
      </c>
      <c r="L402" t="s">
        <v>26</v>
      </c>
      <c r="N402" t="s">
        <v>24</v>
      </c>
    </row>
    <row r="403" spans="1:14" x14ac:dyDescent="0.25">
      <c r="A403" t="s">
        <v>359</v>
      </c>
      <c r="B403" t="s">
        <v>1083</v>
      </c>
      <c r="C403" t="s">
        <v>700</v>
      </c>
      <c r="D403" t="s">
        <v>21</v>
      </c>
      <c r="E403">
        <v>25419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43658</v>
      </c>
      <c r="L403" t="s">
        <v>26</v>
      </c>
      <c r="N403" t="s">
        <v>24</v>
      </c>
    </row>
    <row r="404" spans="1:14" x14ac:dyDescent="0.25">
      <c r="A404" t="s">
        <v>1084</v>
      </c>
      <c r="B404" t="s">
        <v>1085</v>
      </c>
      <c r="C404" t="s">
        <v>700</v>
      </c>
      <c r="D404" t="s">
        <v>21</v>
      </c>
      <c r="E404">
        <v>25419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43658</v>
      </c>
      <c r="L404" t="s">
        <v>26</v>
      </c>
      <c r="N404" t="s">
        <v>24</v>
      </c>
    </row>
    <row r="405" spans="1:14" x14ac:dyDescent="0.25">
      <c r="A405" t="s">
        <v>858</v>
      </c>
      <c r="B405" t="s">
        <v>1086</v>
      </c>
      <c r="C405" t="s">
        <v>271</v>
      </c>
      <c r="D405" t="s">
        <v>21</v>
      </c>
      <c r="E405">
        <v>25405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43658</v>
      </c>
      <c r="L405" t="s">
        <v>26</v>
      </c>
      <c r="N405" t="s">
        <v>24</v>
      </c>
    </row>
    <row r="406" spans="1:14" x14ac:dyDescent="0.25">
      <c r="A406" t="s">
        <v>1087</v>
      </c>
      <c r="B406" t="s">
        <v>1088</v>
      </c>
      <c r="C406" t="s">
        <v>1089</v>
      </c>
      <c r="D406" t="s">
        <v>21</v>
      </c>
      <c r="E406">
        <v>25504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43658</v>
      </c>
      <c r="L406" t="s">
        <v>26</v>
      </c>
      <c r="N406" t="s">
        <v>24</v>
      </c>
    </row>
    <row r="407" spans="1:14" x14ac:dyDescent="0.25">
      <c r="A407" t="s">
        <v>970</v>
      </c>
      <c r="B407" t="s">
        <v>1090</v>
      </c>
      <c r="C407" t="s">
        <v>326</v>
      </c>
      <c r="D407" t="s">
        <v>21</v>
      </c>
      <c r="E407">
        <v>25701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43658</v>
      </c>
      <c r="L407" t="s">
        <v>26</v>
      </c>
      <c r="N407" t="s">
        <v>24</v>
      </c>
    </row>
    <row r="408" spans="1:14" x14ac:dyDescent="0.25">
      <c r="A408" t="s">
        <v>1091</v>
      </c>
      <c r="B408" t="s">
        <v>1092</v>
      </c>
      <c r="C408" t="s">
        <v>271</v>
      </c>
      <c r="D408" t="s">
        <v>21</v>
      </c>
      <c r="E408">
        <v>25401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43658</v>
      </c>
      <c r="L408" t="s">
        <v>26</v>
      </c>
      <c r="N408" t="s">
        <v>24</v>
      </c>
    </row>
    <row r="409" spans="1:14" x14ac:dyDescent="0.25">
      <c r="A409" t="s">
        <v>349</v>
      </c>
      <c r="B409" t="s">
        <v>1093</v>
      </c>
      <c r="C409" t="s">
        <v>326</v>
      </c>
      <c r="D409" t="s">
        <v>21</v>
      </c>
      <c r="E409">
        <v>25701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43658</v>
      </c>
      <c r="L409" t="s">
        <v>26</v>
      </c>
      <c r="N409" t="s">
        <v>24</v>
      </c>
    </row>
    <row r="410" spans="1:14" x14ac:dyDescent="0.25">
      <c r="A410" t="s">
        <v>1094</v>
      </c>
      <c r="B410" t="s">
        <v>1095</v>
      </c>
      <c r="C410" t="s">
        <v>37</v>
      </c>
      <c r="D410" t="s">
        <v>21</v>
      </c>
      <c r="E410">
        <v>26501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43657</v>
      </c>
      <c r="L410" t="s">
        <v>26</v>
      </c>
      <c r="N410" t="s">
        <v>24</v>
      </c>
    </row>
    <row r="411" spans="1:14" x14ac:dyDescent="0.25">
      <c r="A411" t="s">
        <v>1102</v>
      </c>
      <c r="B411" t="s">
        <v>1103</v>
      </c>
      <c r="C411" t="s">
        <v>683</v>
      </c>
      <c r="D411" t="s">
        <v>21</v>
      </c>
      <c r="E411">
        <v>26062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43657</v>
      </c>
      <c r="L411" t="s">
        <v>26</v>
      </c>
      <c r="N411" t="s">
        <v>24</v>
      </c>
    </row>
    <row r="412" spans="1:14" x14ac:dyDescent="0.25">
      <c r="A412" t="s">
        <v>1106</v>
      </c>
      <c r="B412" t="s">
        <v>1107</v>
      </c>
      <c r="C412" t="s">
        <v>686</v>
      </c>
      <c r="D412" t="s">
        <v>21</v>
      </c>
      <c r="E412">
        <v>26301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43656</v>
      </c>
      <c r="L412" t="s">
        <v>26</v>
      </c>
      <c r="N412" t="s">
        <v>24</v>
      </c>
    </row>
    <row r="413" spans="1:14" x14ac:dyDescent="0.25">
      <c r="A413" t="s">
        <v>1108</v>
      </c>
      <c r="B413" t="s">
        <v>1109</v>
      </c>
      <c r="C413" t="s">
        <v>686</v>
      </c>
      <c r="D413" t="s">
        <v>21</v>
      </c>
      <c r="E413">
        <v>26301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43656</v>
      </c>
      <c r="L413" t="s">
        <v>26</v>
      </c>
      <c r="N413" t="s">
        <v>24</v>
      </c>
    </row>
    <row r="414" spans="1:14" x14ac:dyDescent="0.25">
      <c r="A414" t="s">
        <v>1110</v>
      </c>
      <c r="B414" t="s">
        <v>1111</v>
      </c>
      <c r="C414" t="s">
        <v>1112</v>
      </c>
      <c r="D414" t="s">
        <v>21</v>
      </c>
      <c r="E414">
        <v>26601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43656</v>
      </c>
      <c r="L414" t="s">
        <v>26</v>
      </c>
      <c r="N414" t="s">
        <v>24</v>
      </c>
    </row>
    <row r="415" spans="1:14" x14ac:dyDescent="0.25">
      <c r="A415" t="s">
        <v>1113</v>
      </c>
      <c r="B415" t="s">
        <v>1114</v>
      </c>
      <c r="C415" t="s">
        <v>113</v>
      </c>
      <c r="D415" t="s">
        <v>21</v>
      </c>
      <c r="E415">
        <v>25801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43656</v>
      </c>
      <c r="L415" t="s">
        <v>26</v>
      </c>
      <c r="N415" t="s">
        <v>24</v>
      </c>
    </row>
    <row r="416" spans="1:14" x14ac:dyDescent="0.25">
      <c r="A416" t="s">
        <v>1115</v>
      </c>
      <c r="B416" t="s">
        <v>1116</v>
      </c>
      <c r="C416" t="s">
        <v>113</v>
      </c>
      <c r="D416" t="s">
        <v>21</v>
      </c>
      <c r="E416">
        <v>25801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43656</v>
      </c>
      <c r="L416" t="s">
        <v>26</v>
      </c>
      <c r="N416" t="s">
        <v>24</v>
      </c>
    </row>
    <row r="417" spans="1:14" x14ac:dyDescent="0.25">
      <c r="A417" t="s">
        <v>1117</v>
      </c>
      <c r="B417" t="s">
        <v>1118</v>
      </c>
      <c r="C417" t="s">
        <v>686</v>
      </c>
      <c r="D417" t="s">
        <v>21</v>
      </c>
      <c r="E417">
        <v>26301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43656</v>
      </c>
      <c r="L417" t="s">
        <v>26</v>
      </c>
      <c r="N417" t="s">
        <v>24</v>
      </c>
    </row>
    <row r="418" spans="1:14" x14ac:dyDescent="0.25">
      <c r="A418" t="s">
        <v>1119</v>
      </c>
      <c r="B418" t="s">
        <v>1120</v>
      </c>
      <c r="C418" t="s">
        <v>113</v>
      </c>
      <c r="D418" t="s">
        <v>21</v>
      </c>
      <c r="E418">
        <v>25801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43656</v>
      </c>
      <c r="L418" t="s">
        <v>26</v>
      </c>
      <c r="N418" t="s">
        <v>24</v>
      </c>
    </row>
    <row r="419" spans="1:14" x14ac:dyDescent="0.25">
      <c r="A419" t="s">
        <v>1121</v>
      </c>
      <c r="B419" t="s">
        <v>1122</v>
      </c>
      <c r="C419" t="s">
        <v>1112</v>
      </c>
      <c r="D419" t="s">
        <v>21</v>
      </c>
      <c r="E419">
        <v>26601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43656</v>
      </c>
      <c r="L419" t="s">
        <v>26</v>
      </c>
      <c r="N419" t="s">
        <v>24</v>
      </c>
    </row>
    <row r="420" spans="1:14" x14ac:dyDescent="0.25">
      <c r="A420" t="s">
        <v>1123</v>
      </c>
      <c r="B420" t="s">
        <v>1124</v>
      </c>
      <c r="C420" t="s">
        <v>883</v>
      </c>
      <c r="D420" t="s">
        <v>21</v>
      </c>
      <c r="E420">
        <v>25880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43656</v>
      </c>
      <c r="L420" t="s">
        <v>26</v>
      </c>
      <c r="N420" t="s">
        <v>24</v>
      </c>
    </row>
    <row r="421" spans="1:14" x14ac:dyDescent="0.25">
      <c r="A421" t="s">
        <v>1125</v>
      </c>
      <c r="B421" t="s">
        <v>1126</v>
      </c>
      <c r="C421" t="s">
        <v>686</v>
      </c>
      <c r="D421" t="s">
        <v>21</v>
      </c>
      <c r="E421">
        <v>26301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43656</v>
      </c>
      <c r="L421" t="s">
        <v>26</v>
      </c>
      <c r="N421" t="s">
        <v>24</v>
      </c>
    </row>
    <row r="422" spans="1:14" x14ac:dyDescent="0.25">
      <c r="A422" t="s">
        <v>1127</v>
      </c>
      <c r="B422" t="s">
        <v>1128</v>
      </c>
      <c r="C422" t="s">
        <v>883</v>
      </c>
      <c r="D422" t="s">
        <v>21</v>
      </c>
      <c r="E422">
        <v>25880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43656</v>
      </c>
      <c r="L422" t="s">
        <v>26</v>
      </c>
      <c r="N422" t="s">
        <v>24</v>
      </c>
    </row>
    <row r="423" spans="1:14" x14ac:dyDescent="0.25">
      <c r="A423" t="s">
        <v>1129</v>
      </c>
      <c r="B423" t="s">
        <v>1130</v>
      </c>
      <c r="C423" t="s">
        <v>1112</v>
      </c>
      <c r="D423" t="s">
        <v>21</v>
      </c>
      <c r="E423">
        <v>26601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43656</v>
      </c>
      <c r="L423" t="s">
        <v>26</v>
      </c>
      <c r="N423" t="s">
        <v>24</v>
      </c>
    </row>
    <row r="424" spans="1:14" x14ac:dyDescent="0.25">
      <c r="A424" t="s">
        <v>1131</v>
      </c>
      <c r="B424" t="s">
        <v>1132</v>
      </c>
      <c r="C424" t="s">
        <v>1133</v>
      </c>
      <c r="D424" t="s">
        <v>21</v>
      </c>
      <c r="E424">
        <v>26426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43656</v>
      </c>
      <c r="L424" t="s">
        <v>26</v>
      </c>
      <c r="N424" t="s">
        <v>24</v>
      </c>
    </row>
    <row r="425" spans="1:14" x14ac:dyDescent="0.25">
      <c r="A425" t="s">
        <v>1134</v>
      </c>
      <c r="B425" t="s">
        <v>1135</v>
      </c>
      <c r="C425" t="s">
        <v>1112</v>
      </c>
      <c r="D425" t="s">
        <v>21</v>
      </c>
      <c r="E425">
        <v>26601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43656</v>
      </c>
      <c r="L425" t="s">
        <v>26</v>
      </c>
      <c r="N425" t="s">
        <v>24</v>
      </c>
    </row>
    <row r="426" spans="1:14" x14ac:dyDescent="0.25">
      <c r="A426" t="s">
        <v>1136</v>
      </c>
      <c r="B426" t="s">
        <v>1137</v>
      </c>
      <c r="C426" t="s">
        <v>1133</v>
      </c>
      <c r="D426" t="s">
        <v>21</v>
      </c>
      <c r="E426">
        <v>26426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43656</v>
      </c>
      <c r="L426" t="s">
        <v>26</v>
      </c>
      <c r="N426" t="s">
        <v>24</v>
      </c>
    </row>
    <row r="427" spans="1:14" x14ac:dyDescent="0.25">
      <c r="A427" t="s">
        <v>1138</v>
      </c>
      <c r="B427" t="s">
        <v>1139</v>
      </c>
      <c r="C427" t="s">
        <v>686</v>
      </c>
      <c r="D427" t="s">
        <v>21</v>
      </c>
      <c r="E427">
        <v>26301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43656</v>
      </c>
      <c r="L427" t="s">
        <v>26</v>
      </c>
      <c r="N427" t="s">
        <v>24</v>
      </c>
    </row>
    <row r="428" spans="1:14" x14ac:dyDescent="0.25">
      <c r="A428" t="s">
        <v>1140</v>
      </c>
      <c r="B428" t="s">
        <v>1141</v>
      </c>
      <c r="C428" t="s">
        <v>883</v>
      </c>
      <c r="D428" t="s">
        <v>21</v>
      </c>
      <c r="E428">
        <v>25880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43656</v>
      </c>
      <c r="L428" t="s">
        <v>26</v>
      </c>
      <c r="N428" t="s">
        <v>24</v>
      </c>
    </row>
    <row r="429" spans="1:14" x14ac:dyDescent="0.25">
      <c r="A429" t="s">
        <v>1142</v>
      </c>
      <c r="B429" t="s">
        <v>1143</v>
      </c>
      <c r="C429" t="s">
        <v>113</v>
      </c>
      <c r="D429" t="s">
        <v>21</v>
      </c>
      <c r="E429">
        <v>25801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43656</v>
      </c>
      <c r="L429" t="s">
        <v>26</v>
      </c>
      <c r="N429" t="s">
        <v>24</v>
      </c>
    </row>
    <row r="430" spans="1:14" x14ac:dyDescent="0.25">
      <c r="A430" t="s">
        <v>1144</v>
      </c>
      <c r="B430" t="s">
        <v>1145</v>
      </c>
      <c r="C430" t="s">
        <v>686</v>
      </c>
      <c r="D430" t="s">
        <v>21</v>
      </c>
      <c r="E430">
        <v>26301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43656</v>
      </c>
      <c r="L430" t="s">
        <v>26</v>
      </c>
      <c r="N430" t="s">
        <v>24</v>
      </c>
    </row>
    <row r="431" spans="1:14" x14ac:dyDescent="0.25">
      <c r="A431" t="s">
        <v>1146</v>
      </c>
      <c r="B431" t="s">
        <v>1147</v>
      </c>
      <c r="C431" t="s">
        <v>686</v>
      </c>
      <c r="D431" t="s">
        <v>21</v>
      </c>
      <c r="E431">
        <v>26301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43656</v>
      </c>
      <c r="L431" t="s">
        <v>26</v>
      </c>
      <c r="N431" t="s">
        <v>24</v>
      </c>
    </row>
    <row r="432" spans="1:14" x14ac:dyDescent="0.25">
      <c r="A432" t="s">
        <v>1148</v>
      </c>
      <c r="B432" t="s">
        <v>1149</v>
      </c>
      <c r="C432" t="s">
        <v>686</v>
      </c>
      <c r="D432" t="s">
        <v>21</v>
      </c>
      <c r="E432">
        <v>26301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43656</v>
      </c>
      <c r="L432" t="s">
        <v>26</v>
      </c>
      <c r="N432" t="s">
        <v>24</v>
      </c>
    </row>
    <row r="433" spans="1:14" x14ac:dyDescent="0.25">
      <c r="A433" t="s">
        <v>1150</v>
      </c>
      <c r="B433" t="s">
        <v>1151</v>
      </c>
      <c r="C433" t="s">
        <v>686</v>
      </c>
      <c r="D433" t="s">
        <v>21</v>
      </c>
      <c r="E433">
        <v>26301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43656</v>
      </c>
      <c r="L433" t="s">
        <v>26</v>
      </c>
      <c r="N433" t="s">
        <v>24</v>
      </c>
    </row>
    <row r="434" spans="1:14" x14ac:dyDescent="0.25">
      <c r="A434" t="s">
        <v>1152</v>
      </c>
      <c r="B434" t="s">
        <v>1153</v>
      </c>
      <c r="C434" t="s">
        <v>1112</v>
      </c>
      <c r="D434" t="s">
        <v>21</v>
      </c>
      <c r="E434">
        <v>26601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43656</v>
      </c>
      <c r="L434" t="s">
        <v>26</v>
      </c>
      <c r="N434" t="s">
        <v>24</v>
      </c>
    </row>
    <row r="435" spans="1:14" x14ac:dyDescent="0.25">
      <c r="A435" t="s">
        <v>1154</v>
      </c>
      <c r="B435" t="s">
        <v>1155</v>
      </c>
      <c r="C435" t="s">
        <v>686</v>
      </c>
      <c r="D435" t="s">
        <v>21</v>
      </c>
      <c r="E435">
        <v>26301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43656</v>
      </c>
      <c r="L435" t="s">
        <v>26</v>
      </c>
      <c r="N435" t="s">
        <v>24</v>
      </c>
    </row>
    <row r="436" spans="1:14" x14ac:dyDescent="0.25">
      <c r="A436" t="s">
        <v>1156</v>
      </c>
      <c r="B436" t="s">
        <v>1157</v>
      </c>
      <c r="C436" t="s">
        <v>1112</v>
      </c>
      <c r="D436" t="s">
        <v>21</v>
      </c>
      <c r="E436">
        <v>26601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43656</v>
      </c>
      <c r="L436" t="s">
        <v>26</v>
      </c>
      <c r="N436" t="s">
        <v>24</v>
      </c>
    </row>
    <row r="437" spans="1:14" x14ac:dyDescent="0.25">
      <c r="A437" t="s">
        <v>1158</v>
      </c>
      <c r="B437" t="s">
        <v>1159</v>
      </c>
      <c r="C437" t="s">
        <v>883</v>
      </c>
      <c r="D437" t="s">
        <v>21</v>
      </c>
      <c r="E437">
        <v>25880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43656</v>
      </c>
      <c r="L437" t="s">
        <v>26</v>
      </c>
      <c r="N437" t="s">
        <v>24</v>
      </c>
    </row>
    <row r="438" spans="1:14" x14ac:dyDescent="0.25">
      <c r="A438" t="s">
        <v>1160</v>
      </c>
      <c r="B438" t="s">
        <v>1161</v>
      </c>
      <c r="C438" t="s">
        <v>1162</v>
      </c>
      <c r="D438" t="s">
        <v>21</v>
      </c>
      <c r="E438">
        <v>26631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43656</v>
      </c>
      <c r="L438" t="s">
        <v>26</v>
      </c>
      <c r="N438" t="s">
        <v>24</v>
      </c>
    </row>
    <row r="439" spans="1:14" x14ac:dyDescent="0.25">
      <c r="A439" t="s">
        <v>1163</v>
      </c>
      <c r="B439" t="s">
        <v>1164</v>
      </c>
      <c r="C439" t="s">
        <v>1112</v>
      </c>
      <c r="D439" t="s">
        <v>21</v>
      </c>
      <c r="E439">
        <v>26601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43656</v>
      </c>
      <c r="L439" t="s">
        <v>26</v>
      </c>
      <c r="N439" t="s">
        <v>24</v>
      </c>
    </row>
    <row r="440" spans="1:14" x14ac:dyDescent="0.25">
      <c r="A440" t="s">
        <v>1165</v>
      </c>
      <c r="B440" t="s">
        <v>1166</v>
      </c>
      <c r="C440" t="s">
        <v>1112</v>
      </c>
      <c r="D440" t="s">
        <v>21</v>
      </c>
      <c r="E440">
        <v>26601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43656</v>
      </c>
      <c r="L440" t="s">
        <v>26</v>
      </c>
      <c r="N440" t="s">
        <v>24</v>
      </c>
    </row>
    <row r="441" spans="1:14" x14ac:dyDescent="0.25">
      <c r="A441" t="s">
        <v>1167</v>
      </c>
      <c r="B441" t="s">
        <v>1168</v>
      </c>
      <c r="C441" t="s">
        <v>1169</v>
      </c>
      <c r="D441" t="s">
        <v>21</v>
      </c>
      <c r="E441">
        <v>26037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43654</v>
      </c>
      <c r="L441" t="s">
        <v>26</v>
      </c>
      <c r="N441" t="s">
        <v>24</v>
      </c>
    </row>
    <row r="442" spans="1:14" x14ac:dyDescent="0.25">
      <c r="A442" t="s">
        <v>1170</v>
      </c>
      <c r="B442" t="s">
        <v>1171</v>
      </c>
      <c r="C442" t="s">
        <v>1169</v>
      </c>
      <c r="D442" t="s">
        <v>21</v>
      </c>
      <c r="E442">
        <v>26037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43654</v>
      </c>
      <c r="L442" t="s">
        <v>26</v>
      </c>
      <c r="N442" t="s">
        <v>24</v>
      </c>
    </row>
    <row r="443" spans="1:14" x14ac:dyDescent="0.25">
      <c r="A443" t="s">
        <v>1172</v>
      </c>
      <c r="B443" t="s">
        <v>1173</v>
      </c>
      <c r="C443" t="s">
        <v>37</v>
      </c>
      <c r="D443" t="s">
        <v>21</v>
      </c>
      <c r="E443">
        <v>26508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43654</v>
      </c>
      <c r="L443" t="s">
        <v>26</v>
      </c>
      <c r="N443" t="s">
        <v>24</v>
      </c>
    </row>
    <row r="444" spans="1:14" x14ac:dyDescent="0.25">
      <c r="A444" t="s">
        <v>1174</v>
      </c>
      <c r="B444" t="s">
        <v>1175</v>
      </c>
      <c r="C444" t="s">
        <v>37</v>
      </c>
      <c r="D444" t="s">
        <v>21</v>
      </c>
      <c r="E444">
        <v>26508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43654</v>
      </c>
      <c r="L444" t="s">
        <v>26</v>
      </c>
      <c r="N444" t="s">
        <v>24</v>
      </c>
    </row>
    <row r="445" spans="1:14" x14ac:dyDescent="0.25">
      <c r="A445" t="s">
        <v>1176</v>
      </c>
      <c r="B445" t="s">
        <v>1177</v>
      </c>
      <c r="C445" t="s">
        <v>37</v>
      </c>
      <c r="D445" t="s">
        <v>21</v>
      </c>
      <c r="E445">
        <v>26505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43654</v>
      </c>
      <c r="L445" t="s">
        <v>26</v>
      </c>
      <c r="N445" t="s">
        <v>24</v>
      </c>
    </row>
    <row r="446" spans="1:14" x14ac:dyDescent="0.25">
      <c r="A446" t="s">
        <v>1178</v>
      </c>
      <c r="B446" t="s">
        <v>1179</v>
      </c>
      <c r="C446" t="s">
        <v>37</v>
      </c>
      <c r="D446" t="s">
        <v>21</v>
      </c>
      <c r="E446">
        <v>26505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43654</v>
      </c>
      <c r="L446" t="s">
        <v>26</v>
      </c>
      <c r="N446" t="s">
        <v>24</v>
      </c>
    </row>
    <row r="447" spans="1:14" x14ac:dyDescent="0.25">
      <c r="A447" t="s">
        <v>1180</v>
      </c>
      <c r="B447" t="s">
        <v>1181</v>
      </c>
      <c r="C447" t="s">
        <v>37</v>
      </c>
      <c r="D447" t="s">
        <v>21</v>
      </c>
      <c r="E447">
        <v>26505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43654</v>
      </c>
      <c r="L447" t="s">
        <v>26</v>
      </c>
      <c r="N447" t="s">
        <v>24</v>
      </c>
    </row>
    <row r="448" spans="1:14" x14ac:dyDescent="0.25">
      <c r="A448" t="s">
        <v>1182</v>
      </c>
      <c r="B448" t="s">
        <v>1183</v>
      </c>
      <c r="C448" t="s">
        <v>1169</v>
      </c>
      <c r="D448" t="s">
        <v>21</v>
      </c>
      <c r="E448">
        <v>26037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43654</v>
      </c>
      <c r="L448" t="s">
        <v>26</v>
      </c>
      <c r="N448" t="s">
        <v>24</v>
      </c>
    </row>
    <row r="449" spans="1:14" x14ac:dyDescent="0.25">
      <c r="A449" t="s">
        <v>1184</v>
      </c>
      <c r="B449" t="s">
        <v>1185</v>
      </c>
      <c r="C449" t="s">
        <v>37</v>
      </c>
      <c r="D449" t="s">
        <v>21</v>
      </c>
      <c r="E449">
        <v>26505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43654</v>
      </c>
      <c r="L449" t="s">
        <v>26</v>
      </c>
      <c r="N449" t="s">
        <v>24</v>
      </c>
    </row>
    <row r="450" spans="1:14" x14ac:dyDescent="0.25">
      <c r="A450" t="s">
        <v>1186</v>
      </c>
      <c r="B450" t="s">
        <v>1187</v>
      </c>
      <c r="C450" t="s">
        <v>37</v>
      </c>
      <c r="D450" t="s">
        <v>21</v>
      </c>
      <c r="E450">
        <v>26505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43654</v>
      </c>
      <c r="L450" t="s">
        <v>26</v>
      </c>
      <c r="N450" t="s">
        <v>24</v>
      </c>
    </row>
    <row r="451" spans="1:14" x14ac:dyDescent="0.25">
      <c r="A451" t="s">
        <v>1188</v>
      </c>
      <c r="B451" t="s">
        <v>1189</v>
      </c>
      <c r="C451" t="s">
        <v>37</v>
      </c>
      <c r="D451" t="s">
        <v>21</v>
      </c>
      <c r="E451">
        <v>26505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43654</v>
      </c>
      <c r="L451" t="s">
        <v>26</v>
      </c>
      <c r="N451" t="s">
        <v>24</v>
      </c>
    </row>
    <row r="452" spans="1:14" x14ac:dyDescent="0.25">
      <c r="A452" t="s">
        <v>1190</v>
      </c>
      <c r="B452" t="s">
        <v>1191</v>
      </c>
      <c r="C452" t="s">
        <v>37</v>
      </c>
      <c r="D452" t="s">
        <v>21</v>
      </c>
      <c r="E452">
        <v>26505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43654</v>
      </c>
      <c r="L452" t="s">
        <v>26</v>
      </c>
      <c r="N452" t="s">
        <v>24</v>
      </c>
    </row>
    <row r="453" spans="1:14" x14ac:dyDescent="0.25">
      <c r="A453" t="s">
        <v>1192</v>
      </c>
      <c r="B453" t="s">
        <v>1193</v>
      </c>
      <c r="C453" t="s">
        <v>700</v>
      </c>
      <c r="D453" t="s">
        <v>21</v>
      </c>
      <c r="E453">
        <v>25419</v>
      </c>
      <c r="F453" t="s">
        <v>23</v>
      </c>
      <c r="G453" t="s">
        <v>23</v>
      </c>
      <c r="H453" t="s">
        <v>24</v>
      </c>
      <c r="I453" t="s">
        <v>24</v>
      </c>
      <c r="J453" t="s">
        <v>25</v>
      </c>
      <c r="K453" s="1">
        <v>43654</v>
      </c>
      <c r="L453" t="s">
        <v>26</v>
      </c>
      <c r="N453" t="s">
        <v>24</v>
      </c>
    </row>
    <row r="454" spans="1:14" x14ac:dyDescent="0.25">
      <c r="A454" t="s">
        <v>1194</v>
      </c>
      <c r="B454" t="s">
        <v>1195</v>
      </c>
      <c r="C454" t="s">
        <v>1169</v>
      </c>
      <c r="D454" t="s">
        <v>21</v>
      </c>
      <c r="E454">
        <v>26037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43654</v>
      </c>
      <c r="L454" t="s">
        <v>26</v>
      </c>
      <c r="N454" t="s">
        <v>24</v>
      </c>
    </row>
    <row r="455" spans="1:14" x14ac:dyDescent="0.25">
      <c r="A455" t="s">
        <v>1196</v>
      </c>
      <c r="B455" t="s">
        <v>1197</v>
      </c>
      <c r="C455" t="s">
        <v>573</v>
      </c>
      <c r="D455" t="s">
        <v>21</v>
      </c>
      <c r="E455">
        <v>25427</v>
      </c>
      <c r="F455" t="s">
        <v>23</v>
      </c>
      <c r="G455" t="s">
        <v>23</v>
      </c>
      <c r="H455" t="s">
        <v>24</v>
      </c>
      <c r="I455" t="s">
        <v>24</v>
      </c>
      <c r="J455" t="s">
        <v>25</v>
      </c>
      <c r="K455" s="1">
        <v>43654</v>
      </c>
      <c r="L455" t="s">
        <v>26</v>
      </c>
      <c r="N455" t="s">
        <v>24</v>
      </c>
    </row>
    <row r="456" spans="1:14" x14ac:dyDescent="0.25">
      <c r="A456" t="s">
        <v>1198</v>
      </c>
      <c r="B456" t="s">
        <v>1199</v>
      </c>
      <c r="C456" t="s">
        <v>37</v>
      </c>
      <c r="D456" t="s">
        <v>21</v>
      </c>
      <c r="E456">
        <v>26505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43654</v>
      </c>
      <c r="L456" t="s">
        <v>26</v>
      </c>
      <c r="N456" t="s">
        <v>24</v>
      </c>
    </row>
    <row r="457" spans="1:14" x14ac:dyDescent="0.25">
      <c r="A457" t="s">
        <v>1200</v>
      </c>
      <c r="B457" t="s">
        <v>1201</v>
      </c>
      <c r="C457" t="s">
        <v>1169</v>
      </c>
      <c r="D457" t="s">
        <v>21</v>
      </c>
      <c r="E457">
        <v>26037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43654</v>
      </c>
      <c r="L457" t="s">
        <v>26</v>
      </c>
      <c r="N457" t="s">
        <v>24</v>
      </c>
    </row>
    <row r="458" spans="1:14" x14ac:dyDescent="0.25">
      <c r="A458" t="s">
        <v>1202</v>
      </c>
      <c r="B458" t="s">
        <v>1203</v>
      </c>
      <c r="C458" t="s">
        <v>1169</v>
      </c>
      <c r="D458" t="s">
        <v>21</v>
      </c>
      <c r="E458">
        <v>26037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43654</v>
      </c>
      <c r="L458" t="s">
        <v>26</v>
      </c>
      <c r="N458" t="s">
        <v>24</v>
      </c>
    </row>
    <row r="459" spans="1:14" x14ac:dyDescent="0.25">
      <c r="A459" t="s">
        <v>1204</v>
      </c>
      <c r="B459" t="s">
        <v>1205</v>
      </c>
      <c r="C459" t="s">
        <v>37</v>
      </c>
      <c r="D459" t="s">
        <v>21</v>
      </c>
      <c r="E459">
        <v>26501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43654</v>
      </c>
      <c r="L459" t="s">
        <v>26</v>
      </c>
      <c r="N459" t="s">
        <v>24</v>
      </c>
    </row>
    <row r="460" spans="1:14" x14ac:dyDescent="0.25">
      <c r="A460" t="s">
        <v>1206</v>
      </c>
      <c r="B460" t="s">
        <v>1207</v>
      </c>
      <c r="C460" t="s">
        <v>37</v>
      </c>
      <c r="D460" t="s">
        <v>21</v>
      </c>
      <c r="E460">
        <v>26501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43654</v>
      </c>
      <c r="L460" t="s">
        <v>26</v>
      </c>
      <c r="N460" t="s">
        <v>24</v>
      </c>
    </row>
    <row r="461" spans="1:14" x14ac:dyDescent="0.25">
      <c r="A461" t="s">
        <v>1208</v>
      </c>
      <c r="B461" t="s">
        <v>1209</v>
      </c>
      <c r="C461" t="s">
        <v>1089</v>
      </c>
      <c r="D461" t="s">
        <v>21</v>
      </c>
      <c r="E461">
        <v>25504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43652</v>
      </c>
      <c r="L461" t="s">
        <v>26</v>
      </c>
      <c r="N461" t="s">
        <v>24</v>
      </c>
    </row>
    <row r="462" spans="1:14" x14ac:dyDescent="0.25">
      <c r="A462" t="s">
        <v>1210</v>
      </c>
      <c r="B462" t="s">
        <v>1211</v>
      </c>
      <c r="C462" t="s">
        <v>48</v>
      </c>
      <c r="D462" t="s">
        <v>21</v>
      </c>
      <c r="E462">
        <v>25311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43652</v>
      </c>
      <c r="L462" t="s">
        <v>26</v>
      </c>
      <c r="N462" t="s">
        <v>24</v>
      </c>
    </row>
    <row r="463" spans="1:14" x14ac:dyDescent="0.25">
      <c r="A463" t="s">
        <v>1212</v>
      </c>
      <c r="B463" t="s">
        <v>1213</v>
      </c>
      <c r="C463" t="s">
        <v>1214</v>
      </c>
      <c r="D463" t="s">
        <v>21</v>
      </c>
      <c r="E463">
        <v>24747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43652</v>
      </c>
      <c r="L463" t="s">
        <v>26</v>
      </c>
      <c r="N463" t="s">
        <v>24</v>
      </c>
    </row>
    <row r="464" spans="1:14" x14ac:dyDescent="0.25">
      <c r="A464" t="s">
        <v>1215</v>
      </c>
      <c r="B464" t="s">
        <v>1216</v>
      </c>
      <c r="C464" t="s">
        <v>1089</v>
      </c>
      <c r="D464" t="s">
        <v>21</v>
      </c>
      <c r="E464">
        <v>25504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43652</v>
      </c>
      <c r="L464" t="s">
        <v>26</v>
      </c>
      <c r="N464" t="s">
        <v>24</v>
      </c>
    </row>
    <row r="465" spans="1:14" x14ac:dyDescent="0.25">
      <c r="A465" t="s">
        <v>1217</v>
      </c>
      <c r="B465" t="s">
        <v>1218</v>
      </c>
      <c r="C465" t="s">
        <v>48</v>
      </c>
      <c r="D465" t="s">
        <v>21</v>
      </c>
      <c r="E465">
        <v>25311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43652</v>
      </c>
      <c r="L465" t="s">
        <v>26</v>
      </c>
      <c r="N465" t="s">
        <v>24</v>
      </c>
    </row>
    <row r="466" spans="1:14" x14ac:dyDescent="0.25">
      <c r="A466" t="s">
        <v>1219</v>
      </c>
      <c r="B466" t="s">
        <v>1220</v>
      </c>
      <c r="C466" t="s">
        <v>53</v>
      </c>
      <c r="D466" t="s">
        <v>21</v>
      </c>
      <c r="E466">
        <v>25309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43652</v>
      </c>
      <c r="L466" t="s">
        <v>26</v>
      </c>
      <c r="N466" t="s">
        <v>24</v>
      </c>
    </row>
    <row r="467" spans="1:14" x14ac:dyDescent="0.25">
      <c r="A467" t="s">
        <v>1221</v>
      </c>
      <c r="B467" t="s">
        <v>1222</v>
      </c>
      <c r="C467" t="s">
        <v>304</v>
      </c>
      <c r="D467" t="s">
        <v>21</v>
      </c>
      <c r="E467">
        <v>24740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43652</v>
      </c>
      <c r="L467" t="s">
        <v>26</v>
      </c>
      <c r="N467" t="s">
        <v>24</v>
      </c>
    </row>
    <row r="468" spans="1:14" x14ac:dyDescent="0.25">
      <c r="A468" t="s">
        <v>1223</v>
      </c>
      <c r="B468" t="s">
        <v>1224</v>
      </c>
      <c r="C468" t="s">
        <v>53</v>
      </c>
      <c r="D468" t="s">
        <v>21</v>
      </c>
      <c r="E468">
        <v>25303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43652</v>
      </c>
      <c r="L468" t="s">
        <v>26</v>
      </c>
      <c r="N468" t="s">
        <v>24</v>
      </c>
    </row>
    <row r="469" spans="1:14" x14ac:dyDescent="0.25">
      <c r="A469" t="s">
        <v>1225</v>
      </c>
      <c r="B469" t="s">
        <v>1226</v>
      </c>
      <c r="C469" t="s">
        <v>1089</v>
      </c>
      <c r="D469" t="s">
        <v>21</v>
      </c>
      <c r="E469">
        <v>25504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43652</v>
      </c>
      <c r="L469" t="s">
        <v>26</v>
      </c>
      <c r="N469" t="s">
        <v>24</v>
      </c>
    </row>
    <row r="470" spans="1:14" x14ac:dyDescent="0.25">
      <c r="A470" t="s">
        <v>1227</v>
      </c>
      <c r="B470" t="s">
        <v>1228</v>
      </c>
      <c r="C470" t="s">
        <v>1229</v>
      </c>
      <c r="D470" t="s">
        <v>21</v>
      </c>
      <c r="E470">
        <v>25559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43652</v>
      </c>
      <c r="L470" t="s">
        <v>26</v>
      </c>
      <c r="N470" t="s">
        <v>24</v>
      </c>
    </row>
    <row r="471" spans="1:14" x14ac:dyDescent="0.25">
      <c r="A471" t="s">
        <v>1230</v>
      </c>
      <c r="B471" t="s">
        <v>1231</v>
      </c>
      <c r="C471" t="s">
        <v>953</v>
      </c>
      <c r="D471" t="s">
        <v>21</v>
      </c>
      <c r="E471">
        <v>25064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43652</v>
      </c>
      <c r="L471" t="s">
        <v>26</v>
      </c>
      <c r="N471" t="s">
        <v>24</v>
      </c>
    </row>
    <row r="472" spans="1:14" x14ac:dyDescent="0.25">
      <c r="A472" t="s">
        <v>1232</v>
      </c>
      <c r="B472" t="s">
        <v>1233</v>
      </c>
      <c r="C472" t="s">
        <v>953</v>
      </c>
      <c r="D472" t="s">
        <v>21</v>
      </c>
      <c r="E472">
        <v>25064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43652</v>
      </c>
      <c r="L472" t="s">
        <v>26</v>
      </c>
      <c r="N472" t="s">
        <v>24</v>
      </c>
    </row>
    <row r="473" spans="1:14" x14ac:dyDescent="0.25">
      <c r="A473" t="s">
        <v>1234</v>
      </c>
      <c r="B473" t="s">
        <v>1235</v>
      </c>
      <c r="C473" t="s">
        <v>53</v>
      </c>
      <c r="D473" t="s">
        <v>21</v>
      </c>
      <c r="E473">
        <v>25303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43652</v>
      </c>
      <c r="L473" t="s">
        <v>26</v>
      </c>
      <c r="N473" t="s">
        <v>24</v>
      </c>
    </row>
    <row r="474" spans="1:14" x14ac:dyDescent="0.25">
      <c r="A474" t="s">
        <v>1236</v>
      </c>
      <c r="B474" t="s">
        <v>1237</v>
      </c>
      <c r="C474" t="s">
        <v>48</v>
      </c>
      <c r="D474" t="s">
        <v>21</v>
      </c>
      <c r="E474">
        <v>25314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43652</v>
      </c>
      <c r="L474" t="s">
        <v>26</v>
      </c>
      <c r="N474" t="s">
        <v>24</v>
      </c>
    </row>
    <row r="475" spans="1:14" x14ac:dyDescent="0.25">
      <c r="A475" t="s">
        <v>1238</v>
      </c>
      <c r="B475" t="s">
        <v>1239</v>
      </c>
      <c r="C475" t="s">
        <v>1089</v>
      </c>
      <c r="D475" t="s">
        <v>21</v>
      </c>
      <c r="E475">
        <v>25504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43652</v>
      </c>
      <c r="L475" t="s">
        <v>26</v>
      </c>
      <c r="N475" t="s">
        <v>24</v>
      </c>
    </row>
    <row r="476" spans="1:14" x14ac:dyDescent="0.25">
      <c r="A476" t="s">
        <v>1240</v>
      </c>
      <c r="B476" t="s">
        <v>1241</v>
      </c>
      <c r="C476" t="s">
        <v>53</v>
      </c>
      <c r="D476" t="s">
        <v>21</v>
      </c>
      <c r="E476">
        <v>25303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43652</v>
      </c>
      <c r="L476" t="s">
        <v>26</v>
      </c>
      <c r="N476" t="s">
        <v>24</v>
      </c>
    </row>
    <row r="477" spans="1:14" x14ac:dyDescent="0.25">
      <c r="A477" t="s">
        <v>1242</v>
      </c>
      <c r="B477" t="s">
        <v>1243</v>
      </c>
      <c r="C477" t="s">
        <v>53</v>
      </c>
      <c r="D477" t="s">
        <v>21</v>
      </c>
      <c r="E477">
        <v>25309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43652</v>
      </c>
      <c r="L477" t="s">
        <v>26</v>
      </c>
      <c r="N477" t="s">
        <v>24</v>
      </c>
    </row>
    <row r="478" spans="1:14" x14ac:dyDescent="0.25">
      <c r="A478" t="s">
        <v>1244</v>
      </c>
      <c r="B478" t="s">
        <v>1245</v>
      </c>
      <c r="C478" t="s">
        <v>53</v>
      </c>
      <c r="D478" t="s">
        <v>21</v>
      </c>
      <c r="E478">
        <v>25303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43652</v>
      </c>
      <c r="L478" t="s">
        <v>26</v>
      </c>
      <c r="N478" t="s">
        <v>24</v>
      </c>
    </row>
    <row r="479" spans="1:14" x14ac:dyDescent="0.25">
      <c r="A479" t="s">
        <v>1246</v>
      </c>
      <c r="B479" t="s">
        <v>1247</v>
      </c>
      <c r="C479" t="s">
        <v>48</v>
      </c>
      <c r="D479" t="s">
        <v>21</v>
      </c>
      <c r="E479">
        <v>25311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43652</v>
      </c>
      <c r="L479" t="s">
        <v>26</v>
      </c>
      <c r="N479" t="s">
        <v>24</v>
      </c>
    </row>
    <row r="480" spans="1:14" x14ac:dyDescent="0.25">
      <c r="A480" t="s">
        <v>1248</v>
      </c>
      <c r="B480" t="s">
        <v>1249</v>
      </c>
      <c r="C480" t="s">
        <v>48</v>
      </c>
      <c r="D480" t="s">
        <v>21</v>
      </c>
      <c r="E480">
        <v>25387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43652</v>
      </c>
      <c r="L480" t="s">
        <v>26</v>
      </c>
      <c r="N480" t="s">
        <v>24</v>
      </c>
    </row>
    <row r="481" spans="1:14" x14ac:dyDescent="0.25">
      <c r="A481" t="s">
        <v>1250</v>
      </c>
      <c r="B481" t="s">
        <v>1251</v>
      </c>
      <c r="C481" t="s">
        <v>53</v>
      </c>
      <c r="D481" t="s">
        <v>21</v>
      </c>
      <c r="E481">
        <v>25309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43652</v>
      </c>
      <c r="L481" t="s">
        <v>26</v>
      </c>
      <c r="N481" t="s">
        <v>24</v>
      </c>
    </row>
    <row r="482" spans="1:14" x14ac:dyDescent="0.25">
      <c r="A482" t="s">
        <v>1252</v>
      </c>
      <c r="B482" t="s">
        <v>1253</v>
      </c>
      <c r="C482" t="s">
        <v>53</v>
      </c>
      <c r="D482" t="s">
        <v>21</v>
      </c>
      <c r="E482">
        <v>25309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43652</v>
      </c>
      <c r="L482" t="s">
        <v>26</v>
      </c>
      <c r="N482" t="s">
        <v>24</v>
      </c>
    </row>
    <row r="483" spans="1:14" x14ac:dyDescent="0.25">
      <c r="A483" t="s">
        <v>1254</v>
      </c>
      <c r="B483" t="s">
        <v>1255</v>
      </c>
      <c r="C483" t="s">
        <v>53</v>
      </c>
      <c r="D483" t="s">
        <v>21</v>
      </c>
      <c r="E483">
        <v>25303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43652</v>
      </c>
      <c r="L483" t="s">
        <v>26</v>
      </c>
      <c r="N483" t="s">
        <v>24</v>
      </c>
    </row>
    <row r="484" spans="1:14" x14ac:dyDescent="0.25">
      <c r="A484" t="s">
        <v>1256</v>
      </c>
      <c r="B484" t="s">
        <v>1257</v>
      </c>
      <c r="C484" t="s">
        <v>48</v>
      </c>
      <c r="D484" t="s">
        <v>21</v>
      </c>
      <c r="E484">
        <v>25314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43652</v>
      </c>
      <c r="L484" t="s">
        <v>26</v>
      </c>
      <c r="N484" t="s">
        <v>24</v>
      </c>
    </row>
    <row r="485" spans="1:14" x14ac:dyDescent="0.25">
      <c r="A485" t="s">
        <v>1258</v>
      </c>
      <c r="B485" t="s">
        <v>1259</v>
      </c>
      <c r="C485" t="s">
        <v>53</v>
      </c>
      <c r="D485" t="s">
        <v>21</v>
      </c>
      <c r="E485">
        <v>25303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43652</v>
      </c>
      <c r="L485" t="s">
        <v>26</v>
      </c>
      <c r="N485" t="s">
        <v>24</v>
      </c>
    </row>
    <row r="486" spans="1:14" x14ac:dyDescent="0.25">
      <c r="A486" t="s">
        <v>1260</v>
      </c>
      <c r="B486" t="s">
        <v>1261</v>
      </c>
      <c r="C486" t="s">
        <v>326</v>
      </c>
      <c r="D486" t="s">
        <v>21</v>
      </c>
      <c r="E486">
        <v>25701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43652</v>
      </c>
      <c r="L486" t="s">
        <v>26</v>
      </c>
      <c r="N486" t="s">
        <v>24</v>
      </c>
    </row>
    <row r="487" spans="1:14" x14ac:dyDescent="0.25">
      <c r="A487" t="s">
        <v>1262</v>
      </c>
      <c r="B487" t="s">
        <v>1263</v>
      </c>
      <c r="C487" t="s">
        <v>48</v>
      </c>
      <c r="D487" t="s">
        <v>21</v>
      </c>
      <c r="E487">
        <v>25314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43652</v>
      </c>
      <c r="L487" t="s">
        <v>26</v>
      </c>
      <c r="N487" t="s">
        <v>24</v>
      </c>
    </row>
    <row r="488" spans="1:14" x14ac:dyDescent="0.25">
      <c r="A488" t="s">
        <v>1264</v>
      </c>
      <c r="B488" t="s">
        <v>1265</v>
      </c>
      <c r="C488" t="s">
        <v>1214</v>
      </c>
      <c r="D488" t="s">
        <v>21</v>
      </c>
      <c r="E488">
        <v>24747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43652</v>
      </c>
      <c r="L488" t="s">
        <v>26</v>
      </c>
      <c r="N488" t="s">
        <v>24</v>
      </c>
    </row>
    <row r="489" spans="1:14" x14ac:dyDescent="0.25">
      <c r="A489" t="s">
        <v>343</v>
      </c>
      <c r="B489" t="s">
        <v>1235</v>
      </c>
      <c r="C489" t="s">
        <v>53</v>
      </c>
      <c r="D489" t="s">
        <v>21</v>
      </c>
      <c r="E489">
        <v>25303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43652</v>
      </c>
      <c r="L489" t="s">
        <v>26</v>
      </c>
      <c r="N489" t="s">
        <v>24</v>
      </c>
    </row>
    <row r="490" spans="1:14" x14ac:dyDescent="0.25">
      <c r="A490" t="s">
        <v>1266</v>
      </c>
      <c r="B490" t="s">
        <v>1267</v>
      </c>
      <c r="C490" t="s">
        <v>48</v>
      </c>
      <c r="D490" t="s">
        <v>21</v>
      </c>
      <c r="E490">
        <v>25387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43652</v>
      </c>
      <c r="L490" t="s">
        <v>26</v>
      </c>
      <c r="N490" t="s">
        <v>24</v>
      </c>
    </row>
    <row r="491" spans="1:14" x14ac:dyDescent="0.25">
      <c r="A491" t="s">
        <v>1268</v>
      </c>
      <c r="B491" t="s">
        <v>1269</v>
      </c>
      <c r="C491" t="s">
        <v>1229</v>
      </c>
      <c r="D491" t="s">
        <v>21</v>
      </c>
      <c r="E491">
        <v>25559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43652</v>
      </c>
      <c r="L491" t="s">
        <v>26</v>
      </c>
      <c r="N491" t="s">
        <v>24</v>
      </c>
    </row>
    <row r="492" spans="1:14" x14ac:dyDescent="0.25">
      <c r="A492" t="s">
        <v>1270</v>
      </c>
      <c r="B492" t="s">
        <v>1271</v>
      </c>
      <c r="C492" t="s">
        <v>48</v>
      </c>
      <c r="D492" t="s">
        <v>21</v>
      </c>
      <c r="E492">
        <v>25314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43652</v>
      </c>
      <c r="L492" t="s">
        <v>26</v>
      </c>
      <c r="N492" t="s">
        <v>24</v>
      </c>
    </row>
    <row r="493" spans="1:14" x14ac:dyDescent="0.25">
      <c r="A493" t="s">
        <v>1272</v>
      </c>
      <c r="B493" t="s">
        <v>1273</v>
      </c>
      <c r="C493" t="s">
        <v>1274</v>
      </c>
      <c r="D493" t="s">
        <v>21</v>
      </c>
      <c r="E493">
        <v>24743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43652</v>
      </c>
      <c r="L493" t="s">
        <v>26</v>
      </c>
      <c r="N493" t="s">
        <v>24</v>
      </c>
    </row>
    <row r="494" spans="1:14" x14ac:dyDescent="0.25">
      <c r="A494" t="s">
        <v>1275</v>
      </c>
      <c r="B494" t="s">
        <v>1276</v>
      </c>
      <c r="C494" t="s">
        <v>1277</v>
      </c>
      <c r="D494" t="s">
        <v>21</v>
      </c>
      <c r="E494">
        <v>24733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43652</v>
      </c>
      <c r="L494" t="s">
        <v>26</v>
      </c>
      <c r="N494" t="s">
        <v>24</v>
      </c>
    </row>
    <row r="495" spans="1:14" x14ac:dyDescent="0.25">
      <c r="A495" t="s">
        <v>1278</v>
      </c>
      <c r="B495" t="s">
        <v>1279</v>
      </c>
      <c r="C495" t="s">
        <v>707</v>
      </c>
      <c r="D495" t="s">
        <v>21</v>
      </c>
      <c r="E495">
        <v>24701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43652</v>
      </c>
      <c r="L495" t="s">
        <v>26</v>
      </c>
      <c r="N495" t="s">
        <v>24</v>
      </c>
    </row>
    <row r="496" spans="1:14" x14ac:dyDescent="0.25">
      <c r="A496" t="s">
        <v>1280</v>
      </c>
      <c r="B496" t="s">
        <v>1281</v>
      </c>
      <c r="C496" t="s">
        <v>1089</v>
      </c>
      <c r="D496" t="s">
        <v>21</v>
      </c>
      <c r="E496">
        <v>25504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43652</v>
      </c>
      <c r="L496" t="s">
        <v>26</v>
      </c>
      <c r="N496" t="s">
        <v>24</v>
      </c>
    </row>
    <row r="497" spans="1:14" x14ac:dyDescent="0.25">
      <c r="A497" t="s">
        <v>1282</v>
      </c>
      <c r="B497" t="s">
        <v>1283</v>
      </c>
      <c r="C497" t="s">
        <v>707</v>
      </c>
      <c r="D497" t="s">
        <v>21</v>
      </c>
      <c r="E497">
        <v>24701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43652</v>
      </c>
      <c r="L497" t="s">
        <v>26</v>
      </c>
      <c r="N497" t="s">
        <v>24</v>
      </c>
    </row>
    <row r="498" spans="1:14" x14ac:dyDescent="0.25">
      <c r="A498" t="s">
        <v>1286</v>
      </c>
      <c r="B498" t="s">
        <v>1287</v>
      </c>
      <c r="C498" t="s">
        <v>1288</v>
      </c>
      <c r="D498" t="s">
        <v>21</v>
      </c>
      <c r="E498">
        <v>26505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43647</v>
      </c>
      <c r="L498" t="s">
        <v>26</v>
      </c>
      <c r="N498" t="s">
        <v>24</v>
      </c>
    </row>
    <row r="499" spans="1:14" x14ac:dyDescent="0.25">
      <c r="A499" t="s">
        <v>1289</v>
      </c>
      <c r="B499" t="s">
        <v>1290</v>
      </c>
      <c r="C499" t="s">
        <v>206</v>
      </c>
      <c r="D499" t="s">
        <v>21</v>
      </c>
      <c r="E499">
        <v>25637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43647</v>
      </c>
      <c r="L499" t="s">
        <v>26</v>
      </c>
      <c r="N499" t="s">
        <v>24</v>
      </c>
    </row>
    <row r="500" spans="1:14" x14ac:dyDescent="0.25">
      <c r="A500" t="s">
        <v>1291</v>
      </c>
      <c r="B500" t="s">
        <v>1292</v>
      </c>
      <c r="C500" t="s">
        <v>1293</v>
      </c>
      <c r="D500" t="s">
        <v>21</v>
      </c>
      <c r="E500">
        <v>25443</v>
      </c>
      <c r="F500" t="s">
        <v>23</v>
      </c>
      <c r="G500" t="s">
        <v>23</v>
      </c>
      <c r="H500" t="s">
        <v>24</v>
      </c>
      <c r="I500" t="s">
        <v>24</v>
      </c>
      <c r="J500" t="s">
        <v>25</v>
      </c>
      <c r="K500" s="1">
        <v>43647</v>
      </c>
      <c r="L500" t="s">
        <v>26</v>
      </c>
      <c r="N500" t="s">
        <v>24</v>
      </c>
    </row>
    <row r="501" spans="1:14" x14ac:dyDescent="0.25">
      <c r="A501" t="s">
        <v>1296</v>
      </c>
      <c r="B501" t="s">
        <v>1297</v>
      </c>
      <c r="C501" t="s">
        <v>1298</v>
      </c>
      <c r="D501" t="s">
        <v>21</v>
      </c>
      <c r="E501">
        <v>26241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43643</v>
      </c>
      <c r="L501" t="s">
        <v>26</v>
      </c>
      <c r="N501" t="s">
        <v>24</v>
      </c>
    </row>
    <row r="502" spans="1:14" x14ac:dyDescent="0.25">
      <c r="A502" t="s">
        <v>1300</v>
      </c>
      <c r="B502" t="s">
        <v>1301</v>
      </c>
      <c r="C502" t="s">
        <v>113</v>
      </c>
      <c r="D502" t="s">
        <v>21</v>
      </c>
      <c r="E502">
        <v>25801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43643</v>
      </c>
      <c r="L502" t="s">
        <v>26</v>
      </c>
      <c r="N502" t="s">
        <v>24</v>
      </c>
    </row>
    <row r="503" spans="1:14" x14ac:dyDescent="0.25">
      <c r="A503" t="s">
        <v>1303</v>
      </c>
      <c r="B503" t="s">
        <v>1304</v>
      </c>
      <c r="C503" t="s">
        <v>1298</v>
      </c>
      <c r="D503" t="s">
        <v>21</v>
      </c>
      <c r="E503">
        <v>26241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43643</v>
      </c>
      <c r="L503" t="s">
        <v>26</v>
      </c>
      <c r="N503" t="s">
        <v>24</v>
      </c>
    </row>
    <row r="504" spans="1:14" x14ac:dyDescent="0.25">
      <c r="A504" t="s">
        <v>1305</v>
      </c>
      <c r="B504" t="s">
        <v>1306</v>
      </c>
      <c r="C504" t="s">
        <v>991</v>
      </c>
      <c r="D504" t="s">
        <v>21</v>
      </c>
      <c r="E504">
        <v>25414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43643</v>
      </c>
      <c r="L504" t="s">
        <v>26</v>
      </c>
      <c r="N504" t="s">
        <v>24</v>
      </c>
    </row>
    <row r="505" spans="1:14" x14ac:dyDescent="0.25">
      <c r="A505" t="s">
        <v>1307</v>
      </c>
      <c r="B505" t="s">
        <v>1308</v>
      </c>
      <c r="C505" t="s">
        <v>1298</v>
      </c>
      <c r="D505" t="s">
        <v>21</v>
      </c>
      <c r="E505">
        <v>26241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43643</v>
      </c>
      <c r="L505" t="s">
        <v>26</v>
      </c>
      <c r="N505" t="s">
        <v>24</v>
      </c>
    </row>
    <row r="506" spans="1:14" x14ac:dyDescent="0.25">
      <c r="A506" t="s">
        <v>1309</v>
      </c>
      <c r="B506" t="s">
        <v>1310</v>
      </c>
      <c r="C506" t="s">
        <v>48</v>
      </c>
      <c r="D506" t="s">
        <v>21</v>
      </c>
      <c r="E506">
        <v>25320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43643</v>
      </c>
      <c r="L506" t="s">
        <v>26</v>
      </c>
      <c r="N506" t="s">
        <v>24</v>
      </c>
    </row>
    <row r="507" spans="1:14" x14ac:dyDescent="0.25">
      <c r="A507" t="s">
        <v>1311</v>
      </c>
      <c r="B507" t="s">
        <v>1312</v>
      </c>
      <c r="C507" t="s">
        <v>1313</v>
      </c>
      <c r="D507" t="s">
        <v>21</v>
      </c>
      <c r="E507">
        <v>26250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43643</v>
      </c>
      <c r="L507" t="s">
        <v>26</v>
      </c>
      <c r="N507" t="s">
        <v>24</v>
      </c>
    </row>
    <row r="508" spans="1:14" x14ac:dyDescent="0.25">
      <c r="A508" t="s">
        <v>1314</v>
      </c>
      <c r="B508" t="s">
        <v>1315</v>
      </c>
      <c r="C508" t="s">
        <v>1298</v>
      </c>
      <c r="D508" t="s">
        <v>21</v>
      </c>
      <c r="E508">
        <v>26241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43643</v>
      </c>
      <c r="L508" t="s">
        <v>26</v>
      </c>
      <c r="N508" t="s">
        <v>24</v>
      </c>
    </row>
    <row r="509" spans="1:14" x14ac:dyDescent="0.25">
      <c r="A509" t="s">
        <v>1316</v>
      </c>
      <c r="B509" t="s">
        <v>1317</v>
      </c>
      <c r="C509" t="s">
        <v>48</v>
      </c>
      <c r="D509" t="s">
        <v>21</v>
      </c>
      <c r="E509">
        <v>25312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43643</v>
      </c>
      <c r="L509" t="s">
        <v>26</v>
      </c>
      <c r="N509" t="s">
        <v>24</v>
      </c>
    </row>
    <row r="510" spans="1:14" x14ac:dyDescent="0.25">
      <c r="A510" t="s">
        <v>1318</v>
      </c>
      <c r="B510" t="s">
        <v>1319</v>
      </c>
      <c r="C510" t="s">
        <v>37</v>
      </c>
      <c r="D510" t="s">
        <v>21</v>
      </c>
      <c r="E510">
        <v>26505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43643</v>
      </c>
      <c r="L510" t="s">
        <v>26</v>
      </c>
      <c r="N510" t="s">
        <v>24</v>
      </c>
    </row>
    <row r="511" spans="1:14" x14ac:dyDescent="0.25">
      <c r="A511" t="s">
        <v>1320</v>
      </c>
      <c r="B511" t="s">
        <v>1321</v>
      </c>
      <c r="C511" t="s">
        <v>37</v>
      </c>
      <c r="D511" t="s">
        <v>21</v>
      </c>
      <c r="E511">
        <v>26505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43643</v>
      </c>
      <c r="L511" t="s">
        <v>26</v>
      </c>
      <c r="N511" t="s">
        <v>24</v>
      </c>
    </row>
    <row r="512" spans="1:14" x14ac:dyDescent="0.25">
      <c r="A512" t="s">
        <v>1322</v>
      </c>
      <c r="B512" t="s">
        <v>1323</v>
      </c>
      <c r="C512" t="s">
        <v>441</v>
      </c>
      <c r="D512" t="s">
        <v>21</v>
      </c>
      <c r="E512">
        <v>26554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43643</v>
      </c>
      <c r="L512" t="s">
        <v>26</v>
      </c>
      <c r="N512" t="s">
        <v>24</v>
      </c>
    </row>
    <row r="513" spans="1:14" x14ac:dyDescent="0.25">
      <c r="A513" t="s">
        <v>1324</v>
      </c>
      <c r="B513" t="s">
        <v>1325</v>
      </c>
      <c r="C513" t="s">
        <v>48</v>
      </c>
      <c r="D513" t="s">
        <v>21</v>
      </c>
      <c r="E513">
        <v>25312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43643</v>
      </c>
      <c r="L513" t="s">
        <v>26</v>
      </c>
      <c r="N513" t="s">
        <v>24</v>
      </c>
    </row>
    <row r="514" spans="1:14" x14ac:dyDescent="0.25">
      <c r="A514" t="s">
        <v>1326</v>
      </c>
      <c r="B514" t="s">
        <v>1327</v>
      </c>
      <c r="C514" t="s">
        <v>37</v>
      </c>
      <c r="D514" t="s">
        <v>21</v>
      </c>
      <c r="E514">
        <v>26508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43643</v>
      </c>
      <c r="L514" t="s">
        <v>26</v>
      </c>
      <c r="N514" t="s">
        <v>24</v>
      </c>
    </row>
    <row r="515" spans="1:14" x14ac:dyDescent="0.25">
      <c r="A515" t="s">
        <v>1331</v>
      </c>
      <c r="B515" t="s">
        <v>1332</v>
      </c>
      <c r="C515" t="s">
        <v>48</v>
      </c>
      <c r="D515" t="s">
        <v>21</v>
      </c>
      <c r="E515">
        <v>25312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43643</v>
      </c>
      <c r="L515" t="s">
        <v>26</v>
      </c>
      <c r="N515" t="s">
        <v>24</v>
      </c>
    </row>
    <row r="516" spans="1:14" x14ac:dyDescent="0.25">
      <c r="A516" t="s">
        <v>1333</v>
      </c>
      <c r="B516" t="s">
        <v>1334</v>
      </c>
      <c r="C516" t="s">
        <v>37</v>
      </c>
      <c r="D516" t="s">
        <v>21</v>
      </c>
      <c r="E516">
        <v>26508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43643</v>
      </c>
      <c r="L516" t="s">
        <v>26</v>
      </c>
      <c r="N516" t="s">
        <v>24</v>
      </c>
    </row>
    <row r="517" spans="1:14" x14ac:dyDescent="0.25">
      <c r="A517" t="s">
        <v>1335</v>
      </c>
      <c r="B517" t="s">
        <v>1336</v>
      </c>
      <c r="C517" t="s">
        <v>1298</v>
      </c>
      <c r="D517" t="s">
        <v>21</v>
      </c>
      <c r="E517">
        <v>26241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43643</v>
      </c>
      <c r="L517" t="s">
        <v>26</v>
      </c>
      <c r="N517" t="s">
        <v>24</v>
      </c>
    </row>
    <row r="518" spans="1:14" x14ac:dyDescent="0.25">
      <c r="A518" t="s">
        <v>1337</v>
      </c>
      <c r="B518" t="s">
        <v>1338</v>
      </c>
      <c r="C518" t="s">
        <v>466</v>
      </c>
      <c r="D518" t="s">
        <v>21</v>
      </c>
      <c r="E518">
        <v>25177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43643</v>
      </c>
      <c r="L518" t="s">
        <v>26</v>
      </c>
      <c r="N518" t="s">
        <v>24</v>
      </c>
    </row>
    <row r="519" spans="1:14" x14ac:dyDescent="0.25">
      <c r="A519" t="s">
        <v>1339</v>
      </c>
      <c r="B519" t="s">
        <v>1340</v>
      </c>
      <c r="C519" t="s">
        <v>1298</v>
      </c>
      <c r="D519" t="s">
        <v>21</v>
      </c>
      <c r="E519">
        <v>26241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43643</v>
      </c>
      <c r="L519" t="s">
        <v>26</v>
      </c>
      <c r="N519" t="s">
        <v>24</v>
      </c>
    </row>
    <row r="520" spans="1:14" x14ac:dyDescent="0.25">
      <c r="A520" t="s">
        <v>1341</v>
      </c>
      <c r="B520" t="s">
        <v>1342</v>
      </c>
      <c r="C520" t="s">
        <v>1298</v>
      </c>
      <c r="D520" t="s">
        <v>21</v>
      </c>
      <c r="E520">
        <v>26241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43643</v>
      </c>
      <c r="L520" t="s">
        <v>26</v>
      </c>
      <c r="N520" t="s">
        <v>24</v>
      </c>
    </row>
    <row r="521" spans="1:14" x14ac:dyDescent="0.25">
      <c r="A521" t="s">
        <v>1343</v>
      </c>
      <c r="B521" t="s">
        <v>1344</v>
      </c>
      <c r="C521" t="s">
        <v>48</v>
      </c>
      <c r="D521" t="s">
        <v>21</v>
      </c>
      <c r="E521">
        <v>25312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43643</v>
      </c>
      <c r="L521" t="s">
        <v>26</v>
      </c>
      <c r="N521" t="s">
        <v>24</v>
      </c>
    </row>
    <row r="522" spans="1:14" x14ac:dyDescent="0.25">
      <c r="A522" t="s">
        <v>1345</v>
      </c>
      <c r="B522" t="s">
        <v>1346</v>
      </c>
      <c r="C522" t="s">
        <v>37</v>
      </c>
      <c r="D522" t="s">
        <v>21</v>
      </c>
      <c r="E522">
        <v>26508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43643</v>
      </c>
      <c r="L522" t="s">
        <v>26</v>
      </c>
      <c r="N522" t="s">
        <v>24</v>
      </c>
    </row>
    <row r="523" spans="1:14" x14ac:dyDescent="0.25">
      <c r="A523" t="s">
        <v>1347</v>
      </c>
      <c r="B523" t="s">
        <v>1348</v>
      </c>
      <c r="C523" t="s">
        <v>1349</v>
      </c>
      <c r="D523" t="s">
        <v>21</v>
      </c>
      <c r="E523">
        <v>25614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43643</v>
      </c>
      <c r="L523" t="s">
        <v>26</v>
      </c>
      <c r="N523" t="s">
        <v>24</v>
      </c>
    </row>
    <row r="524" spans="1:14" x14ac:dyDescent="0.25">
      <c r="A524" t="s">
        <v>1350</v>
      </c>
      <c r="B524" t="s">
        <v>1351</v>
      </c>
      <c r="C524" t="s">
        <v>48</v>
      </c>
      <c r="D524" t="s">
        <v>21</v>
      </c>
      <c r="E524">
        <v>25320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43643</v>
      </c>
      <c r="L524" t="s">
        <v>26</v>
      </c>
      <c r="N524" t="s">
        <v>24</v>
      </c>
    </row>
    <row r="525" spans="1:14" x14ac:dyDescent="0.25">
      <c r="A525" t="s">
        <v>1352</v>
      </c>
      <c r="B525" t="s">
        <v>1353</v>
      </c>
      <c r="C525" t="s">
        <v>1298</v>
      </c>
      <c r="D525" t="s">
        <v>21</v>
      </c>
      <c r="E525">
        <v>26241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43643</v>
      </c>
      <c r="L525" t="s">
        <v>26</v>
      </c>
      <c r="N525" t="s">
        <v>24</v>
      </c>
    </row>
    <row r="526" spans="1:14" x14ac:dyDescent="0.25">
      <c r="A526" t="s">
        <v>1354</v>
      </c>
      <c r="B526" t="s">
        <v>1355</v>
      </c>
      <c r="C526" t="s">
        <v>29</v>
      </c>
      <c r="D526" t="s">
        <v>21</v>
      </c>
      <c r="E526">
        <v>26253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43643</v>
      </c>
      <c r="L526" t="s">
        <v>26</v>
      </c>
      <c r="N526" t="s">
        <v>24</v>
      </c>
    </row>
    <row r="527" spans="1:14" x14ac:dyDescent="0.25">
      <c r="A527" t="s">
        <v>1356</v>
      </c>
      <c r="B527" t="s">
        <v>1357</v>
      </c>
      <c r="C527" t="s">
        <v>1358</v>
      </c>
      <c r="D527" t="s">
        <v>21</v>
      </c>
      <c r="E527">
        <v>26378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43643</v>
      </c>
      <c r="L527" t="s">
        <v>26</v>
      </c>
      <c r="N527" t="s">
        <v>24</v>
      </c>
    </row>
    <row r="528" spans="1:14" x14ac:dyDescent="0.25">
      <c r="A528" t="s">
        <v>1359</v>
      </c>
      <c r="B528" t="s">
        <v>1360</v>
      </c>
      <c r="C528" t="s">
        <v>1298</v>
      </c>
      <c r="D528" t="s">
        <v>21</v>
      </c>
      <c r="E528">
        <v>26241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43643</v>
      </c>
      <c r="L528" t="s">
        <v>26</v>
      </c>
      <c r="N528" t="s">
        <v>24</v>
      </c>
    </row>
    <row r="529" spans="1:14" x14ac:dyDescent="0.25">
      <c r="A529" t="s">
        <v>1361</v>
      </c>
      <c r="B529" t="s">
        <v>1362</v>
      </c>
      <c r="C529" t="s">
        <v>466</v>
      </c>
      <c r="D529" t="s">
        <v>21</v>
      </c>
      <c r="E529">
        <v>25177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43643</v>
      </c>
      <c r="L529" t="s">
        <v>26</v>
      </c>
      <c r="N529" t="s">
        <v>24</v>
      </c>
    </row>
    <row r="530" spans="1:14" x14ac:dyDescent="0.25">
      <c r="A530" t="s">
        <v>359</v>
      </c>
      <c r="B530" t="s">
        <v>1363</v>
      </c>
      <c r="C530" t="s">
        <v>817</v>
      </c>
      <c r="D530" t="s">
        <v>21</v>
      </c>
      <c r="E530">
        <v>25425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43643</v>
      </c>
      <c r="L530" t="s">
        <v>26</v>
      </c>
      <c r="N530" t="s">
        <v>24</v>
      </c>
    </row>
    <row r="531" spans="1:14" x14ac:dyDescent="0.25">
      <c r="A531" t="s">
        <v>359</v>
      </c>
      <c r="B531" t="s">
        <v>1364</v>
      </c>
      <c r="C531" t="s">
        <v>991</v>
      </c>
      <c r="D531" t="s">
        <v>21</v>
      </c>
      <c r="E531">
        <v>25414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43643</v>
      </c>
      <c r="L531" t="s">
        <v>26</v>
      </c>
      <c r="N531" t="s">
        <v>24</v>
      </c>
    </row>
    <row r="532" spans="1:14" x14ac:dyDescent="0.25">
      <c r="A532" t="s">
        <v>1366</v>
      </c>
      <c r="B532" t="s">
        <v>1367</v>
      </c>
      <c r="C532" t="s">
        <v>37</v>
      </c>
      <c r="D532" t="s">
        <v>21</v>
      </c>
      <c r="E532">
        <v>26505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43643</v>
      </c>
      <c r="L532" t="s">
        <v>26</v>
      </c>
      <c r="N532" t="s">
        <v>24</v>
      </c>
    </row>
    <row r="533" spans="1:14" x14ac:dyDescent="0.25">
      <c r="A533" t="s">
        <v>1368</v>
      </c>
      <c r="B533" t="s">
        <v>1369</v>
      </c>
      <c r="C533" t="s">
        <v>841</v>
      </c>
      <c r="D533" t="s">
        <v>21</v>
      </c>
      <c r="E533">
        <v>25601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43643</v>
      </c>
      <c r="L533" t="s">
        <v>26</v>
      </c>
      <c r="N533" t="s">
        <v>24</v>
      </c>
    </row>
    <row r="534" spans="1:14" x14ac:dyDescent="0.25">
      <c r="A534" t="s">
        <v>1370</v>
      </c>
      <c r="B534" t="s">
        <v>1371</v>
      </c>
      <c r="C534" t="s">
        <v>266</v>
      </c>
      <c r="D534" t="s">
        <v>21</v>
      </c>
      <c r="E534">
        <v>24970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43643</v>
      </c>
      <c r="L534" t="s">
        <v>26</v>
      </c>
      <c r="N534" t="s">
        <v>24</v>
      </c>
    </row>
    <row r="535" spans="1:14" x14ac:dyDescent="0.25">
      <c r="A535" t="s">
        <v>1372</v>
      </c>
      <c r="B535" t="s">
        <v>1373</v>
      </c>
      <c r="C535" t="s">
        <v>37</v>
      </c>
      <c r="D535" t="s">
        <v>21</v>
      </c>
      <c r="E535">
        <v>26508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43643</v>
      </c>
      <c r="L535" t="s">
        <v>26</v>
      </c>
      <c r="N535" t="s">
        <v>24</v>
      </c>
    </row>
    <row r="536" spans="1:14" x14ac:dyDescent="0.25">
      <c r="A536" t="s">
        <v>1374</v>
      </c>
      <c r="B536" t="s">
        <v>1375</v>
      </c>
      <c r="C536" t="s">
        <v>1298</v>
      </c>
      <c r="D536" t="s">
        <v>21</v>
      </c>
      <c r="E536">
        <v>26241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43643</v>
      </c>
      <c r="L536" t="s">
        <v>26</v>
      </c>
      <c r="N536" t="s">
        <v>24</v>
      </c>
    </row>
    <row r="537" spans="1:14" x14ac:dyDescent="0.25">
      <c r="A537" t="s">
        <v>1376</v>
      </c>
      <c r="B537" t="s">
        <v>1377</v>
      </c>
      <c r="C537" t="s">
        <v>48</v>
      </c>
      <c r="D537" t="s">
        <v>21</v>
      </c>
      <c r="E537">
        <v>25312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43643</v>
      </c>
      <c r="L537" t="s">
        <v>26</v>
      </c>
      <c r="N537" t="s">
        <v>24</v>
      </c>
    </row>
    <row r="538" spans="1:14" x14ac:dyDescent="0.25">
      <c r="A538" t="s">
        <v>1378</v>
      </c>
      <c r="B538" t="s">
        <v>1379</v>
      </c>
      <c r="C538" t="s">
        <v>1380</v>
      </c>
      <c r="D538" t="s">
        <v>21</v>
      </c>
      <c r="E538">
        <v>26330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43643</v>
      </c>
      <c r="L538" t="s">
        <v>26</v>
      </c>
      <c r="N538" t="s">
        <v>24</v>
      </c>
    </row>
    <row r="539" spans="1:14" x14ac:dyDescent="0.25">
      <c r="A539" t="s">
        <v>1381</v>
      </c>
      <c r="B539" t="s">
        <v>1382</v>
      </c>
      <c r="C539" t="s">
        <v>1358</v>
      </c>
      <c r="D539" t="s">
        <v>21</v>
      </c>
      <c r="E539">
        <v>26378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43643</v>
      </c>
      <c r="L539" t="s">
        <v>26</v>
      </c>
      <c r="N539" t="s">
        <v>24</v>
      </c>
    </row>
    <row r="540" spans="1:14" x14ac:dyDescent="0.25">
      <c r="A540" t="s">
        <v>1383</v>
      </c>
      <c r="B540" t="s">
        <v>1384</v>
      </c>
      <c r="C540" t="s">
        <v>1298</v>
      </c>
      <c r="D540" t="s">
        <v>21</v>
      </c>
      <c r="E540">
        <v>26241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43643</v>
      </c>
      <c r="L540" t="s">
        <v>26</v>
      </c>
      <c r="N540" t="s">
        <v>24</v>
      </c>
    </row>
    <row r="541" spans="1:14" x14ac:dyDescent="0.25">
      <c r="A541" t="s">
        <v>1385</v>
      </c>
      <c r="B541" t="s">
        <v>1386</v>
      </c>
      <c r="C541" t="s">
        <v>841</v>
      </c>
      <c r="D541" t="s">
        <v>21</v>
      </c>
      <c r="E541">
        <v>25601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43643</v>
      </c>
      <c r="L541" t="s">
        <v>26</v>
      </c>
      <c r="N541" t="s">
        <v>24</v>
      </c>
    </row>
    <row r="542" spans="1:14" x14ac:dyDescent="0.25">
      <c r="A542" t="s">
        <v>1389</v>
      </c>
      <c r="B542" t="s">
        <v>1390</v>
      </c>
      <c r="C542" t="s">
        <v>1298</v>
      </c>
      <c r="D542" t="s">
        <v>21</v>
      </c>
      <c r="E542">
        <v>26241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43643</v>
      </c>
      <c r="L542" t="s">
        <v>26</v>
      </c>
      <c r="N542" t="s">
        <v>24</v>
      </c>
    </row>
    <row r="543" spans="1:14" x14ac:dyDescent="0.25">
      <c r="A543" t="s">
        <v>1391</v>
      </c>
      <c r="B543" t="s">
        <v>1392</v>
      </c>
      <c r="C543" t="s">
        <v>841</v>
      </c>
      <c r="D543" t="s">
        <v>21</v>
      </c>
      <c r="E543">
        <v>25601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43643</v>
      </c>
      <c r="L543" t="s">
        <v>26</v>
      </c>
      <c r="N543" t="s">
        <v>24</v>
      </c>
    </row>
    <row r="544" spans="1:14" x14ac:dyDescent="0.25">
      <c r="A544" t="s">
        <v>1393</v>
      </c>
      <c r="B544" t="s">
        <v>1394</v>
      </c>
      <c r="C544" t="s">
        <v>48</v>
      </c>
      <c r="D544" t="s">
        <v>21</v>
      </c>
      <c r="E544">
        <v>25320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43643</v>
      </c>
      <c r="L544" t="s">
        <v>26</v>
      </c>
      <c r="N544" t="s">
        <v>24</v>
      </c>
    </row>
    <row r="545" spans="1:14" x14ac:dyDescent="0.25">
      <c r="A545" t="s">
        <v>1395</v>
      </c>
      <c r="B545" t="s">
        <v>1396</v>
      </c>
      <c r="C545" t="s">
        <v>37</v>
      </c>
      <c r="D545" t="s">
        <v>21</v>
      </c>
      <c r="E545">
        <v>26508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43643</v>
      </c>
      <c r="L545" t="s">
        <v>26</v>
      </c>
      <c r="N545" t="s">
        <v>24</v>
      </c>
    </row>
    <row r="546" spans="1:14" x14ac:dyDescent="0.25">
      <c r="A546" t="s">
        <v>1397</v>
      </c>
      <c r="B546" t="s">
        <v>1398</v>
      </c>
      <c r="C546" t="s">
        <v>37</v>
      </c>
      <c r="D546" t="s">
        <v>21</v>
      </c>
      <c r="E546">
        <v>26505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43643</v>
      </c>
      <c r="L546" t="s">
        <v>26</v>
      </c>
      <c r="N546" t="s">
        <v>24</v>
      </c>
    </row>
    <row r="547" spans="1:14" x14ac:dyDescent="0.25">
      <c r="A547" t="s">
        <v>1399</v>
      </c>
      <c r="B547" t="s">
        <v>1400</v>
      </c>
      <c r="C547" t="s">
        <v>37</v>
      </c>
      <c r="D547" t="s">
        <v>21</v>
      </c>
      <c r="E547">
        <v>26508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43643</v>
      </c>
      <c r="L547" t="s">
        <v>26</v>
      </c>
      <c r="N547" t="s">
        <v>24</v>
      </c>
    </row>
    <row r="548" spans="1:14" x14ac:dyDescent="0.25">
      <c r="A548" t="s">
        <v>1401</v>
      </c>
      <c r="B548" t="s">
        <v>1402</v>
      </c>
      <c r="C548" t="s">
        <v>48</v>
      </c>
      <c r="D548" t="s">
        <v>21</v>
      </c>
      <c r="E548">
        <v>25312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43643</v>
      </c>
      <c r="L548" t="s">
        <v>26</v>
      </c>
      <c r="N548" t="s">
        <v>24</v>
      </c>
    </row>
    <row r="549" spans="1:14" x14ac:dyDescent="0.25">
      <c r="A549" t="s">
        <v>1403</v>
      </c>
      <c r="B549" t="s">
        <v>1404</v>
      </c>
      <c r="C549" t="s">
        <v>29</v>
      </c>
      <c r="D549" t="s">
        <v>21</v>
      </c>
      <c r="E549">
        <v>26253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43643</v>
      </c>
      <c r="L549" t="s">
        <v>26</v>
      </c>
      <c r="N549" t="s">
        <v>24</v>
      </c>
    </row>
    <row r="550" spans="1:14" x14ac:dyDescent="0.25">
      <c r="A550" t="s">
        <v>343</v>
      </c>
      <c r="B550" t="s">
        <v>1187</v>
      </c>
      <c r="C550" t="s">
        <v>37</v>
      </c>
      <c r="D550" t="s">
        <v>21</v>
      </c>
      <c r="E550">
        <v>26505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43643</v>
      </c>
      <c r="L550" t="s">
        <v>26</v>
      </c>
      <c r="N550" t="s">
        <v>24</v>
      </c>
    </row>
    <row r="551" spans="1:14" x14ac:dyDescent="0.25">
      <c r="A551" t="s">
        <v>1405</v>
      </c>
      <c r="B551" t="s">
        <v>1406</v>
      </c>
      <c r="C551" t="s">
        <v>1358</v>
      </c>
      <c r="D551" t="s">
        <v>21</v>
      </c>
      <c r="E551">
        <v>26378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43643</v>
      </c>
      <c r="L551" t="s">
        <v>26</v>
      </c>
      <c r="N551" t="s">
        <v>24</v>
      </c>
    </row>
    <row r="552" spans="1:14" x14ac:dyDescent="0.25">
      <c r="A552" t="s">
        <v>1407</v>
      </c>
      <c r="B552" t="s">
        <v>1408</v>
      </c>
      <c r="C552" t="s">
        <v>1298</v>
      </c>
      <c r="D552" t="s">
        <v>21</v>
      </c>
      <c r="E552">
        <v>26241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43643</v>
      </c>
      <c r="L552" t="s">
        <v>26</v>
      </c>
      <c r="N552" t="s">
        <v>24</v>
      </c>
    </row>
    <row r="553" spans="1:14" x14ac:dyDescent="0.25">
      <c r="A553" t="s">
        <v>1409</v>
      </c>
      <c r="B553" t="s">
        <v>1410</v>
      </c>
      <c r="C553" t="s">
        <v>1298</v>
      </c>
      <c r="D553" t="s">
        <v>21</v>
      </c>
      <c r="E553">
        <v>26241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43643</v>
      </c>
      <c r="L553" t="s">
        <v>26</v>
      </c>
      <c r="N553" t="s">
        <v>24</v>
      </c>
    </row>
    <row r="554" spans="1:14" x14ac:dyDescent="0.25">
      <c r="A554" t="s">
        <v>1414</v>
      </c>
      <c r="B554" t="s">
        <v>1415</v>
      </c>
      <c r="C554" t="s">
        <v>817</v>
      </c>
      <c r="D554" t="s">
        <v>21</v>
      </c>
      <c r="E554">
        <v>25425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43643</v>
      </c>
      <c r="L554" t="s">
        <v>26</v>
      </c>
      <c r="N554" t="s">
        <v>24</v>
      </c>
    </row>
    <row r="555" spans="1:14" x14ac:dyDescent="0.25">
      <c r="A555" t="s">
        <v>1416</v>
      </c>
      <c r="B555" t="s">
        <v>1417</v>
      </c>
      <c r="C555" t="s">
        <v>1298</v>
      </c>
      <c r="D555" t="s">
        <v>21</v>
      </c>
      <c r="E555">
        <v>26241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43643</v>
      </c>
      <c r="L555" t="s">
        <v>26</v>
      </c>
      <c r="N555" t="s">
        <v>24</v>
      </c>
    </row>
    <row r="556" spans="1:14" x14ac:dyDescent="0.25">
      <c r="A556" t="s">
        <v>1418</v>
      </c>
      <c r="B556" t="s">
        <v>1419</v>
      </c>
      <c r="C556" t="s">
        <v>817</v>
      </c>
      <c r="D556" t="s">
        <v>21</v>
      </c>
      <c r="E556">
        <v>25425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43643</v>
      </c>
      <c r="L556" t="s">
        <v>26</v>
      </c>
      <c r="N556" t="s">
        <v>24</v>
      </c>
    </row>
    <row r="557" spans="1:14" x14ac:dyDescent="0.25">
      <c r="A557" t="s">
        <v>1420</v>
      </c>
      <c r="B557" t="s">
        <v>1421</v>
      </c>
      <c r="C557" t="s">
        <v>266</v>
      </c>
      <c r="D557" t="s">
        <v>21</v>
      </c>
      <c r="E557">
        <v>24970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43643</v>
      </c>
      <c r="L557" t="s">
        <v>26</v>
      </c>
      <c r="N557" t="s">
        <v>24</v>
      </c>
    </row>
    <row r="558" spans="1:14" x14ac:dyDescent="0.25">
      <c r="A558" t="s">
        <v>1422</v>
      </c>
      <c r="B558" t="s">
        <v>1423</v>
      </c>
      <c r="C558" t="s">
        <v>1424</v>
      </c>
      <c r="D558" t="s">
        <v>21</v>
      </c>
      <c r="E558">
        <v>25632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43643</v>
      </c>
      <c r="L558" t="s">
        <v>26</v>
      </c>
      <c r="N558" t="s">
        <v>24</v>
      </c>
    </row>
    <row r="559" spans="1:14" x14ac:dyDescent="0.25">
      <c r="A559" t="s">
        <v>1428</v>
      </c>
      <c r="B559" t="s">
        <v>1429</v>
      </c>
      <c r="C559" t="s">
        <v>1298</v>
      </c>
      <c r="D559" t="s">
        <v>21</v>
      </c>
      <c r="E559">
        <v>26241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43643</v>
      </c>
      <c r="L559" t="s">
        <v>26</v>
      </c>
      <c r="N559" t="s">
        <v>24</v>
      </c>
    </row>
    <row r="560" spans="1:14" x14ac:dyDescent="0.25">
      <c r="A560" t="s">
        <v>1433</v>
      </c>
      <c r="B560" t="s">
        <v>1434</v>
      </c>
      <c r="C560" t="s">
        <v>1435</v>
      </c>
      <c r="D560" t="s">
        <v>21</v>
      </c>
      <c r="E560">
        <v>26294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43643</v>
      </c>
      <c r="L560" t="s">
        <v>26</v>
      </c>
      <c r="N560" t="s">
        <v>24</v>
      </c>
    </row>
    <row r="561" spans="1:14" x14ac:dyDescent="0.25">
      <c r="A561" t="s">
        <v>1436</v>
      </c>
      <c r="B561" t="s">
        <v>1437</v>
      </c>
      <c r="C561" t="s">
        <v>466</v>
      </c>
      <c r="D561" t="s">
        <v>21</v>
      </c>
      <c r="E561">
        <v>25177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43643</v>
      </c>
      <c r="L561" t="s">
        <v>26</v>
      </c>
      <c r="N561" t="s">
        <v>24</v>
      </c>
    </row>
    <row r="562" spans="1:14" x14ac:dyDescent="0.25">
      <c r="A562" t="s">
        <v>1438</v>
      </c>
      <c r="B562" t="s">
        <v>1439</v>
      </c>
      <c r="C562" t="s">
        <v>143</v>
      </c>
      <c r="D562" t="s">
        <v>21</v>
      </c>
      <c r="E562">
        <v>25637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43643</v>
      </c>
      <c r="L562" t="s">
        <v>26</v>
      </c>
      <c r="N562" t="s">
        <v>24</v>
      </c>
    </row>
    <row r="563" spans="1:14" x14ac:dyDescent="0.25">
      <c r="A563" t="s">
        <v>1440</v>
      </c>
      <c r="B563" t="s">
        <v>1441</v>
      </c>
      <c r="C563" t="s">
        <v>1298</v>
      </c>
      <c r="D563" t="s">
        <v>21</v>
      </c>
      <c r="E563">
        <v>26241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43643</v>
      </c>
      <c r="L563" t="s">
        <v>26</v>
      </c>
      <c r="N563" t="s">
        <v>24</v>
      </c>
    </row>
    <row r="564" spans="1:14" x14ac:dyDescent="0.25">
      <c r="A564" t="s">
        <v>1442</v>
      </c>
      <c r="B564" t="s">
        <v>1443</v>
      </c>
      <c r="C564" t="s">
        <v>37</v>
      </c>
      <c r="D564" t="s">
        <v>21</v>
      </c>
      <c r="E564">
        <v>26508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43643</v>
      </c>
      <c r="L564" t="s">
        <v>26</v>
      </c>
      <c r="N564" t="s">
        <v>24</v>
      </c>
    </row>
    <row r="565" spans="1:14" x14ac:dyDescent="0.25">
      <c r="A565" t="s">
        <v>1444</v>
      </c>
      <c r="B565" t="s">
        <v>1445</v>
      </c>
      <c r="C565" t="s">
        <v>48</v>
      </c>
      <c r="D565" t="s">
        <v>21</v>
      </c>
      <c r="E565">
        <v>25312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43643</v>
      </c>
      <c r="L565" t="s">
        <v>26</v>
      </c>
      <c r="N565" t="s">
        <v>24</v>
      </c>
    </row>
    <row r="566" spans="1:14" x14ac:dyDescent="0.25">
      <c r="A566" t="s">
        <v>1446</v>
      </c>
      <c r="B566" t="s">
        <v>1447</v>
      </c>
      <c r="C566" t="s">
        <v>266</v>
      </c>
      <c r="D566" t="s">
        <v>21</v>
      </c>
      <c r="E566">
        <v>24970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43643</v>
      </c>
      <c r="L566" t="s">
        <v>26</v>
      </c>
      <c r="N566" t="s">
        <v>24</v>
      </c>
    </row>
    <row r="567" spans="1:14" x14ac:dyDescent="0.25">
      <c r="A567" t="s">
        <v>1448</v>
      </c>
      <c r="B567" t="s">
        <v>1449</v>
      </c>
      <c r="C567" t="s">
        <v>37</v>
      </c>
      <c r="D567" t="s">
        <v>21</v>
      </c>
      <c r="E567">
        <v>26505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43643</v>
      </c>
      <c r="L567" t="s">
        <v>26</v>
      </c>
      <c r="N567" t="s">
        <v>24</v>
      </c>
    </row>
    <row r="568" spans="1:14" x14ac:dyDescent="0.25">
      <c r="A568" t="s">
        <v>1450</v>
      </c>
      <c r="B568" t="s">
        <v>1451</v>
      </c>
      <c r="C568" t="s">
        <v>707</v>
      </c>
      <c r="D568" t="s">
        <v>21</v>
      </c>
      <c r="E568">
        <v>24701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43642</v>
      </c>
      <c r="L568" t="s">
        <v>26</v>
      </c>
      <c r="N568" t="s">
        <v>24</v>
      </c>
    </row>
    <row r="569" spans="1:14" x14ac:dyDescent="0.25">
      <c r="A569" t="s">
        <v>1452</v>
      </c>
      <c r="B569" t="s">
        <v>1453</v>
      </c>
      <c r="C569" t="s">
        <v>707</v>
      </c>
      <c r="D569" t="s">
        <v>21</v>
      </c>
      <c r="E569">
        <v>24701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43642</v>
      </c>
      <c r="L569" t="s">
        <v>26</v>
      </c>
      <c r="N569" t="s">
        <v>24</v>
      </c>
    </row>
    <row r="570" spans="1:14" x14ac:dyDescent="0.25">
      <c r="A570" t="s">
        <v>1454</v>
      </c>
      <c r="B570" t="s">
        <v>1455</v>
      </c>
      <c r="C570" t="s">
        <v>707</v>
      </c>
      <c r="D570" t="s">
        <v>21</v>
      </c>
      <c r="E570">
        <v>24701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43642</v>
      </c>
      <c r="L570" t="s">
        <v>26</v>
      </c>
      <c r="N570" t="s">
        <v>24</v>
      </c>
    </row>
    <row r="571" spans="1:14" x14ac:dyDescent="0.25">
      <c r="A571" t="s">
        <v>1456</v>
      </c>
      <c r="B571" t="s">
        <v>1457</v>
      </c>
      <c r="C571" t="s">
        <v>707</v>
      </c>
      <c r="D571" t="s">
        <v>21</v>
      </c>
      <c r="E571">
        <v>24701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43642</v>
      </c>
      <c r="L571" t="s">
        <v>26</v>
      </c>
      <c r="N571" t="s">
        <v>24</v>
      </c>
    </row>
    <row r="572" spans="1:14" x14ac:dyDescent="0.25">
      <c r="A572" t="s">
        <v>1458</v>
      </c>
      <c r="B572" t="s">
        <v>1459</v>
      </c>
      <c r="C572" t="s">
        <v>991</v>
      </c>
      <c r="D572" t="s">
        <v>21</v>
      </c>
      <c r="E572">
        <v>25414</v>
      </c>
      <c r="F572" t="s">
        <v>23</v>
      </c>
      <c r="G572" t="s">
        <v>23</v>
      </c>
      <c r="H572" t="s">
        <v>24</v>
      </c>
      <c r="I572" t="s">
        <v>24</v>
      </c>
      <c r="J572" t="s">
        <v>25</v>
      </c>
      <c r="K572" s="1">
        <v>43642</v>
      </c>
      <c r="L572" t="s">
        <v>26</v>
      </c>
      <c r="N572" t="s">
        <v>24</v>
      </c>
    </row>
    <row r="573" spans="1:14" x14ac:dyDescent="0.25">
      <c r="A573" t="s">
        <v>934</v>
      </c>
      <c r="B573" t="s">
        <v>1460</v>
      </c>
      <c r="C573" t="s">
        <v>707</v>
      </c>
      <c r="D573" t="s">
        <v>21</v>
      </c>
      <c r="E573">
        <v>24701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43642</v>
      </c>
      <c r="L573" t="s">
        <v>26</v>
      </c>
      <c r="N573" t="s">
        <v>24</v>
      </c>
    </row>
    <row r="574" spans="1:14" x14ac:dyDescent="0.25">
      <c r="A574" t="s">
        <v>1461</v>
      </c>
      <c r="B574" t="s">
        <v>1462</v>
      </c>
      <c r="C574" t="s">
        <v>707</v>
      </c>
      <c r="D574" t="s">
        <v>21</v>
      </c>
      <c r="E574">
        <v>24701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43642</v>
      </c>
      <c r="L574" t="s">
        <v>26</v>
      </c>
      <c r="N574" t="s">
        <v>24</v>
      </c>
    </row>
    <row r="575" spans="1:14" x14ac:dyDescent="0.25">
      <c r="A575" t="s">
        <v>1461</v>
      </c>
      <c r="B575" t="s">
        <v>1463</v>
      </c>
      <c r="C575" t="s">
        <v>707</v>
      </c>
      <c r="D575" t="s">
        <v>21</v>
      </c>
      <c r="E575">
        <v>24701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43642</v>
      </c>
      <c r="L575" t="s">
        <v>26</v>
      </c>
      <c r="N575" t="s">
        <v>24</v>
      </c>
    </row>
    <row r="576" spans="1:14" x14ac:dyDescent="0.25">
      <c r="A576" t="s">
        <v>1467</v>
      </c>
      <c r="B576" t="s">
        <v>1468</v>
      </c>
      <c r="C576" t="s">
        <v>686</v>
      </c>
      <c r="D576" t="s">
        <v>21</v>
      </c>
      <c r="E576">
        <v>26301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43640</v>
      </c>
      <c r="L576" t="s">
        <v>26</v>
      </c>
      <c r="N576" t="s">
        <v>24</v>
      </c>
    </row>
    <row r="577" spans="1:14" x14ac:dyDescent="0.25">
      <c r="A577" t="s">
        <v>1469</v>
      </c>
      <c r="B577" t="s">
        <v>1470</v>
      </c>
      <c r="C577" t="s">
        <v>686</v>
      </c>
      <c r="D577" t="s">
        <v>21</v>
      </c>
      <c r="E577">
        <v>26301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43640</v>
      </c>
      <c r="L577" t="s">
        <v>26</v>
      </c>
      <c r="N577" t="s">
        <v>24</v>
      </c>
    </row>
    <row r="578" spans="1:14" x14ac:dyDescent="0.25">
      <c r="A578" t="s">
        <v>1471</v>
      </c>
      <c r="B578" t="s">
        <v>1472</v>
      </c>
      <c r="C578" t="s">
        <v>686</v>
      </c>
      <c r="D578" t="s">
        <v>21</v>
      </c>
      <c r="E578">
        <v>26301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43640</v>
      </c>
      <c r="L578" t="s">
        <v>26</v>
      </c>
      <c r="N578" t="s">
        <v>24</v>
      </c>
    </row>
    <row r="579" spans="1:14" x14ac:dyDescent="0.25">
      <c r="A579" t="s">
        <v>1473</v>
      </c>
      <c r="B579" t="s">
        <v>1474</v>
      </c>
      <c r="C579" t="s">
        <v>686</v>
      </c>
      <c r="D579" t="s">
        <v>21</v>
      </c>
      <c r="E579">
        <v>26301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43640</v>
      </c>
      <c r="L579" t="s">
        <v>26</v>
      </c>
      <c r="N579" t="s">
        <v>24</v>
      </c>
    </row>
    <row r="580" spans="1:14" x14ac:dyDescent="0.25">
      <c r="A580" t="s">
        <v>1475</v>
      </c>
      <c r="B580" t="s">
        <v>1476</v>
      </c>
      <c r="C580" t="s">
        <v>686</v>
      </c>
      <c r="D580" t="s">
        <v>21</v>
      </c>
      <c r="E580">
        <v>26301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43640</v>
      </c>
      <c r="L580" t="s">
        <v>26</v>
      </c>
      <c r="N580" t="s">
        <v>24</v>
      </c>
    </row>
    <row r="581" spans="1:14" x14ac:dyDescent="0.25">
      <c r="A581" t="s">
        <v>1477</v>
      </c>
      <c r="B581" t="s">
        <v>1478</v>
      </c>
      <c r="C581" t="s">
        <v>686</v>
      </c>
      <c r="D581" t="s">
        <v>21</v>
      </c>
      <c r="E581">
        <v>26301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43640</v>
      </c>
      <c r="L581" t="s">
        <v>26</v>
      </c>
      <c r="N581" t="s">
        <v>24</v>
      </c>
    </row>
    <row r="582" spans="1:14" x14ac:dyDescent="0.25">
      <c r="A582" t="s">
        <v>1479</v>
      </c>
      <c r="B582" t="s">
        <v>1480</v>
      </c>
      <c r="C582" t="s">
        <v>686</v>
      </c>
      <c r="D582" t="s">
        <v>21</v>
      </c>
      <c r="E582">
        <v>26301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43640</v>
      </c>
      <c r="L582" t="s">
        <v>26</v>
      </c>
      <c r="N582" t="s">
        <v>24</v>
      </c>
    </row>
    <row r="583" spans="1:14" x14ac:dyDescent="0.25">
      <c r="A583" t="s">
        <v>1481</v>
      </c>
      <c r="B583" t="s">
        <v>1482</v>
      </c>
      <c r="C583" t="s">
        <v>686</v>
      </c>
      <c r="D583" t="s">
        <v>21</v>
      </c>
      <c r="E583">
        <v>26301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43640</v>
      </c>
      <c r="L583" t="s">
        <v>26</v>
      </c>
      <c r="N583" t="s">
        <v>24</v>
      </c>
    </row>
    <row r="584" spans="1:14" x14ac:dyDescent="0.25">
      <c r="A584" t="s">
        <v>1483</v>
      </c>
      <c r="B584" t="s">
        <v>1484</v>
      </c>
      <c r="C584" t="s">
        <v>686</v>
      </c>
      <c r="D584" t="s">
        <v>21</v>
      </c>
      <c r="E584">
        <v>26301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43640</v>
      </c>
      <c r="L584" t="s">
        <v>26</v>
      </c>
      <c r="N584" t="s">
        <v>24</v>
      </c>
    </row>
    <row r="585" spans="1:14" x14ac:dyDescent="0.25">
      <c r="A585" t="s">
        <v>1485</v>
      </c>
      <c r="B585" t="s">
        <v>1486</v>
      </c>
      <c r="C585" t="s">
        <v>686</v>
      </c>
      <c r="D585" t="s">
        <v>21</v>
      </c>
      <c r="E585">
        <v>26301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43640</v>
      </c>
      <c r="L585" t="s">
        <v>26</v>
      </c>
      <c r="N585" t="s">
        <v>24</v>
      </c>
    </row>
    <row r="586" spans="1:14" x14ac:dyDescent="0.25">
      <c r="A586" t="s">
        <v>1489</v>
      </c>
      <c r="B586" t="s">
        <v>1490</v>
      </c>
      <c r="C586" t="s">
        <v>562</v>
      </c>
      <c r="D586" t="s">
        <v>21</v>
      </c>
      <c r="E586">
        <v>26763</v>
      </c>
      <c r="F586" t="s">
        <v>23</v>
      </c>
      <c r="G586" t="s">
        <v>23</v>
      </c>
      <c r="H586" t="s">
        <v>24</v>
      </c>
      <c r="I586" t="s">
        <v>24</v>
      </c>
      <c r="J586" t="s">
        <v>25</v>
      </c>
      <c r="K586" s="1">
        <v>43639</v>
      </c>
      <c r="L586" t="s">
        <v>26</v>
      </c>
      <c r="N586" t="s">
        <v>24</v>
      </c>
    </row>
    <row r="587" spans="1:14" x14ac:dyDescent="0.25">
      <c r="A587" t="s">
        <v>1491</v>
      </c>
      <c r="B587" t="s">
        <v>1492</v>
      </c>
      <c r="C587" t="s">
        <v>1493</v>
      </c>
      <c r="D587" t="s">
        <v>21</v>
      </c>
      <c r="E587">
        <v>26711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43638</v>
      </c>
      <c r="L587" t="s">
        <v>26</v>
      </c>
      <c r="N587" t="s">
        <v>24</v>
      </c>
    </row>
    <row r="588" spans="1:14" x14ac:dyDescent="0.25">
      <c r="A588" t="s">
        <v>1496</v>
      </c>
      <c r="B588" t="s">
        <v>1497</v>
      </c>
      <c r="C588" t="s">
        <v>1498</v>
      </c>
      <c r="D588" t="s">
        <v>21</v>
      </c>
      <c r="E588">
        <v>26847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43635</v>
      </c>
      <c r="L588" t="s">
        <v>26</v>
      </c>
      <c r="N588" t="s">
        <v>24</v>
      </c>
    </row>
    <row r="589" spans="1:14" x14ac:dyDescent="0.25">
      <c r="A589" t="s">
        <v>1499</v>
      </c>
      <c r="B589" t="s">
        <v>1500</v>
      </c>
      <c r="C589" t="s">
        <v>1498</v>
      </c>
      <c r="D589" t="s">
        <v>21</v>
      </c>
      <c r="E589">
        <v>26847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43635</v>
      </c>
      <c r="L589" t="s">
        <v>26</v>
      </c>
      <c r="N589" t="s">
        <v>24</v>
      </c>
    </row>
    <row r="590" spans="1:14" x14ac:dyDescent="0.25">
      <c r="A590" t="s">
        <v>1501</v>
      </c>
      <c r="B590" t="s">
        <v>1502</v>
      </c>
      <c r="C590" t="s">
        <v>201</v>
      </c>
      <c r="D590" t="s">
        <v>21</v>
      </c>
      <c r="E590">
        <v>26836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43635</v>
      </c>
      <c r="L590" t="s">
        <v>26</v>
      </c>
      <c r="N590" t="s">
        <v>24</v>
      </c>
    </row>
    <row r="591" spans="1:14" x14ac:dyDescent="0.25">
      <c r="A591" t="s">
        <v>1503</v>
      </c>
      <c r="B591" t="s">
        <v>1504</v>
      </c>
      <c r="C591" t="s">
        <v>201</v>
      </c>
      <c r="D591" t="s">
        <v>21</v>
      </c>
      <c r="E591">
        <v>26836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43635</v>
      </c>
      <c r="L591" t="s">
        <v>26</v>
      </c>
      <c r="N591" t="s">
        <v>24</v>
      </c>
    </row>
    <row r="592" spans="1:14" x14ac:dyDescent="0.25">
      <c r="A592" t="s">
        <v>1505</v>
      </c>
      <c r="B592" t="s">
        <v>1506</v>
      </c>
      <c r="C592" t="s">
        <v>283</v>
      </c>
      <c r="D592" t="s">
        <v>21</v>
      </c>
      <c r="E592">
        <v>26851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43635</v>
      </c>
      <c r="L592" t="s">
        <v>26</v>
      </c>
      <c r="N592" t="s">
        <v>24</v>
      </c>
    </row>
    <row r="593" spans="1:14" x14ac:dyDescent="0.25">
      <c r="A593" t="s">
        <v>1507</v>
      </c>
      <c r="B593" t="s">
        <v>1508</v>
      </c>
      <c r="C593" t="s">
        <v>283</v>
      </c>
      <c r="D593" t="s">
        <v>21</v>
      </c>
      <c r="E593">
        <v>26851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43635</v>
      </c>
      <c r="L593" t="s">
        <v>26</v>
      </c>
      <c r="N593" t="s">
        <v>24</v>
      </c>
    </row>
    <row r="594" spans="1:14" x14ac:dyDescent="0.25">
      <c r="A594" t="s">
        <v>1509</v>
      </c>
      <c r="B594" t="s">
        <v>1510</v>
      </c>
      <c r="C594" t="s">
        <v>201</v>
      </c>
      <c r="D594" t="s">
        <v>21</v>
      </c>
      <c r="E594">
        <v>26836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43635</v>
      </c>
      <c r="L594" t="s">
        <v>26</v>
      </c>
      <c r="N594" t="s">
        <v>24</v>
      </c>
    </row>
    <row r="595" spans="1:14" x14ac:dyDescent="0.25">
      <c r="A595" t="s">
        <v>1511</v>
      </c>
      <c r="B595" t="s">
        <v>1512</v>
      </c>
      <c r="C595" t="s">
        <v>1513</v>
      </c>
      <c r="D595" t="s">
        <v>21</v>
      </c>
      <c r="E595">
        <v>26755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43635</v>
      </c>
      <c r="L595" t="s">
        <v>26</v>
      </c>
      <c r="N595" t="s">
        <v>24</v>
      </c>
    </row>
    <row r="596" spans="1:14" x14ac:dyDescent="0.25">
      <c r="A596" t="s">
        <v>1514</v>
      </c>
      <c r="B596" t="s">
        <v>1515</v>
      </c>
      <c r="C596" t="s">
        <v>1516</v>
      </c>
      <c r="D596" t="s">
        <v>21</v>
      </c>
      <c r="E596">
        <v>26833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43635</v>
      </c>
      <c r="L596" t="s">
        <v>26</v>
      </c>
      <c r="N596" t="s">
        <v>24</v>
      </c>
    </row>
    <row r="597" spans="1:14" x14ac:dyDescent="0.25">
      <c r="A597" t="s">
        <v>1517</v>
      </c>
      <c r="B597" t="s">
        <v>1518</v>
      </c>
      <c r="C597" t="s">
        <v>683</v>
      </c>
      <c r="D597" t="s">
        <v>21</v>
      </c>
      <c r="E597">
        <v>26062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43635</v>
      </c>
      <c r="L597" t="s">
        <v>26</v>
      </c>
      <c r="N597" t="s">
        <v>24</v>
      </c>
    </row>
    <row r="598" spans="1:14" x14ac:dyDescent="0.25">
      <c r="A598" t="s">
        <v>1519</v>
      </c>
      <c r="B598" t="s">
        <v>1520</v>
      </c>
      <c r="C598" t="s">
        <v>201</v>
      </c>
      <c r="D598" t="s">
        <v>21</v>
      </c>
      <c r="E598">
        <v>26836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43635</v>
      </c>
      <c r="L598" t="s">
        <v>26</v>
      </c>
      <c r="N598" t="s">
        <v>24</v>
      </c>
    </row>
    <row r="599" spans="1:14" x14ac:dyDescent="0.25">
      <c r="A599" t="s">
        <v>1521</v>
      </c>
      <c r="B599" t="s">
        <v>1522</v>
      </c>
      <c r="C599" t="s">
        <v>201</v>
      </c>
      <c r="D599" t="s">
        <v>21</v>
      </c>
      <c r="E599">
        <v>26836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43635</v>
      </c>
      <c r="L599" t="s">
        <v>26</v>
      </c>
      <c r="N599" t="s">
        <v>24</v>
      </c>
    </row>
    <row r="600" spans="1:14" x14ac:dyDescent="0.25">
      <c r="A600" t="s">
        <v>1523</v>
      </c>
      <c r="B600" t="s">
        <v>1524</v>
      </c>
      <c r="C600" t="s">
        <v>201</v>
      </c>
      <c r="D600" t="s">
        <v>21</v>
      </c>
      <c r="E600">
        <v>26836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43635</v>
      </c>
      <c r="L600" t="s">
        <v>26</v>
      </c>
      <c r="N600" t="s">
        <v>24</v>
      </c>
    </row>
    <row r="601" spans="1:14" x14ac:dyDescent="0.25">
      <c r="A601" t="s">
        <v>1525</v>
      </c>
      <c r="B601" t="s">
        <v>1526</v>
      </c>
      <c r="C601" t="s">
        <v>326</v>
      </c>
      <c r="D601" t="s">
        <v>21</v>
      </c>
      <c r="E601">
        <v>25705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43634</v>
      </c>
      <c r="L601" t="s">
        <v>26</v>
      </c>
      <c r="N601" t="s">
        <v>24</v>
      </c>
    </row>
    <row r="602" spans="1:14" x14ac:dyDescent="0.25">
      <c r="A602" t="s">
        <v>1527</v>
      </c>
      <c r="B602" t="s">
        <v>1528</v>
      </c>
      <c r="C602" t="s">
        <v>1529</v>
      </c>
      <c r="D602" t="s">
        <v>21</v>
      </c>
      <c r="E602">
        <v>25507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43634</v>
      </c>
      <c r="L602" t="s">
        <v>26</v>
      </c>
      <c r="N602" t="s">
        <v>24</v>
      </c>
    </row>
    <row r="603" spans="1:14" x14ac:dyDescent="0.25">
      <c r="A603" t="s">
        <v>1530</v>
      </c>
      <c r="B603" t="s">
        <v>1531</v>
      </c>
      <c r="C603" t="s">
        <v>1498</v>
      </c>
      <c r="D603" t="s">
        <v>21</v>
      </c>
      <c r="E603">
        <v>26847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43634</v>
      </c>
      <c r="L603" t="s">
        <v>26</v>
      </c>
      <c r="N603" t="s">
        <v>24</v>
      </c>
    </row>
    <row r="604" spans="1:14" x14ac:dyDescent="0.25">
      <c r="A604" t="s">
        <v>1532</v>
      </c>
      <c r="B604" t="s">
        <v>1533</v>
      </c>
      <c r="C604" t="s">
        <v>1534</v>
      </c>
      <c r="D604" t="s">
        <v>21</v>
      </c>
      <c r="E604">
        <v>26651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43631</v>
      </c>
      <c r="L604" t="s">
        <v>26</v>
      </c>
      <c r="N604" t="s">
        <v>24</v>
      </c>
    </row>
    <row r="605" spans="1:14" x14ac:dyDescent="0.25">
      <c r="A605" t="s">
        <v>1535</v>
      </c>
      <c r="B605" t="s">
        <v>1536</v>
      </c>
      <c r="C605" t="s">
        <v>1534</v>
      </c>
      <c r="D605" t="s">
        <v>21</v>
      </c>
      <c r="E605">
        <v>26651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43631</v>
      </c>
      <c r="L605" t="s">
        <v>26</v>
      </c>
      <c r="N605" t="s">
        <v>24</v>
      </c>
    </row>
    <row r="606" spans="1:14" x14ac:dyDescent="0.25">
      <c r="A606" t="s">
        <v>1537</v>
      </c>
      <c r="B606" t="s">
        <v>1538</v>
      </c>
      <c r="C606" t="s">
        <v>1534</v>
      </c>
      <c r="D606" t="s">
        <v>21</v>
      </c>
      <c r="E606">
        <v>26651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43631</v>
      </c>
      <c r="L606" t="s">
        <v>26</v>
      </c>
      <c r="N606" t="s">
        <v>24</v>
      </c>
    </row>
    <row r="607" spans="1:14" x14ac:dyDescent="0.25">
      <c r="A607" t="s">
        <v>1539</v>
      </c>
      <c r="B607" t="s">
        <v>1540</v>
      </c>
      <c r="C607" t="s">
        <v>48</v>
      </c>
      <c r="D607" t="s">
        <v>21</v>
      </c>
      <c r="E607">
        <v>25304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43631</v>
      </c>
      <c r="L607" t="s">
        <v>26</v>
      </c>
      <c r="N607" t="s">
        <v>24</v>
      </c>
    </row>
    <row r="608" spans="1:14" x14ac:dyDescent="0.25">
      <c r="A608" t="s">
        <v>1541</v>
      </c>
      <c r="B608" t="s">
        <v>1542</v>
      </c>
      <c r="C608" t="s">
        <v>1534</v>
      </c>
      <c r="D608" t="s">
        <v>21</v>
      </c>
      <c r="E608">
        <v>26651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43631</v>
      </c>
      <c r="L608" t="s">
        <v>26</v>
      </c>
      <c r="N608" t="s">
        <v>24</v>
      </c>
    </row>
    <row r="609" spans="1:14" x14ac:dyDescent="0.25">
      <c r="A609" t="s">
        <v>1543</v>
      </c>
      <c r="B609" t="s">
        <v>1544</v>
      </c>
      <c r="C609" t="s">
        <v>1534</v>
      </c>
      <c r="D609" t="s">
        <v>21</v>
      </c>
      <c r="E609">
        <v>26651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43631</v>
      </c>
      <c r="L609" t="s">
        <v>26</v>
      </c>
      <c r="N609" t="s">
        <v>24</v>
      </c>
    </row>
    <row r="610" spans="1:14" x14ac:dyDescent="0.25">
      <c r="A610" t="s">
        <v>1545</v>
      </c>
      <c r="B610" t="s">
        <v>1546</v>
      </c>
      <c r="C610" t="s">
        <v>1534</v>
      </c>
      <c r="D610" t="s">
        <v>21</v>
      </c>
      <c r="E610">
        <v>26651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43631</v>
      </c>
      <c r="L610" t="s">
        <v>26</v>
      </c>
      <c r="N610" t="s">
        <v>24</v>
      </c>
    </row>
    <row r="611" spans="1:14" x14ac:dyDescent="0.25">
      <c r="A611" t="s">
        <v>1547</v>
      </c>
      <c r="B611" t="s">
        <v>1548</v>
      </c>
      <c r="C611" t="s">
        <v>683</v>
      </c>
      <c r="D611" t="s">
        <v>21</v>
      </c>
      <c r="E611">
        <v>26062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43631</v>
      </c>
      <c r="L611" t="s">
        <v>26</v>
      </c>
      <c r="N611" t="s">
        <v>24</v>
      </c>
    </row>
    <row r="612" spans="1:14" x14ac:dyDescent="0.25">
      <c r="A612" t="s">
        <v>1549</v>
      </c>
      <c r="B612" t="s">
        <v>1550</v>
      </c>
      <c r="C612" t="s">
        <v>1534</v>
      </c>
      <c r="D612" t="s">
        <v>21</v>
      </c>
      <c r="E612">
        <v>26651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43631</v>
      </c>
      <c r="L612" t="s">
        <v>26</v>
      </c>
      <c r="N612" t="s">
        <v>24</v>
      </c>
    </row>
    <row r="613" spans="1:14" x14ac:dyDescent="0.25">
      <c r="A613" t="s">
        <v>1551</v>
      </c>
      <c r="B613" t="s">
        <v>1552</v>
      </c>
      <c r="C613" t="s">
        <v>1553</v>
      </c>
      <c r="D613" t="s">
        <v>21</v>
      </c>
      <c r="E613">
        <v>26629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43631</v>
      </c>
      <c r="L613" t="s">
        <v>26</v>
      </c>
      <c r="N613" t="s">
        <v>24</v>
      </c>
    </row>
    <row r="614" spans="1:14" x14ac:dyDescent="0.25">
      <c r="A614" t="s">
        <v>1554</v>
      </c>
      <c r="B614" t="s">
        <v>1555</v>
      </c>
      <c r="C614" t="s">
        <v>683</v>
      </c>
      <c r="D614" t="s">
        <v>21</v>
      </c>
      <c r="E614">
        <v>26062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43631</v>
      </c>
      <c r="L614" t="s">
        <v>26</v>
      </c>
      <c r="N614" t="s">
        <v>24</v>
      </c>
    </row>
    <row r="615" spans="1:14" x14ac:dyDescent="0.25">
      <c r="A615" t="s">
        <v>1556</v>
      </c>
      <c r="B615" t="s">
        <v>1557</v>
      </c>
      <c r="C615" t="s">
        <v>1534</v>
      </c>
      <c r="D615" t="s">
        <v>21</v>
      </c>
      <c r="E615">
        <v>26651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43631</v>
      </c>
      <c r="L615" t="s">
        <v>26</v>
      </c>
      <c r="N615" t="s">
        <v>24</v>
      </c>
    </row>
    <row r="616" spans="1:14" x14ac:dyDescent="0.25">
      <c r="A616" t="s">
        <v>1558</v>
      </c>
      <c r="B616" t="s">
        <v>1559</v>
      </c>
      <c r="C616" t="s">
        <v>1534</v>
      </c>
      <c r="D616" t="s">
        <v>21</v>
      </c>
      <c r="E616">
        <v>26651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43631</v>
      </c>
      <c r="L616" t="s">
        <v>26</v>
      </c>
      <c r="N616" t="s">
        <v>24</v>
      </c>
    </row>
    <row r="617" spans="1:14" x14ac:dyDescent="0.25">
      <c r="A617" t="s">
        <v>1560</v>
      </c>
      <c r="B617" t="s">
        <v>1561</v>
      </c>
      <c r="C617" t="s">
        <v>48</v>
      </c>
      <c r="D617" t="s">
        <v>21</v>
      </c>
      <c r="E617">
        <v>25304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43631</v>
      </c>
      <c r="L617" t="s">
        <v>26</v>
      </c>
      <c r="N617" t="s">
        <v>24</v>
      </c>
    </row>
    <row r="618" spans="1:14" x14ac:dyDescent="0.25">
      <c r="A618" t="s">
        <v>1562</v>
      </c>
      <c r="B618" t="s">
        <v>1563</v>
      </c>
      <c r="C618" t="s">
        <v>1534</v>
      </c>
      <c r="D618" t="s">
        <v>21</v>
      </c>
      <c r="E618">
        <v>26651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43631</v>
      </c>
      <c r="L618" t="s">
        <v>26</v>
      </c>
      <c r="N618" t="s">
        <v>24</v>
      </c>
    </row>
    <row r="619" spans="1:14" x14ac:dyDescent="0.25">
      <c r="A619" t="s">
        <v>1564</v>
      </c>
      <c r="B619" t="s">
        <v>1565</v>
      </c>
      <c r="C619" t="s">
        <v>1566</v>
      </c>
      <c r="D619" t="s">
        <v>21</v>
      </c>
      <c r="E619">
        <v>26662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43631</v>
      </c>
      <c r="L619" t="s">
        <v>26</v>
      </c>
      <c r="N619" t="s">
        <v>24</v>
      </c>
    </row>
    <row r="620" spans="1:14" x14ac:dyDescent="0.25">
      <c r="A620" t="s">
        <v>1567</v>
      </c>
      <c r="B620" t="s">
        <v>1568</v>
      </c>
      <c r="C620" t="s">
        <v>48</v>
      </c>
      <c r="D620" t="s">
        <v>21</v>
      </c>
      <c r="E620">
        <v>25304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43631</v>
      </c>
      <c r="L620" t="s">
        <v>26</v>
      </c>
      <c r="N620" t="s">
        <v>24</v>
      </c>
    </row>
    <row r="621" spans="1:14" x14ac:dyDescent="0.25">
      <c r="A621" t="s">
        <v>1569</v>
      </c>
      <c r="B621" t="s">
        <v>1570</v>
      </c>
      <c r="C621" t="s">
        <v>48</v>
      </c>
      <c r="D621" t="s">
        <v>21</v>
      </c>
      <c r="E621">
        <v>25304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43631</v>
      </c>
      <c r="L621" t="s">
        <v>26</v>
      </c>
      <c r="N621" t="s">
        <v>24</v>
      </c>
    </row>
    <row r="622" spans="1:14" x14ac:dyDescent="0.25">
      <c r="A622" t="s">
        <v>1571</v>
      </c>
      <c r="B622" t="s">
        <v>1572</v>
      </c>
      <c r="C622" t="s">
        <v>48</v>
      </c>
      <c r="D622" t="s">
        <v>21</v>
      </c>
      <c r="E622">
        <v>25304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43631</v>
      </c>
      <c r="L622" t="s">
        <v>26</v>
      </c>
      <c r="N622" t="s">
        <v>24</v>
      </c>
    </row>
    <row r="623" spans="1:14" x14ac:dyDescent="0.25">
      <c r="A623" t="s">
        <v>1573</v>
      </c>
      <c r="B623" t="s">
        <v>1574</v>
      </c>
      <c r="C623" t="s">
        <v>1534</v>
      </c>
      <c r="D623" t="s">
        <v>21</v>
      </c>
      <c r="E623">
        <v>26651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43631</v>
      </c>
      <c r="L623" t="s">
        <v>26</v>
      </c>
      <c r="N623" t="s">
        <v>24</v>
      </c>
    </row>
    <row r="624" spans="1:14" x14ac:dyDescent="0.25">
      <c r="A624" t="s">
        <v>1575</v>
      </c>
      <c r="B624" t="s">
        <v>1576</v>
      </c>
      <c r="C624" t="s">
        <v>48</v>
      </c>
      <c r="D624" t="s">
        <v>21</v>
      </c>
      <c r="E624">
        <v>25304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43631</v>
      </c>
      <c r="L624" t="s">
        <v>26</v>
      </c>
      <c r="N624" t="s">
        <v>24</v>
      </c>
    </row>
    <row r="625" spans="1:14" x14ac:dyDescent="0.25">
      <c r="A625" t="s">
        <v>1577</v>
      </c>
      <c r="B625" t="s">
        <v>1578</v>
      </c>
      <c r="C625" t="s">
        <v>1579</v>
      </c>
      <c r="D625" t="s">
        <v>21</v>
      </c>
      <c r="E625">
        <v>26143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43631</v>
      </c>
      <c r="L625" t="s">
        <v>26</v>
      </c>
      <c r="N625" t="s">
        <v>24</v>
      </c>
    </row>
    <row r="626" spans="1:14" x14ac:dyDescent="0.25">
      <c r="A626" t="s">
        <v>1580</v>
      </c>
      <c r="B626" t="s">
        <v>1581</v>
      </c>
      <c r="C626" t="s">
        <v>48</v>
      </c>
      <c r="D626" t="s">
        <v>21</v>
      </c>
      <c r="E626">
        <v>25304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43631</v>
      </c>
      <c r="L626" t="s">
        <v>26</v>
      </c>
      <c r="N626" t="s">
        <v>24</v>
      </c>
    </row>
    <row r="627" spans="1:14" x14ac:dyDescent="0.25">
      <c r="A627" t="s">
        <v>1582</v>
      </c>
      <c r="B627" t="s">
        <v>1583</v>
      </c>
      <c r="C627" t="s">
        <v>48</v>
      </c>
      <c r="D627" t="s">
        <v>21</v>
      </c>
      <c r="E627">
        <v>25304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43631</v>
      </c>
      <c r="L627" t="s">
        <v>26</v>
      </c>
      <c r="N627" t="s">
        <v>24</v>
      </c>
    </row>
    <row r="628" spans="1:14" x14ac:dyDescent="0.25">
      <c r="A628" t="s">
        <v>1584</v>
      </c>
      <c r="B628" t="s">
        <v>1585</v>
      </c>
      <c r="C628" t="s">
        <v>48</v>
      </c>
      <c r="D628" t="s">
        <v>21</v>
      </c>
      <c r="E628">
        <v>25304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43631</v>
      </c>
      <c r="L628" t="s">
        <v>26</v>
      </c>
      <c r="N628" t="s">
        <v>24</v>
      </c>
    </row>
    <row r="629" spans="1:14" x14ac:dyDescent="0.25">
      <c r="A629" t="s">
        <v>1586</v>
      </c>
      <c r="B629" t="s">
        <v>1587</v>
      </c>
      <c r="C629" t="s">
        <v>1534</v>
      </c>
      <c r="D629" t="s">
        <v>21</v>
      </c>
      <c r="E629">
        <v>26651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43631</v>
      </c>
      <c r="L629" t="s">
        <v>26</v>
      </c>
      <c r="N629" t="s">
        <v>24</v>
      </c>
    </row>
    <row r="630" spans="1:14" x14ac:dyDescent="0.25">
      <c r="A630" t="s">
        <v>1588</v>
      </c>
      <c r="B630" t="s">
        <v>1589</v>
      </c>
      <c r="C630" t="s">
        <v>1534</v>
      </c>
      <c r="D630" t="s">
        <v>21</v>
      </c>
      <c r="E630">
        <v>26651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43631</v>
      </c>
      <c r="L630" t="s">
        <v>26</v>
      </c>
      <c r="N630" t="s">
        <v>24</v>
      </c>
    </row>
    <row r="631" spans="1:14" x14ac:dyDescent="0.25">
      <c r="A631" t="s">
        <v>1590</v>
      </c>
      <c r="B631" t="s">
        <v>1591</v>
      </c>
      <c r="C631" t="s">
        <v>683</v>
      </c>
      <c r="D631" t="s">
        <v>21</v>
      </c>
      <c r="E631">
        <v>26062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43631</v>
      </c>
      <c r="L631" t="s">
        <v>26</v>
      </c>
      <c r="N631" t="s">
        <v>24</v>
      </c>
    </row>
    <row r="632" spans="1:14" x14ac:dyDescent="0.25">
      <c r="A632" t="s">
        <v>1266</v>
      </c>
      <c r="B632" t="s">
        <v>1592</v>
      </c>
      <c r="C632" t="s">
        <v>48</v>
      </c>
      <c r="D632" t="s">
        <v>21</v>
      </c>
      <c r="E632">
        <v>25304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43631</v>
      </c>
      <c r="L632" t="s">
        <v>26</v>
      </c>
      <c r="N632" t="s">
        <v>24</v>
      </c>
    </row>
    <row r="633" spans="1:14" x14ac:dyDescent="0.25">
      <c r="A633" t="s">
        <v>439</v>
      </c>
      <c r="B633" t="s">
        <v>1593</v>
      </c>
      <c r="C633" t="s">
        <v>1534</v>
      </c>
      <c r="D633" t="s">
        <v>21</v>
      </c>
      <c r="E633">
        <v>26651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43631</v>
      </c>
      <c r="L633" t="s">
        <v>26</v>
      </c>
      <c r="N633" t="s">
        <v>24</v>
      </c>
    </row>
    <row r="634" spans="1:14" x14ac:dyDescent="0.25">
      <c r="A634" t="s">
        <v>1594</v>
      </c>
      <c r="B634" t="s">
        <v>1595</v>
      </c>
      <c r="C634" t="s">
        <v>1534</v>
      </c>
      <c r="D634" t="s">
        <v>21</v>
      </c>
      <c r="E634">
        <v>26651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43631</v>
      </c>
      <c r="L634" t="s">
        <v>26</v>
      </c>
      <c r="N634" t="s">
        <v>24</v>
      </c>
    </row>
    <row r="635" spans="1:14" x14ac:dyDescent="0.25">
      <c r="A635" t="s">
        <v>1596</v>
      </c>
      <c r="B635" t="s">
        <v>1597</v>
      </c>
      <c r="C635" t="s">
        <v>48</v>
      </c>
      <c r="D635" t="s">
        <v>21</v>
      </c>
      <c r="E635">
        <v>25304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43631</v>
      </c>
      <c r="L635" t="s">
        <v>26</v>
      </c>
      <c r="N635" t="s">
        <v>24</v>
      </c>
    </row>
    <row r="636" spans="1:14" x14ac:dyDescent="0.25">
      <c r="A636" t="s">
        <v>1598</v>
      </c>
      <c r="B636" t="s">
        <v>1599</v>
      </c>
      <c r="C636" t="s">
        <v>683</v>
      </c>
      <c r="D636" t="s">
        <v>21</v>
      </c>
      <c r="E636">
        <v>26062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43631</v>
      </c>
      <c r="L636" t="s">
        <v>26</v>
      </c>
      <c r="N636" t="s">
        <v>24</v>
      </c>
    </row>
    <row r="637" spans="1:14" x14ac:dyDescent="0.25">
      <c r="A637" t="s">
        <v>970</v>
      </c>
      <c r="B637" t="s">
        <v>1600</v>
      </c>
      <c r="C637" t="s">
        <v>98</v>
      </c>
      <c r="D637" t="s">
        <v>21</v>
      </c>
      <c r="E637">
        <v>25271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43631</v>
      </c>
      <c r="L637" t="s">
        <v>26</v>
      </c>
      <c r="N637" t="s">
        <v>24</v>
      </c>
    </row>
    <row r="638" spans="1:14" x14ac:dyDescent="0.25">
      <c r="A638" t="s">
        <v>1601</v>
      </c>
      <c r="B638" t="s">
        <v>1602</v>
      </c>
      <c r="C638" t="s">
        <v>48</v>
      </c>
      <c r="D638" t="s">
        <v>21</v>
      </c>
      <c r="E638">
        <v>25304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43631</v>
      </c>
      <c r="L638" t="s">
        <v>26</v>
      </c>
      <c r="N638" t="s">
        <v>24</v>
      </c>
    </row>
    <row r="639" spans="1:14" x14ac:dyDescent="0.25">
      <c r="A639" t="s">
        <v>1603</v>
      </c>
      <c r="B639" t="s">
        <v>1604</v>
      </c>
      <c r="C639" t="s">
        <v>683</v>
      </c>
      <c r="D639" t="s">
        <v>21</v>
      </c>
      <c r="E639">
        <v>26062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43631</v>
      </c>
      <c r="L639" t="s">
        <v>26</v>
      </c>
      <c r="N639" t="s">
        <v>24</v>
      </c>
    </row>
    <row r="640" spans="1:14" x14ac:dyDescent="0.25">
      <c r="A640" t="s">
        <v>1605</v>
      </c>
      <c r="B640" t="s">
        <v>1606</v>
      </c>
      <c r="C640" t="s">
        <v>953</v>
      </c>
      <c r="D640" t="s">
        <v>21</v>
      </c>
      <c r="E640">
        <v>25064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43630</v>
      </c>
      <c r="L640" t="s">
        <v>26</v>
      </c>
      <c r="N640" t="s">
        <v>24</v>
      </c>
    </row>
    <row r="641" spans="1:14" x14ac:dyDescent="0.25">
      <c r="A641" t="s">
        <v>1607</v>
      </c>
      <c r="B641" t="s">
        <v>1608</v>
      </c>
      <c r="C641" t="s">
        <v>953</v>
      </c>
      <c r="D641" t="s">
        <v>21</v>
      </c>
      <c r="E641">
        <v>25064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43630</v>
      </c>
      <c r="L641" t="s">
        <v>26</v>
      </c>
      <c r="N641" t="s">
        <v>24</v>
      </c>
    </row>
    <row r="642" spans="1:14" x14ac:dyDescent="0.25">
      <c r="A642" t="s">
        <v>1609</v>
      </c>
      <c r="B642" t="s">
        <v>1610</v>
      </c>
      <c r="C642" t="s">
        <v>53</v>
      </c>
      <c r="D642" t="s">
        <v>21</v>
      </c>
      <c r="E642">
        <v>25309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43630</v>
      </c>
      <c r="L642" t="s">
        <v>26</v>
      </c>
      <c r="N642" t="s">
        <v>24</v>
      </c>
    </row>
    <row r="643" spans="1:14" x14ac:dyDescent="0.25">
      <c r="A643" t="s">
        <v>1611</v>
      </c>
      <c r="B643" t="s">
        <v>1612</v>
      </c>
      <c r="C643" t="s">
        <v>953</v>
      </c>
      <c r="D643" t="s">
        <v>21</v>
      </c>
      <c r="E643">
        <v>25064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43630</v>
      </c>
      <c r="L643" t="s">
        <v>26</v>
      </c>
      <c r="N643" t="s">
        <v>24</v>
      </c>
    </row>
    <row r="644" spans="1:14" x14ac:dyDescent="0.25">
      <c r="A644" t="s">
        <v>1613</v>
      </c>
      <c r="B644" t="s">
        <v>1614</v>
      </c>
      <c r="C644" t="s">
        <v>53</v>
      </c>
      <c r="D644" t="s">
        <v>21</v>
      </c>
      <c r="E644">
        <v>25309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43630</v>
      </c>
      <c r="L644" t="s">
        <v>26</v>
      </c>
      <c r="N644" t="s">
        <v>24</v>
      </c>
    </row>
    <row r="645" spans="1:14" x14ac:dyDescent="0.25">
      <c r="A645" t="s">
        <v>1615</v>
      </c>
      <c r="B645" t="s">
        <v>1616</v>
      </c>
      <c r="C645" t="s">
        <v>1617</v>
      </c>
      <c r="D645" t="s">
        <v>21</v>
      </c>
      <c r="E645">
        <v>25526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43630</v>
      </c>
      <c r="L645" t="s">
        <v>26</v>
      </c>
      <c r="N645" t="s">
        <v>24</v>
      </c>
    </row>
    <row r="646" spans="1:14" x14ac:dyDescent="0.25">
      <c r="A646" t="s">
        <v>1618</v>
      </c>
      <c r="B646" t="s">
        <v>1619</v>
      </c>
      <c r="C646" t="s">
        <v>1617</v>
      </c>
      <c r="D646" t="s">
        <v>21</v>
      </c>
      <c r="E646">
        <v>25526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43630</v>
      </c>
      <c r="L646" t="s">
        <v>26</v>
      </c>
      <c r="N646" t="s">
        <v>24</v>
      </c>
    </row>
    <row r="647" spans="1:14" x14ac:dyDescent="0.25">
      <c r="A647" t="s">
        <v>1620</v>
      </c>
      <c r="B647" t="s">
        <v>1621</v>
      </c>
      <c r="C647" t="s">
        <v>53</v>
      </c>
      <c r="D647" t="s">
        <v>21</v>
      </c>
      <c r="E647">
        <v>25309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43630</v>
      </c>
      <c r="L647" t="s">
        <v>26</v>
      </c>
      <c r="N647" t="s">
        <v>24</v>
      </c>
    </row>
    <row r="648" spans="1:14" x14ac:dyDescent="0.25">
      <c r="A648" t="s">
        <v>1622</v>
      </c>
      <c r="B648" t="s">
        <v>1623</v>
      </c>
      <c r="C648" t="s">
        <v>53</v>
      </c>
      <c r="D648" t="s">
        <v>21</v>
      </c>
      <c r="E648">
        <v>25309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43630</v>
      </c>
      <c r="L648" t="s">
        <v>26</v>
      </c>
      <c r="N648" t="s">
        <v>24</v>
      </c>
    </row>
    <row r="649" spans="1:14" x14ac:dyDescent="0.25">
      <c r="A649" t="s">
        <v>1624</v>
      </c>
      <c r="B649" t="s">
        <v>1233</v>
      </c>
      <c r="C649" t="s">
        <v>953</v>
      </c>
      <c r="D649" t="s">
        <v>21</v>
      </c>
      <c r="E649">
        <v>25064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43630</v>
      </c>
      <c r="L649" t="s">
        <v>26</v>
      </c>
      <c r="N649" t="s">
        <v>24</v>
      </c>
    </row>
    <row r="650" spans="1:14" x14ac:dyDescent="0.25">
      <c r="A650" t="s">
        <v>1625</v>
      </c>
      <c r="B650" t="s">
        <v>1626</v>
      </c>
      <c r="C650" t="s">
        <v>1617</v>
      </c>
      <c r="D650" t="s">
        <v>21</v>
      </c>
      <c r="E650">
        <v>25526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43630</v>
      </c>
      <c r="L650" t="s">
        <v>26</v>
      </c>
      <c r="N650" t="s">
        <v>24</v>
      </c>
    </row>
    <row r="651" spans="1:14" x14ac:dyDescent="0.25">
      <c r="A651" t="s">
        <v>1627</v>
      </c>
      <c r="B651" t="s">
        <v>1628</v>
      </c>
      <c r="C651" t="s">
        <v>1629</v>
      </c>
      <c r="D651" t="s">
        <v>21</v>
      </c>
      <c r="E651">
        <v>25159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43630</v>
      </c>
      <c r="L651" t="s">
        <v>26</v>
      </c>
      <c r="N651" t="s">
        <v>24</v>
      </c>
    </row>
    <row r="652" spans="1:14" x14ac:dyDescent="0.25">
      <c r="A652" t="s">
        <v>1630</v>
      </c>
      <c r="B652" t="s">
        <v>1631</v>
      </c>
      <c r="C652" t="s">
        <v>1632</v>
      </c>
      <c r="D652" t="s">
        <v>21</v>
      </c>
      <c r="E652">
        <v>26041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43630</v>
      </c>
      <c r="L652" t="s">
        <v>26</v>
      </c>
      <c r="N652" t="s">
        <v>24</v>
      </c>
    </row>
    <row r="653" spans="1:14" x14ac:dyDescent="0.25">
      <c r="A653" t="s">
        <v>343</v>
      </c>
      <c r="B653" t="s">
        <v>1633</v>
      </c>
      <c r="C653" t="s">
        <v>335</v>
      </c>
      <c r="D653" t="s">
        <v>21</v>
      </c>
      <c r="E653">
        <v>25560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43630</v>
      </c>
      <c r="L653" t="s">
        <v>26</v>
      </c>
      <c r="N653" t="s">
        <v>24</v>
      </c>
    </row>
    <row r="654" spans="1:14" x14ac:dyDescent="0.25">
      <c r="A654" t="s">
        <v>1634</v>
      </c>
      <c r="B654" t="s">
        <v>1635</v>
      </c>
      <c r="C654" t="s">
        <v>1617</v>
      </c>
      <c r="D654" t="s">
        <v>21</v>
      </c>
      <c r="E654">
        <v>25526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43630</v>
      </c>
      <c r="L654" t="s">
        <v>26</v>
      </c>
      <c r="N654" t="s">
        <v>24</v>
      </c>
    </row>
    <row r="655" spans="1:14" x14ac:dyDescent="0.25">
      <c r="A655" t="s">
        <v>1636</v>
      </c>
      <c r="B655" t="s">
        <v>1637</v>
      </c>
      <c r="C655" t="s">
        <v>20</v>
      </c>
      <c r="D655" t="s">
        <v>21</v>
      </c>
      <c r="E655">
        <v>25070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43630</v>
      </c>
      <c r="L655" t="s">
        <v>26</v>
      </c>
      <c r="N655" t="s">
        <v>24</v>
      </c>
    </row>
    <row r="656" spans="1:14" x14ac:dyDescent="0.25">
      <c r="A656" t="s">
        <v>1638</v>
      </c>
      <c r="B656" t="s">
        <v>1639</v>
      </c>
      <c r="C656" t="s">
        <v>953</v>
      </c>
      <c r="D656" t="s">
        <v>21</v>
      </c>
      <c r="E656">
        <v>25064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43630</v>
      </c>
      <c r="L656" t="s">
        <v>26</v>
      </c>
      <c r="N656" t="s">
        <v>24</v>
      </c>
    </row>
    <row r="657" spans="1:14" x14ac:dyDescent="0.25">
      <c r="A657" t="s">
        <v>114</v>
      </c>
      <c r="B657" t="s">
        <v>1640</v>
      </c>
      <c r="C657" t="s">
        <v>335</v>
      </c>
      <c r="D657" t="s">
        <v>21</v>
      </c>
      <c r="E657">
        <v>25560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43630</v>
      </c>
      <c r="L657" t="s">
        <v>26</v>
      </c>
      <c r="N657" t="s">
        <v>24</v>
      </c>
    </row>
    <row r="658" spans="1:14" x14ac:dyDescent="0.25">
      <c r="A658" t="s">
        <v>1641</v>
      </c>
      <c r="B658" t="s">
        <v>1642</v>
      </c>
      <c r="C658" t="s">
        <v>335</v>
      </c>
      <c r="D658" t="s">
        <v>21</v>
      </c>
      <c r="E658">
        <v>25560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43630</v>
      </c>
      <c r="L658" t="s">
        <v>26</v>
      </c>
      <c r="N658" t="s">
        <v>24</v>
      </c>
    </row>
    <row r="659" spans="1:14" x14ac:dyDescent="0.25">
      <c r="A659" t="s">
        <v>1643</v>
      </c>
      <c r="B659" t="s">
        <v>1644</v>
      </c>
      <c r="C659" t="s">
        <v>1645</v>
      </c>
      <c r="D659" t="s">
        <v>21</v>
      </c>
      <c r="E659">
        <v>24902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43629</v>
      </c>
      <c r="L659" t="s">
        <v>26</v>
      </c>
      <c r="N659" t="s">
        <v>24</v>
      </c>
    </row>
    <row r="660" spans="1:14" x14ac:dyDescent="0.25">
      <c r="A660" t="s">
        <v>1646</v>
      </c>
      <c r="B660" t="s">
        <v>1647</v>
      </c>
      <c r="C660" t="s">
        <v>74</v>
      </c>
      <c r="D660" t="s">
        <v>21</v>
      </c>
      <c r="E660">
        <v>24901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43629</v>
      </c>
      <c r="L660" t="s">
        <v>26</v>
      </c>
      <c r="N660" t="s">
        <v>24</v>
      </c>
    </row>
    <row r="661" spans="1:14" x14ac:dyDescent="0.25">
      <c r="A661" t="s">
        <v>1648</v>
      </c>
      <c r="B661" t="s">
        <v>1649</v>
      </c>
      <c r="C661" t="s">
        <v>266</v>
      </c>
      <c r="D661" t="s">
        <v>21</v>
      </c>
      <c r="E661">
        <v>24970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43629</v>
      </c>
      <c r="L661" t="s">
        <v>26</v>
      </c>
      <c r="N661" t="s">
        <v>24</v>
      </c>
    </row>
    <row r="662" spans="1:14" x14ac:dyDescent="0.25">
      <c r="A662" t="s">
        <v>1650</v>
      </c>
      <c r="B662" t="s">
        <v>1651</v>
      </c>
      <c r="C662" t="s">
        <v>74</v>
      </c>
      <c r="D662" t="s">
        <v>21</v>
      </c>
      <c r="E662">
        <v>24901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43629</v>
      </c>
      <c r="L662" t="s">
        <v>26</v>
      </c>
      <c r="N662" t="s">
        <v>24</v>
      </c>
    </row>
    <row r="663" spans="1:14" x14ac:dyDescent="0.25">
      <c r="A663" t="s">
        <v>1652</v>
      </c>
      <c r="B663" t="s">
        <v>1653</v>
      </c>
      <c r="C663" t="s">
        <v>1654</v>
      </c>
      <c r="D663" t="s">
        <v>21</v>
      </c>
      <c r="E663">
        <v>25976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43629</v>
      </c>
      <c r="L663" t="s">
        <v>26</v>
      </c>
      <c r="N663" t="s">
        <v>24</v>
      </c>
    </row>
    <row r="664" spans="1:14" x14ac:dyDescent="0.25">
      <c r="A664" t="s">
        <v>1655</v>
      </c>
      <c r="B664" t="s">
        <v>1656</v>
      </c>
      <c r="C664" t="s">
        <v>1657</v>
      </c>
      <c r="D664" t="s">
        <v>21</v>
      </c>
      <c r="E664">
        <v>24925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43629</v>
      </c>
      <c r="L664" t="s">
        <v>26</v>
      </c>
      <c r="N664" t="s">
        <v>24</v>
      </c>
    </row>
    <row r="665" spans="1:14" x14ac:dyDescent="0.25">
      <c r="A665" t="s">
        <v>1658</v>
      </c>
      <c r="B665" t="s">
        <v>1659</v>
      </c>
      <c r="C665" t="s">
        <v>74</v>
      </c>
      <c r="D665" t="s">
        <v>21</v>
      </c>
      <c r="E665">
        <v>24901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43629</v>
      </c>
      <c r="L665" t="s">
        <v>26</v>
      </c>
      <c r="N665" t="s">
        <v>24</v>
      </c>
    </row>
    <row r="666" spans="1:14" x14ac:dyDescent="0.25">
      <c r="A666" t="s">
        <v>1660</v>
      </c>
      <c r="B666" t="s">
        <v>1661</v>
      </c>
      <c r="C666" t="s">
        <v>326</v>
      </c>
      <c r="D666" t="s">
        <v>21</v>
      </c>
      <c r="E666">
        <v>25701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43627</v>
      </c>
      <c r="L666" t="s">
        <v>26</v>
      </c>
      <c r="N666" t="s">
        <v>24</v>
      </c>
    </row>
    <row r="667" spans="1:14" x14ac:dyDescent="0.25">
      <c r="A667" t="s">
        <v>1662</v>
      </c>
      <c r="B667" t="s">
        <v>1663</v>
      </c>
      <c r="C667" t="s">
        <v>1089</v>
      </c>
      <c r="D667" t="s">
        <v>21</v>
      </c>
      <c r="E667">
        <v>25504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43627</v>
      </c>
      <c r="L667" t="s">
        <v>26</v>
      </c>
      <c r="N667" t="s">
        <v>24</v>
      </c>
    </row>
    <row r="668" spans="1:14" x14ac:dyDescent="0.25">
      <c r="A668" t="s">
        <v>1664</v>
      </c>
      <c r="B668" t="s">
        <v>1665</v>
      </c>
      <c r="C668" t="s">
        <v>562</v>
      </c>
      <c r="D668" t="s">
        <v>21</v>
      </c>
      <c r="E668">
        <v>26763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43627</v>
      </c>
      <c r="L668" t="s">
        <v>26</v>
      </c>
      <c r="N668" t="s">
        <v>24</v>
      </c>
    </row>
    <row r="669" spans="1:14" x14ac:dyDescent="0.25">
      <c r="A669" t="s">
        <v>1666</v>
      </c>
      <c r="B669" t="s">
        <v>1667</v>
      </c>
      <c r="C669" t="s">
        <v>1668</v>
      </c>
      <c r="D669" t="s">
        <v>21</v>
      </c>
      <c r="E669">
        <v>25444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43627</v>
      </c>
      <c r="L669" t="s">
        <v>26</v>
      </c>
      <c r="N669" t="s">
        <v>24</v>
      </c>
    </row>
    <row r="670" spans="1:14" x14ac:dyDescent="0.25">
      <c r="A670" t="s">
        <v>1669</v>
      </c>
      <c r="B670" t="s">
        <v>1670</v>
      </c>
      <c r="C670" t="s">
        <v>1671</v>
      </c>
      <c r="D670" t="s">
        <v>21</v>
      </c>
      <c r="E670">
        <v>26757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43627</v>
      </c>
      <c r="L670" t="s">
        <v>26</v>
      </c>
      <c r="N670" t="s">
        <v>24</v>
      </c>
    </row>
    <row r="671" spans="1:14" x14ac:dyDescent="0.25">
      <c r="A671" t="s">
        <v>1672</v>
      </c>
      <c r="B671" t="s">
        <v>1673</v>
      </c>
      <c r="C671" t="s">
        <v>1089</v>
      </c>
      <c r="D671" t="s">
        <v>21</v>
      </c>
      <c r="E671">
        <v>25504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43627</v>
      </c>
      <c r="L671" t="s">
        <v>26</v>
      </c>
      <c r="N671" t="s">
        <v>24</v>
      </c>
    </row>
    <row r="672" spans="1:14" x14ac:dyDescent="0.25">
      <c r="A672" t="s">
        <v>1674</v>
      </c>
      <c r="B672" t="s">
        <v>1675</v>
      </c>
      <c r="C672" t="s">
        <v>1632</v>
      </c>
      <c r="D672" t="s">
        <v>21</v>
      </c>
      <c r="E672">
        <v>26041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43627</v>
      </c>
      <c r="L672" t="s">
        <v>26</v>
      </c>
      <c r="N672" t="s">
        <v>24</v>
      </c>
    </row>
    <row r="673" spans="1:14" x14ac:dyDescent="0.25">
      <c r="A673" t="s">
        <v>1676</v>
      </c>
      <c r="B673" t="s">
        <v>1677</v>
      </c>
      <c r="C673" t="s">
        <v>326</v>
      </c>
      <c r="D673" t="s">
        <v>21</v>
      </c>
      <c r="E673">
        <v>25701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43627</v>
      </c>
      <c r="L673" t="s">
        <v>26</v>
      </c>
      <c r="N673" t="s">
        <v>24</v>
      </c>
    </row>
    <row r="674" spans="1:14" x14ac:dyDescent="0.25">
      <c r="A674" t="s">
        <v>1681</v>
      </c>
      <c r="B674" t="s">
        <v>1682</v>
      </c>
      <c r="C674" t="s">
        <v>326</v>
      </c>
      <c r="D674" t="s">
        <v>21</v>
      </c>
      <c r="E674">
        <v>25704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43627</v>
      </c>
      <c r="L674" t="s">
        <v>26</v>
      </c>
      <c r="N674" t="s">
        <v>24</v>
      </c>
    </row>
    <row r="675" spans="1:14" x14ac:dyDescent="0.25">
      <c r="A675" t="s">
        <v>1683</v>
      </c>
      <c r="B675" t="s">
        <v>1684</v>
      </c>
      <c r="C675" t="s">
        <v>1668</v>
      </c>
      <c r="D675" t="s">
        <v>21</v>
      </c>
      <c r="E675">
        <v>25444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43627</v>
      </c>
      <c r="L675" t="s">
        <v>26</v>
      </c>
      <c r="N675" t="s">
        <v>24</v>
      </c>
    </row>
    <row r="676" spans="1:14" x14ac:dyDescent="0.25">
      <c r="A676" t="s">
        <v>1685</v>
      </c>
      <c r="B676" t="s">
        <v>1686</v>
      </c>
      <c r="C676" t="s">
        <v>1513</v>
      </c>
      <c r="D676" t="s">
        <v>21</v>
      </c>
      <c r="E676">
        <v>26755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43627</v>
      </c>
      <c r="L676" t="s">
        <v>26</v>
      </c>
      <c r="N676" t="s">
        <v>24</v>
      </c>
    </row>
    <row r="677" spans="1:14" x14ac:dyDescent="0.25">
      <c r="A677" t="s">
        <v>1687</v>
      </c>
      <c r="B677" t="s">
        <v>1688</v>
      </c>
      <c r="C677" t="s">
        <v>71</v>
      </c>
      <c r="D677" t="s">
        <v>21</v>
      </c>
      <c r="E677">
        <v>26003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43626</v>
      </c>
      <c r="L677" t="s">
        <v>26</v>
      </c>
      <c r="N677" t="s">
        <v>24</v>
      </c>
    </row>
    <row r="678" spans="1:14" x14ac:dyDescent="0.25">
      <c r="A678" t="s">
        <v>1689</v>
      </c>
      <c r="B678" t="s">
        <v>1690</v>
      </c>
      <c r="C678" t="s">
        <v>71</v>
      </c>
      <c r="D678" t="s">
        <v>21</v>
      </c>
      <c r="E678">
        <v>26003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43626</v>
      </c>
      <c r="L678" t="s">
        <v>26</v>
      </c>
      <c r="N678" t="s">
        <v>24</v>
      </c>
    </row>
    <row r="679" spans="1:14" x14ac:dyDescent="0.25">
      <c r="A679" t="s">
        <v>314</v>
      </c>
      <c r="B679" t="s">
        <v>1691</v>
      </c>
      <c r="C679" t="s">
        <v>71</v>
      </c>
      <c r="D679" t="s">
        <v>21</v>
      </c>
      <c r="E679">
        <v>26003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43626</v>
      </c>
      <c r="L679" t="s">
        <v>26</v>
      </c>
      <c r="N679" t="s">
        <v>24</v>
      </c>
    </row>
    <row r="680" spans="1:14" x14ac:dyDescent="0.25">
      <c r="A680" t="s">
        <v>343</v>
      </c>
      <c r="B680" t="s">
        <v>849</v>
      </c>
      <c r="C680" t="s">
        <v>71</v>
      </c>
      <c r="D680" t="s">
        <v>21</v>
      </c>
      <c r="E680">
        <v>26003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43626</v>
      </c>
      <c r="L680" t="s">
        <v>26</v>
      </c>
      <c r="N680" t="s">
        <v>24</v>
      </c>
    </row>
    <row r="681" spans="1:14" x14ac:dyDescent="0.25">
      <c r="A681" t="s">
        <v>1692</v>
      </c>
      <c r="B681" t="s">
        <v>1693</v>
      </c>
      <c r="C681" t="s">
        <v>71</v>
      </c>
      <c r="D681" t="s">
        <v>21</v>
      </c>
      <c r="E681">
        <v>26003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43626</v>
      </c>
      <c r="L681" t="s">
        <v>26</v>
      </c>
      <c r="N681" t="s">
        <v>24</v>
      </c>
    </row>
    <row r="682" spans="1:14" x14ac:dyDescent="0.25">
      <c r="A682" t="s">
        <v>1694</v>
      </c>
      <c r="B682" t="s">
        <v>1695</v>
      </c>
      <c r="C682" t="s">
        <v>71</v>
      </c>
      <c r="D682" t="s">
        <v>21</v>
      </c>
      <c r="E682">
        <v>26003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43626</v>
      </c>
      <c r="L682" t="s">
        <v>26</v>
      </c>
      <c r="N682" t="s">
        <v>24</v>
      </c>
    </row>
    <row r="683" spans="1:14" x14ac:dyDescent="0.25">
      <c r="A683" t="s">
        <v>1696</v>
      </c>
      <c r="B683" t="s">
        <v>1697</v>
      </c>
      <c r="C683" t="s">
        <v>1698</v>
      </c>
      <c r="D683" t="s">
        <v>21</v>
      </c>
      <c r="E683">
        <v>26155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43626</v>
      </c>
      <c r="L683" t="s">
        <v>26</v>
      </c>
      <c r="N683" t="s">
        <v>24</v>
      </c>
    </row>
    <row r="684" spans="1:14" x14ac:dyDescent="0.25">
      <c r="A684" t="s">
        <v>1699</v>
      </c>
      <c r="B684" t="s">
        <v>1700</v>
      </c>
      <c r="C684" t="s">
        <v>71</v>
      </c>
      <c r="D684" t="s">
        <v>21</v>
      </c>
      <c r="E684">
        <v>26003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43626</v>
      </c>
      <c r="L684" t="s">
        <v>26</v>
      </c>
      <c r="N684" t="s">
        <v>24</v>
      </c>
    </row>
    <row r="685" spans="1:14" x14ac:dyDescent="0.25">
      <c r="A685" t="s">
        <v>1701</v>
      </c>
      <c r="B685" t="s">
        <v>1702</v>
      </c>
      <c r="C685" t="s">
        <v>591</v>
      </c>
      <c r="D685" t="s">
        <v>21</v>
      </c>
      <c r="E685">
        <v>25813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43622</v>
      </c>
      <c r="L685" t="s">
        <v>26</v>
      </c>
      <c r="N685" t="s">
        <v>24</v>
      </c>
    </row>
    <row r="686" spans="1:14" x14ac:dyDescent="0.25">
      <c r="A686" t="s">
        <v>1704</v>
      </c>
      <c r="B686" t="s">
        <v>1705</v>
      </c>
      <c r="C686" t="s">
        <v>591</v>
      </c>
      <c r="D686" t="s">
        <v>21</v>
      </c>
      <c r="E686">
        <v>25813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43622</v>
      </c>
      <c r="L686" t="s">
        <v>26</v>
      </c>
      <c r="N686" t="s">
        <v>24</v>
      </c>
    </row>
    <row r="687" spans="1:14" x14ac:dyDescent="0.25">
      <c r="A687" t="s">
        <v>1706</v>
      </c>
      <c r="B687" t="s">
        <v>1707</v>
      </c>
      <c r="C687" t="s">
        <v>591</v>
      </c>
      <c r="D687" t="s">
        <v>21</v>
      </c>
      <c r="E687">
        <v>25813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43622</v>
      </c>
      <c r="L687" t="s">
        <v>26</v>
      </c>
      <c r="N687" t="s">
        <v>24</v>
      </c>
    </row>
    <row r="688" spans="1:14" x14ac:dyDescent="0.25">
      <c r="A688" t="s">
        <v>1708</v>
      </c>
      <c r="B688" t="s">
        <v>1709</v>
      </c>
      <c r="C688" t="s">
        <v>591</v>
      </c>
      <c r="D688" t="s">
        <v>21</v>
      </c>
      <c r="E688">
        <v>25813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43622</v>
      </c>
      <c r="L688" t="s">
        <v>26</v>
      </c>
      <c r="N688" t="s">
        <v>24</v>
      </c>
    </row>
    <row r="689" spans="1:14" x14ac:dyDescent="0.25">
      <c r="A689" t="s">
        <v>1710</v>
      </c>
      <c r="B689" t="s">
        <v>1711</v>
      </c>
      <c r="C689" t="s">
        <v>591</v>
      </c>
      <c r="D689" t="s">
        <v>21</v>
      </c>
      <c r="E689">
        <v>25813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43622</v>
      </c>
      <c r="L689" t="s">
        <v>26</v>
      </c>
      <c r="N689" t="s">
        <v>24</v>
      </c>
    </row>
    <row r="690" spans="1:14" x14ac:dyDescent="0.25">
      <c r="A690" t="s">
        <v>1712</v>
      </c>
      <c r="B690" t="s">
        <v>1713</v>
      </c>
      <c r="C690" t="s">
        <v>591</v>
      </c>
      <c r="D690" t="s">
        <v>21</v>
      </c>
      <c r="E690">
        <v>25813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43622</v>
      </c>
      <c r="L690" t="s">
        <v>26</v>
      </c>
      <c r="N690" t="s">
        <v>24</v>
      </c>
    </row>
    <row r="691" spans="1:14" x14ac:dyDescent="0.25">
      <c r="A691" t="s">
        <v>1715</v>
      </c>
      <c r="B691" t="s">
        <v>1716</v>
      </c>
      <c r="C691" t="s">
        <v>591</v>
      </c>
      <c r="D691" t="s">
        <v>21</v>
      </c>
      <c r="E691">
        <v>25813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43622</v>
      </c>
      <c r="L691" t="s">
        <v>26</v>
      </c>
      <c r="N691" t="s">
        <v>24</v>
      </c>
    </row>
    <row r="692" spans="1:14" x14ac:dyDescent="0.25">
      <c r="A692" t="s">
        <v>1717</v>
      </c>
      <c r="B692" t="s">
        <v>1718</v>
      </c>
      <c r="C692" t="s">
        <v>591</v>
      </c>
      <c r="D692" t="s">
        <v>21</v>
      </c>
      <c r="E692">
        <v>25813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43622</v>
      </c>
      <c r="L692" t="s">
        <v>26</v>
      </c>
      <c r="N692" t="s">
        <v>24</v>
      </c>
    </row>
    <row r="693" spans="1:14" x14ac:dyDescent="0.25">
      <c r="A693" t="s">
        <v>1721</v>
      </c>
      <c r="B693" t="s">
        <v>1722</v>
      </c>
      <c r="C693" t="s">
        <v>220</v>
      </c>
      <c r="D693" t="s">
        <v>21</v>
      </c>
      <c r="E693">
        <v>25506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43621</v>
      </c>
      <c r="L693" t="s">
        <v>26</v>
      </c>
      <c r="N693" t="s">
        <v>24</v>
      </c>
    </row>
    <row r="694" spans="1:14" x14ac:dyDescent="0.25">
      <c r="A694" t="s">
        <v>1723</v>
      </c>
      <c r="B694" t="s">
        <v>1724</v>
      </c>
      <c r="C694" t="s">
        <v>637</v>
      </c>
      <c r="D694" t="s">
        <v>21</v>
      </c>
      <c r="E694">
        <v>26101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43621</v>
      </c>
      <c r="L694" t="s">
        <v>26</v>
      </c>
      <c r="N694" t="s">
        <v>24</v>
      </c>
    </row>
    <row r="695" spans="1:14" x14ac:dyDescent="0.25">
      <c r="A695" t="s">
        <v>1725</v>
      </c>
      <c r="B695" t="s">
        <v>1726</v>
      </c>
      <c r="C695" t="s">
        <v>637</v>
      </c>
      <c r="D695" t="s">
        <v>21</v>
      </c>
      <c r="E695">
        <v>26101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43621</v>
      </c>
      <c r="L695" t="s">
        <v>26</v>
      </c>
      <c r="N695" t="s">
        <v>24</v>
      </c>
    </row>
    <row r="696" spans="1:14" x14ac:dyDescent="0.25">
      <c r="A696" t="s">
        <v>1727</v>
      </c>
      <c r="B696" t="s">
        <v>1728</v>
      </c>
      <c r="C696" t="s">
        <v>1729</v>
      </c>
      <c r="D696" t="s">
        <v>21</v>
      </c>
      <c r="E696">
        <v>26159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43621</v>
      </c>
      <c r="L696" t="s">
        <v>26</v>
      </c>
      <c r="N696" t="s">
        <v>24</v>
      </c>
    </row>
    <row r="697" spans="1:14" x14ac:dyDescent="0.25">
      <c r="A697" t="s">
        <v>1730</v>
      </c>
      <c r="B697" t="s">
        <v>1724</v>
      </c>
      <c r="C697" t="s">
        <v>637</v>
      </c>
      <c r="D697" t="s">
        <v>21</v>
      </c>
      <c r="E697">
        <v>26101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43621</v>
      </c>
      <c r="L697" t="s">
        <v>26</v>
      </c>
      <c r="N697" t="s">
        <v>24</v>
      </c>
    </row>
    <row r="698" spans="1:14" x14ac:dyDescent="0.25">
      <c r="A698" t="s">
        <v>1731</v>
      </c>
      <c r="B698" t="s">
        <v>1732</v>
      </c>
      <c r="C698" t="s">
        <v>637</v>
      </c>
      <c r="D698" t="s">
        <v>21</v>
      </c>
      <c r="E698">
        <v>26101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43621</v>
      </c>
      <c r="L698" t="s">
        <v>26</v>
      </c>
      <c r="N698" t="s">
        <v>24</v>
      </c>
    </row>
    <row r="699" spans="1:14" x14ac:dyDescent="0.25">
      <c r="A699" t="s">
        <v>1733</v>
      </c>
      <c r="B699" t="s">
        <v>1734</v>
      </c>
      <c r="C699" t="s">
        <v>1735</v>
      </c>
      <c r="D699" t="s">
        <v>21</v>
      </c>
      <c r="E699">
        <v>26419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43621</v>
      </c>
      <c r="L699" t="s">
        <v>26</v>
      </c>
      <c r="N699" t="s">
        <v>24</v>
      </c>
    </row>
    <row r="700" spans="1:14" x14ac:dyDescent="0.25">
      <c r="A700" t="s">
        <v>1736</v>
      </c>
      <c r="B700" t="s">
        <v>1737</v>
      </c>
      <c r="C700" t="s">
        <v>637</v>
      </c>
      <c r="D700" t="s">
        <v>21</v>
      </c>
      <c r="E700">
        <v>26101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43621</v>
      </c>
      <c r="L700" t="s">
        <v>26</v>
      </c>
      <c r="N700" t="s">
        <v>24</v>
      </c>
    </row>
    <row r="701" spans="1:14" x14ac:dyDescent="0.25">
      <c r="A701" t="s">
        <v>1738</v>
      </c>
      <c r="B701" t="s">
        <v>1739</v>
      </c>
      <c r="C701" t="s">
        <v>220</v>
      </c>
      <c r="D701" t="s">
        <v>21</v>
      </c>
      <c r="E701">
        <v>25506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43621</v>
      </c>
      <c r="L701" t="s">
        <v>26</v>
      </c>
      <c r="N701" t="s">
        <v>24</v>
      </c>
    </row>
    <row r="702" spans="1:14" x14ac:dyDescent="0.25">
      <c r="A702" t="s">
        <v>1740</v>
      </c>
      <c r="B702" t="s">
        <v>1741</v>
      </c>
      <c r="C702" t="s">
        <v>1698</v>
      </c>
      <c r="D702" t="s">
        <v>21</v>
      </c>
      <c r="E702">
        <v>26155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43621</v>
      </c>
      <c r="L702" t="s">
        <v>26</v>
      </c>
      <c r="N702" t="s">
        <v>24</v>
      </c>
    </row>
    <row r="703" spans="1:14" x14ac:dyDescent="0.25">
      <c r="A703" t="s">
        <v>1742</v>
      </c>
      <c r="B703" t="s">
        <v>1743</v>
      </c>
      <c r="C703" t="s">
        <v>1044</v>
      </c>
      <c r="D703" t="s">
        <v>21</v>
      </c>
      <c r="E703">
        <v>25524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43621</v>
      </c>
      <c r="L703" t="s">
        <v>26</v>
      </c>
      <c r="N703" t="s">
        <v>24</v>
      </c>
    </row>
    <row r="704" spans="1:14" x14ac:dyDescent="0.25">
      <c r="A704" t="s">
        <v>1744</v>
      </c>
      <c r="B704" t="s">
        <v>1745</v>
      </c>
      <c r="C704" t="s">
        <v>1729</v>
      </c>
      <c r="D704" t="s">
        <v>21</v>
      </c>
      <c r="E704">
        <v>26159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43621</v>
      </c>
      <c r="L704" t="s">
        <v>26</v>
      </c>
      <c r="N704" t="s">
        <v>24</v>
      </c>
    </row>
    <row r="705" spans="1:14" x14ac:dyDescent="0.25">
      <c r="A705" t="s">
        <v>1746</v>
      </c>
      <c r="B705" t="s">
        <v>1724</v>
      </c>
      <c r="C705" t="s">
        <v>637</v>
      </c>
      <c r="D705" t="s">
        <v>21</v>
      </c>
      <c r="E705">
        <v>26101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43621</v>
      </c>
      <c r="L705" t="s">
        <v>26</v>
      </c>
      <c r="N705" t="s">
        <v>24</v>
      </c>
    </row>
    <row r="706" spans="1:14" x14ac:dyDescent="0.25">
      <c r="A706" t="s">
        <v>1747</v>
      </c>
      <c r="B706" t="s">
        <v>1748</v>
      </c>
      <c r="C706" t="s">
        <v>637</v>
      </c>
      <c r="D706" t="s">
        <v>21</v>
      </c>
      <c r="E706">
        <v>26101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43621</v>
      </c>
      <c r="L706" t="s">
        <v>26</v>
      </c>
      <c r="N706" t="s">
        <v>24</v>
      </c>
    </row>
    <row r="707" spans="1:14" x14ac:dyDescent="0.25">
      <c r="A707" t="s">
        <v>1749</v>
      </c>
      <c r="B707" t="s">
        <v>1750</v>
      </c>
      <c r="C707" t="s">
        <v>637</v>
      </c>
      <c r="D707" t="s">
        <v>21</v>
      </c>
      <c r="E707">
        <v>26101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43621</v>
      </c>
      <c r="L707" t="s">
        <v>26</v>
      </c>
      <c r="N707" t="s">
        <v>24</v>
      </c>
    </row>
    <row r="708" spans="1:14" x14ac:dyDescent="0.25">
      <c r="A708" t="s">
        <v>1751</v>
      </c>
      <c r="B708" t="s">
        <v>1752</v>
      </c>
      <c r="C708" t="s">
        <v>1735</v>
      </c>
      <c r="D708" t="s">
        <v>21</v>
      </c>
      <c r="E708">
        <v>26419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43621</v>
      </c>
      <c r="L708" t="s">
        <v>26</v>
      </c>
      <c r="N708" t="s">
        <v>24</v>
      </c>
    </row>
    <row r="709" spans="1:14" x14ac:dyDescent="0.25">
      <c r="A709" t="s">
        <v>1753</v>
      </c>
      <c r="B709" t="s">
        <v>1754</v>
      </c>
      <c r="C709" t="s">
        <v>1044</v>
      </c>
      <c r="D709" t="s">
        <v>21</v>
      </c>
      <c r="E709">
        <v>25524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43621</v>
      </c>
      <c r="L709" t="s">
        <v>26</v>
      </c>
      <c r="N709" t="s">
        <v>24</v>
      </c>
    </row>
    <row r="710" spans="1:14" x14ac:dyDescent="0.25">
      <c r="A710" t="s">
        <v>1755</v>
      </c>
      <c r="B710" t="s">
        <v>1756</v>
      </c>
      <c r="C710" t="s">
        <v>637</v>
      </c>
      <c r="D710" t="s">
        <v>21</v>
      </c>
      <c r="E710">
        <v>26101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43621</v>
      </c>
      <c r="L710" t="s">
        <v>26</v>
      </c>
      <c r="N710" t="s">
        <v>24</v>
      </c>
    </row>
    <row r="711" spans="1:14" x14ac:dyDescent="0.25">
      <c r="A711" t="s">
        <v>1757</v>
      </c>
      <c r="B711" t="s">
        <v>1758</v>
      </c>
      <c r="C711" t="s">
        <v>1759</v>
      </c>
      <c r="D711" t="s">
        <v>21</v>
      </c>
      <c r="E711">
        <v>26149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43621</v>
      </c>
      <c r="L711" t="s">
        <v>26</v>
      </c>
      <c r="N711" t="s">
        <v>24</v>
      </c>
    </row>
    <row r="712" spans="1:14" x14ac:dyDescent="0.25">
      <c r="A712" t="s">
        <v>1760</v>
      </c>
      <c r="B712" t="s">
        <v>1761</v>
      </c>
      <c r="C712" t="s">
        <v>637</v>
      </c>
      <c r="D712" t="s">
        <v>21</v>
      </c>
      <c r="E712">
        <v>26101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43621</v>
      </c>
      <c r="L712" t="s">
        <v>26</v>
      </c>
      <c r="N712" t="s">
        <v>24</v>
      </c>
    </row>
    <row r="713" spans="1:14" x14ac:dyDescent="0.25">
      <c r="A713" t="s">
        <v>1762</v>
      </c>
      <c r="B713" t="s">
        <v>1763</v>
      </c>
      <c r="C713" t="s">
        <v>637</v>
      </c>
      <c r="D713" t="s">
        <v>21</v>
      </c>
      <c r="E713">
        <v>26101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43621</v>
      </c>
      <c r="L713" t="s">
        <v>26</v>
      </c>
      <c r="N713" t="s">
        <v>24</v>
      </c>
    </row>
    <row r="714" spans="1:14" x14ac:dyDescent="0.25">
      <c r="A714" t="s">
        <v>693</v>
      </c>
      <c r="B714" t="s">
        <v>1764</v>
      </c>
      <c r="C714" t="s">
        <v>128</v>
      </c>
      <c r="D714" t="s">
        <v>21</v>
      </c>
      <c r="E714">
        <v>26346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43621</v>
      </c>
      <c r="L714" t="s">
        <v>26</v>
      </c>
      <c r="N714" t="s">
        <v>24</v>
      </c>
    </row>
    <row r="715" spans="1:14" x14ac:dyDescent="0.25">
      <c r="A715" t="s">
        <v>1765</v>
      </c>
      <c r="B715" t="s">
        <v>1766</v>
      </c>
      <c r="C715" t="s">
        <v>1729</v>
      </c>
      <c r="D715" t="s">
        <v>21</v>
      </c>
      <c r="E715">
        <v>26159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43621</v>
      </c>
      <c r="L715" t="s">
        <v>26</v>
      </c>
      <c r="N715" t="s">
        <v>24</v>
      </c>
    </row>
    <row r="716" spans="1:14" x14ac:dyDescent="0.25">
      <c r="A716" t="s">
        <v>1767</v>
      </c>
      <c r="B716" t="s">
        <v>1768</v>
      </c>
      <c r="C716" t="s">
        <v>1769</v>
      </c>
      <c r="D716" t="s">
        <v>21</v>
      </c>
      <c r="E716">
        <v>26320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43621</v>
      </c>
      <c r="L716" t="s">
        <v>26</v>
      </c>
      <c r="N716" t="s">
        <v>24</v>
      </c>
    </row>
    <row r="717" spans="1:14" x14ac:dyDescent="0.25">
      <c r="A717" t="s">
        <v>1770</v>
      </c>
      <c r="B717" t="s">
        <v>1771</v>
      </c>
      <c r="C717" t="s">
        <v>637</v>
      </c>
      <c r="D717" t="s">
        <v>21</v>
      </c>
      <c r="E717">
        <v>26101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43621</v>
      </c>
      <c r="L717" t="s">
        <v>26</v>
      </c>
      <c r="N717" t="s">
        <v>24</v>
      </c>
    </row>
    <row r="718" spans="1:14" x14ac:dyDescent="0.25">
      <c r="A718" t="s">
        <v>341</v>
      </c>
      <c r="B718" t="s">
        <v>1772</v>
      </c>
      <c r="C718" t="s">
        <v>637</v>
      </c>
      <c r="D718" t="s">
        <v>21</v>
      </c>
      <c r="E718">
        <v>26101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43621</v>
      </c>
      <c r="L718" t="s">
        <v>26</v>
      </c>
      <c r="N718" t="s">
        <v>24</v>
      </c>
    </row>
    <row r="719" spans="1:14" x14ac:dyDescent="0.25">
      <c r="A719" t="s">
        <v>1773</v>
      </c>
      <c r="B719" t="s">
        <v>1774</v>
      </c>
      <c r="C719" t="s">
        <v>1759</v>
      </c>
      <c r="D719" t="s">
        <v>21</v>
      </c>
      <c r="E719">
        <v>26149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43621</v>
      </c>
      <c r="L719" t="s">
        <v>26</v>
      </c>
      <c r="N719" t="s">
        <v>24</v>
      </c>
    </row>
    <row r="720" spans="1:14" x14ac:dyDescent="0.25">
      <c r="A720" t="s">
        <v>1775</v>
      </c>
      <c r="B720" t="s">
        <v>1776</v>
      </c>
      <c r="C720" t="s">
        <v>1735</v>
      </c>
      <c r="D720" t="s">
        <v>21</v>
      </c>
      <c r="E720">
        <v>26419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43621</v>
      </c>
      <c r="L720" t="s">
        <v>26</v>
      </c>
      <c r="N720" t="s">
        <v>24</v>
      </c>
    </row>
    <row r="721" spans="1:14" x14ac:dyDescent="0.25">
      <c r="A721" t="s">
        <v>1777</v>
      </c>
      <c r="B721" t="s">
        <v>1778</v>
      </c>
      <c r="C721" t="s">
        <v>1779</v>
      </c>
      <c r="D721" t="s">
        <v>21</v>
      </c>
      <c r="E721">
        <v>26167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43621</v>
      </c>
      <c r="L721" t="s">
        <v>26</v>
      </c>
      <c r="N721" t="s">
        <v>24</v>
      </c>
    </row>
    <row r="722" spans="1:14" x14ac:dyDescent="0.25">
      <c r="A722" t="s">
        <v>1780</v>
      </c>
      <c r="B722" t="s">
        <v>1781</v>
      </c>
      <c r="C722" t="s">
        <v>1782</v>
      </c>
      <c r="D722" t="s">
        <v>21</v>
      </c>
      <c r="E722">
        <v>25506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43621</v>
      </c>
      <c r="L722" t="s">
        <v>26</v>
      </c>
      <c r="N722" t="s">
        <v>24</v>
      </c>
    </row>
    <row r="723" spans="1:14" x14ac:dyDescent="0.25">
      <c r="A723" t="s">
        <v>1783</v>
      </c>
      <c r="B723" t="s">
        <v>1784</v>
      </c>
      <c r="C723" t="s">
        <v>637</v>
      </c>
      <c r="D723" t="s">
        <v>21</v>
      </c>
      <c r="E723">
        <v>26101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43621</v>
      </c>
      <c r="L723" t="s">
        <v>26</v>
      </c>
      <c r="N723" t="s">
        <v>24</v>
      </c>
    </row>
    <row r="724" spans="1:14" x14ac:dyDescent="0.25">
      <c r="A724" t="s">
        <v>1785</v>
      </c>
      <c r="B724" t="s">
        <v>1786</v>
      </c>
      <c r="C724" t="s">
        <v>1044</v>
      </c>
      <c r="D724" t="s">
        <v>21</v>
      </c>
      <c r="E724">
        <v>25524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43621</v>
      </c>
      <c r="L724" t="s">
        <v>26</v>
      </c>
      <c r="N724" t="s">
        <v>24</v>
      </c>
    </row>
    <row r="725" spans="1:14" x14ac:dyDescent="0.25">
      <c r="A725" t="s">
        <v>1787</v>
      </c>
      <c r="B725" t="s">
        <v>1788</v>
      </c>
      <c r="C725" t="s">
        <v>1698</v>
      </c>
      <c r="D725" t="s">
        <v>21</v>
      </c>
      <c r="E725">
        <v>26155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43621</v>
      </c>
      <c r="L725" t="s">
        <v>26</v>
      </c>
      <c r="N725" t="s">
        <v>24</v>
      </c>
    </row>
    <row r="726" spans="1:14" x14ac:dyDescent="0.25">
      <c r="A726" t="s">
        <v>1789</v>
      </c>
      <c r="B726" t="s">
        <v>1790</v>
      </c>
      <c r="C726" t="s">
        <v>1735</v>
      </c>
      <c r="D726" t="s">
        <v>21</v>
      </c>
      <c r="E726">
        <v>26419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43621</v>
      </c>
      <c r="L726" t="s">
        <v>26</v>
      </c>
      <c r="N726" t="s">
        <v>24</v>
      </c>
    </row>
    <row r="727" spans="1:14" x14ac:dyDescent="0.25">
      <c r="A727" t="s">
        <v>1791</v>
      </c>
      <c r="B727" t="s">
        <v>1792</v>
      </c>
      <c r="C727" t="s">
        <v>637</v>
      </c>
      <c r="D727" t="s">
        <v>21</v>
      </c>
      <c r="E727">
        <v>26101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43621</v>
      </c>
      <c r="L727" t="s">
        <v>26</v>
      </c>
      <c r="N727" t="s">
        <v>24</v>
      </c>
    </row>
    <row r="728" spans="1:14" x14ac:dyDescent="0.25">
      <c r="A728" t="s">
        <v>1793</v>
      </c>
      <c r="B728" t="s">
        <v>1794</v>
      </c>
      <c r="C728" t="s">
        <v>1779</v>
      </c>
      <c r="D728" t="s">
        <v>21</v>
      </c>
      <c r="E728">
        <v>26167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43621</v>
      </c>
      <c r="L728" t="s">
        <v>26</v>
      </c>
      <c r="N728" t="s">
        <v>24</v>
      </c>
    </row>
    <row r="729" spans="1:14" x14ac:dyDescent="0.25">
      <c r="A729" t="s">
        <v>1795</v>
      </c>
      <c r="B729" t="s">
        <v>1796</v>
      </c>
      <c r="C729" t="s">
        <v>220</v>
      </c>
      <c r="D729" t="s">
        <v>21</v>
      </c>
      <c r="E729">
        <v>25506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43621</v>
      </c>
      <c r="L729" t="s">
        <v>26</v>
      </c>
      <c r="N729" t="s">
        <v>24</v>
      </c>
    </row>
    <row r="730" spans="1:14" x14ac:dyDescent="0.25">
      <c r="A730" t="s">
        <v>1797</v>
      </c>
      <c r="B730" t="s">
        <v>1798</v>
      </c>
      <c r="C730" t="s">
        <v>113</v>
      </c>
      <c r="D730" t="s">
        <v>21</v>
      </c>
      <c r="E730">
        <v>25801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43620</v>
      </c>
      <c r="L730" t="s">
        <v>26</v>
      </c>
      <c r="N730" t="s">
        <v>24</v>
      </c>
    </row>
    <row r="731" spans="1:14" x14ac:dyDescent="0.25">
      <c r="A731" t="s">
        <v>1799</v>
      </c>
      <c r="B731" t="s">
        <v>1800</v>
      </c>
      <c r="C731" t="s">
        <v>113</v>
      </c>
      <c r="D731" t="s">
        <v>21</v>
      </c>
      <c r="E731">
        <v>25801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43620</v>
      </c>
      <c r="L731" t="s">
        <v>26</v>
      </c>
      <c r="N731" t="s">
        <v>24</v>
      </c>
    </row>
    <row r="732" spans="1:14" x14ac:dyDescent="0.25">
      <c r="A732" t="s">
        <v>1801</v>
      </c>
      <c r="B732" t="s">
        <v>1802</v>
      </c>
      <c r="C732" t="s">
        <v>441</v>
      </c>
      <c r="D732" t="s">
        <v>21</v>
      </c>
      <c r="E732">
        <v>26554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43620</v>
      </c>
      <c r="L732" t="s">
        <v>26</v>
      </c>
      <c r="N732" t="s">
        <v>24</v>
      </c>
    </row>
    <row r="733" spans="1:14" x14ac:dyDescent="0.25">
      <c r="A733" t="s">
        <v>1803</v>
      </c>
      <c r="B733" t="s">
        <v>1804</v>
      </c>
      <c r="C733" t="s">
        <v>441</v>
      </c>
      <c r="D733" t="s">
        <v>21</v>
      </c>
      <c r="E733">
        <v>26554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43620</v>
      </c>
      <c r="L733" t="s">
        <v>26</v>
      </c>
      <c r="N733" t="s">
        <v>24</v>
      </c>
    </row>
    <row r="734" spans="1:14" x14ac:dyDescent="0.25">
      <c r="A734" t="s">
        <v>1805</v>
      </c>
      <c r="B734" t="s">
        <v>1806</v>
      </c>
      <c r="C734" t="s">
        <v>441</v>
      </c>
      <c r="D734" t="s">
        <v>21</v>
      </c>
      <c r="E734">
        <v>26554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43620</v>
      </c>
      <c r="L734" t="s">
        <v>26</v>
      </c>
      <c r="N734" t="s">
        <v>24</v>
      </c>
    </row>
    <row r="735" spans="1:14" x14ac:dyDescent="0.25">
      <c r="A735" t="s">
        <v>1807</v>
      </c>
      <c r="B735" t="s">
        <v>1808</v>
      </c>
      <c r="C735" t="s">
        <v>441</v>
      </c>
      <c r="D735" t="s">
        <v>21</v>
      </c>
      <c r="E735">
        <v>26554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43620</v>
      </c>
      <c r="L735" t="s">
        <v>26</v>
      </c>
      <c r="N735" t="s">
        <v>24</v>
      </c>
    </row>
    <row r="736" spans="1:14" x14ac:dyDescent="0.25">
      <c r="A736" t="s">
        <v>1809</v>
      </c>
      <c r="B736" t="s">
        <v>1810</v>
      </c>
      <c r="C736" t="s">
        <v>1098</v>
      </c>
      <c r="D736" t="s">
        <v>21</v>
      </c>
      <c r="E736">
        <v>26554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43620</v>
      </c>
      <c r="L736" t="s">
        <v>26</v>
      </c>
      <c r="N736" t="s">
        <v>24</v>
      </c>
    </row>
    <row r="737" spans="1:14" x14ac:dyDescent="0.25">
      <c r="A737" t="s">
        <v>1811</v>
      </c>
      <c r="B737" t="s">
        <v>1812</v>
      </c>
      <c r="C737" t="s">
        <v>113</v>
      </c>
      <c r="D737" t="s">
        <v>21</v>
      </c>
      <c r="E737">
        <v>25801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43620</v>
      </c>
      <c r="L737" t="s">
        <v>26</v>
      </c>
      <c r="N737" t="s">
        <v>24</v>
      </c>
    </row>
    <row r="738" spans="1:14" x14ac:dyDescent="0.25">
      <c r="A738" t="s">
        <v>341</v>
      </c>
      <c r="B738" t="s">
        <v>1813</v>
      </c>
      <c r="C738" t="s">
        <v>1098</v>
      </c>
      <c r="D738" t="s">
        <v>21</v>
      </c>
      <c r="E738">
        <v>26554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43620</v>
      </c>
      <c r="L738" t="s">
        <v>26</v>
      </c>
      <c r="N738" t="s">
        <v>24</v>
      </c>
    </row>
    <row r="739" spans="1:14" x14ac:dyDescent="0.25">
      <c r="A739" t="s">
        <v>1814</v>
      </c>
      <c r="B739" t="s">
        <v>1815</v>
      </c>
      <c r="C739" t="s">
        <v>441</v>
      </c>
      <c r="D739" t="s">
        <v>21</v>
      </c>
      <c r="E739">
        <v>26554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43620</v>
      </c>
      <c r="L739" t="s">
        <v>26</v>
      </c>
      <c r="N739" t="s">
        <v>24</v>
      </c>
    </row>
    <row r="740" spans="1:14" x14ac:dyDescent="0.25">
      <c r="A740" t="s">
        <v>1816</v>
      </c>
      <c r="B740" t="s">
        <v>1817</v>
      </c>
      <c r="C740" t="s">
        <v>441</v>
      </c>
      <c r="D740" t="s">
        <v>21</v>
      </c>
      <c r="E740">
        <v>26554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43620</v>
      </c>
      <c r="L740" t="s">
        <v>26</v>
      </c>
      <c r="N740" t="s">
        <v>24</v>
      </c>
    </row>
    <row r="741" spans="1:14" x14ac:dyDescent="0.25">
      <c r="A741" t="s">
        <v>1818</v>
      </c>
      <c r="B741" t="s">
        <v>1819</v>
      </c>
      <c r="C741" t="s">
        <v>1820</v>
      </c>
      <c r="D741" t="s">
        <v>21</v>
      </c>
      <c r="E741">
        <v>25868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43619</v>
      </c>
      <c r="L741" t="s">
        <v>26</v>
      </c>
      <c r="N741" t="s">
        <v>24</v>
      </c>
    </row>
    <row r="742" spans="1:14" x14ac:dyDescent="0.25">
      <c r="A742" t="s">
        <v>1821</v>
      </c>
      <c r="B742" t="s">
        <v>1822</v>
      </c>
      <c r="C742" t="s">
        <v>1820</v>
      </c>
      <c r="D742" t="s">
        <v>21</v>
      </c>
      <c r="E742">
        <v>25868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43619</v>
      </c>
      <c r="L742" t="s">
        <v>26</v>
      </c>
      <c r="N742" t="s">
        <v>24</v>
      </c>
    </row>
    <row r="743" spans="1:14" x14ac:dyDescent="0.25">
      <c r="A743" t="s">
        <v>1823</v>
      </c>
      <c r="B743" t="s">
        <v>1824</v>
      </c>
      <c r="C743" t="s">
        <v>1654</v>
      </c>
      <c r="D743" t="s">
        <v>21</v>
      </c>
      <c r="E743">
        <v>25976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43619</v>
      </c>
      <c r="L743" t="s">
        <v>26</v>
      </c>
      <c r="N743" t="s">
        <v>24</v>
      </c>
    </row>
    <row r="744" spans="1:14" x14ac:dyDescent="0.25">
      <c r="A744" t="s">
        <v>1825</v>
      </c>
      <c r="B744" t="s">
        <v>1826</v>
      </c>
      <c r="C744" t="s">
        <v>1820</v>
      </c>
      <c r="D744" t="s">
        <v>21</v>
      </c>
      <c r="E744">
        <v>25868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43619</v>
      </c>
      <c r="L744" t="s">
        <v>26</v>
      </c>
      <c r="N744" t="s">
        <v>24</v>
      </c>
    </row>
    <row r="745" spans="1:14" x14ac:dyDescent="0.25">
      <c r="A745" t="s">
        <v>1827</v>
      </c>
      <c r="B745" t="s">
        <v>1828</v>
      </c>
      <c r="C745" t="s">
        <v>1654</v>
      </c>
      <c r="D745" t="s">
        <v>21</v>
      </c>
      <c r="E745">
        <v>25976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43619</v>
      </c>
      <c r="L745" t="s">
        <v>26</v>
      </c>
      <c r="N745" t="s">
        <v>24</v>
      </c>
    </row>
    <row r="746" spans="1:14" x14ac:dyDescent="0.25">
      <c r="A746" t="s">
        <v>1829</v>
      </c>
      <c r="B746" t="s">
        <v>1830</v>
      </c>
      <c r="C746" t="s">
        <v>466</v>
      </c>
      <c r="D746" t="s">
        <v>21</v>
      </c>
      <c r="E746">
        <v>25177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43615</v>
      </c>
      <c r="L746" t="s">
        <v>26</v>
      </c>
      <c r="N746" t="s">
        <v>24</v>
      </c>
    </row>
    <row r="747" spans="1:14" x14ac:dyDescent="0.25">
      <c r="A747" t="s">
        <v>1831</v>
      </c>
      <c r="B747" t="s">
        <v>1832</v>
      </c>
      <c r="C747" t="s">
        <v>1833</v>
      </c>
      <c r="D747" t="s">
        <v>21</v>
      </c>
      <c r="E747">
        <v>25015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43615</v>
      </c>
      <c r="L747" t="s">
        <v>26</v>
      </c>
      <c r="N747" t="s">
        <v>24</v>
      </c>
    </row>
    <row r="748" spans="1:14" x14ac:dyDescent="0.25">
      <c r="A748" t="s">
        <v>1834</v>
      </c>
      <c r="B748" t="s">
        <v>1835</v>
      </c>
      <c r="C748" t="s">
        <v>466</v>
      </c>
      <c r="D748" t="s">
        <v>21</v>
      </c>
      <c r="E748">
        <v>25177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43615</v>
      </c>
      <c r="L748" t="s">
        <v>26</v>
      </c>
      <c r="N748" t="s">
        <v>24</v>
      </c>
    </row>
    <row r="749" spans="1:14" x14ac:dyDescent="0.25">
      <c r="A749" t="s">
        <v>1836</v>
      </c>
      <c r="B749" t="s">
        <v>1837</v>
      </c>
      <c r="C749" t="s">
        <v>1838</v>
      </c>
      <c r="D749" t="s">
        <v>21</v>
      </c>
      <c r="E749">
        <v>25126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43615</v>
      </c>
      <c r="L749" t="s">
        <v>26</v>
      </c>
      <c r="N749" t="s">
        <v>24</v>
      </c>
    </row>
    <row r="750" spans="1:14" x14ac:dyDescent="0.25">
      <c r="A750" t="s">
        <v>1839</v>
      </c>
      <c r="B750" t="s">
        <v>1840</v>
      </c>
      <c r="C750" t="s">
        <v>1841</v>
      </c>
      <c r="D750" t="s">
        <v>21</v>
      </c>
      <c r="E750">
        <v>25039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43615</v>
      </c>
      <c r="L750" t="s">
        <v>26</v>
      </c>
      <c r="N750" t="s">
        <v>24</v>
      </c>
    </row>
    <row r="751" spans="1:14" x14ac:dyDescent="0.25">
      <c r="A751" t="s">
        <v>1842</v>
      </c>
      <c r="B751" t="s">
        <v>1843</v>
      </c>
      <c r="C751" t="s">
        <v>1844</v>
      </c>
      <c r="D751" t="s">
        <v>21</v>
      </c>
      <c r="E751">
        <v>25136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43615</v>
      </c>
      <c r="L751" t="s">
        <v>26</v>
      </c>
      <c r="N751" t="s">
        <v>24</v>
      </c>
    </row>
    <row r="752" spans="1:14" x14ac:dyDescent="0.25">
      <c r="A752" t="s">
        <v>1845</v>
      </c>
      <c r="B752" t="s">
        <v>1846</v>
      </c>
      <c r="C752" t="s">
        <v>1844</v>
      </c>
      <c r="D752" t="s">
        <v>21</v>
      </c>
      <c r="E752">
        <v>25136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43615</v>
      </c>
      <c r="L752" t="s">
        <v>26</v>
      </c>
      <c r="N752" t="s">
        <v>24</v>
      </c>
    </row>
    <row r="753" spans="1:14" x14ac:dyDescent="0.25">
      <c r="A753" t="s">
        <v>1847</v>
      </c>
      <c r="B753" t="s">
        <v>1848</v>
      </c>
      <c r="C753" t="s">
        <v>1849</v>
      </c>
      <c r="D753" t="s">
        <v>21</v>
      </c>
      <c r="E753">
        <v>26681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43615</v>
      </c>
      <c r="L753" t="s">
        <v>26</v>
      </c>
      <c r="N753" t="s">
        <v>24</v>
      </c>
    </row>
    <row r="754" spans="1:14" x14ac:dyDescent="0.25">
      <c r="A754" t="s">
        <v>1850</v>
      </c>
      <c r="B754" t="s">
        <v>1851</v>
      </c>
      <c r="C754" t="s">
        <v>1833</v>
      </c>
      <c r="D754" t="s">
        <v>21</v>
      </c>
      <c r="E754">
        <v>25015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43615</v>
      </c>
      <c r="L754" t="s">
        <v>26</v>
      </c>
      <c r="N754" t="s">
        <v>24</v>
      </c>
    </row>
    <row r="755" spans="1:14" x14ac:dyDescent="0.25">
      <c r="A755" t="s">
        <v>1852</v>
      </c>
      <c r="B755" t="s">
        <v>1853</v>
      </c>
      <c r="C755" t="s">
        <v>1849</v>
      </c>
      <c r="D755" t="s">
        <v>21</v>
      </c>
      <c r="E755">
        <v>26681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43615</v>
      </c>
      <c r="L755" t="s">
        <v>26</v>
      </c>
      <c r="N755" t="s">
        <v>24</v>
      </c>
    </row>
    <row r="756" spans="1:14" x14ac:dyDescent="0.25">
      <c r="A756" t="s">
        <v>1361</v>
      </c>
      <c r="B756" t="s">
        <v>1362</v>
      </c>
      <c r="C756" t="s">
        <v>466</v>
      </c>
      <c r="D756" t="s">
        <v>21</v>
      </c>
      <c r="E756">
        <v>25177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43615</v>
      </c>
      <c r="L756" t="s">
        <v>26</v>
      </c>
      <c r="N756" t="s">
        <v>24</v>
      </c>
    </row>
    <row r="757" spans="1:14" x14ac:dyDescent="0.25">
      <c r="A757" t="s">
        <v>1854</v>
      </c>
      <c r="B757" t="s">
        <v>1855</v>
      </c>
      <c r="C757" t="s">
        <v>466</v>
      </c>
      <c r="D757" t="s">
        <v>21</v>
      </c>
      <c r="E757">
        <v>25177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43615</v>
      </c>
      <c r="L757" t="s">
        <v>26</v>
      </c>
      <c r="N757" t="s">
        <v>24</v>
      </c>
    </row>
    <row r="758" spans="1:14" x14ac:dyDescent="0.25">
      <c r="A758" t="s">
        <v>1856</v>
      </c>
      <c r="B758" t="s">
        <v>1857</v>
      </c>
      <c r="C758" t="s">
        <v>466</v>
      </c>
      <c r="D758" t="s">
        <v>21</v>
      </c>
      <c r="E758">
        <v>25177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43615</v>
      </c>
      <c r="L758" t="s">
        <v>26</v>
      </c>
      <c r="N758" t="s">
        <v>24</v>
      </c>
    </row>
    <row r="759" spans="1:14" x14ac:dyDescent="0.25">
      <c r="A759" t="s">
        <v>1858</v>
      </c>
      <c r="B759" t="s">
        <v>1859</v>
      </c>
      <c r="C759" t="s">
        <v>1833</v>
      </c>
      <c r="D759" t="s">
        <v>21</v>
      </c>
      <c r="E759">
        <v>25015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43615</v>
      </c>
      <c r="L759" t="s">
        <v>26</v>
      </c>
      <c r="N759" t="s">
        <v>24</v>
      </c>
    </row>
    <row r="760" spans="1:14" x14ac:dyDescent="0.25">
      <c r="A760" t="s">
        <v>1860</v>
      </c>
      <c r="B760" t="s">
        <v>1861</v>
      </c>
      <c r="C760" t="s">
        <v>466</v>
      </c>
      <c r="D760" t="s">
        <v>21</v>
      </c>
      <c r="E760">
        <v>25177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43615</v>
      </c>
      <c r="L760" t="s">
        <v>26</v>
      </c>
      <c r="N760" t="s">
        <v>24</v>
      </c>
    </row>
    <row r="761" spans="1:14" x14ac:dyDescent="0.25">
      <c r="A761" t="s">
        <v>1862</v>
      </c>
      <c r="B761" t="s">
        <v>1863</v>
      </c>
      <c r="C761" t="s">
        <v>326</v>
      </c>
      <c r="D761" t="s">
        <v>21</v>
      </c>
      <c r="E761">
        <v>25705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43615</v>
      </c>
      <c r="L761" t="s">
        <v>26</v>
      </c>
      <c r="N761" t="s">
        <v>24</v>
      </c>
    </row>
    <row r="762" spans="1:14" x14ac:dyDescent="0.25">
      <c r="A762" t="s">
        <v>1864</v>
      </c>
      <c r="B762" t="s">
        <v>1865</v>
      </c>
      <c r="C762" t="s">
        <v>32</v>
      </c>
      <c r="D762" t="s">
        <v>21</v>
      </c>
      <c r="E762">
        <v>24954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43615</v>
      </c>
      <c r="L762" t="s">
        <v>26</v>
      </c>
      <c r="N762" t="s">
        <v>24</v>
      </c>
    </row>
    <row r="763" spans="1:14" x14ac:dyDescent="0.25">
      <c r="A763" t="s">
        <v>1866</v>
      </c>
      <c r="B763" t="s">
        <v>1867</v>
      </c>
      <c r="C763" t="s">
        <v>1868</v>
      </c>
      <c r="D763" t="s">
        <v>21</v>
      </c>
      <c r="E763">
        <v>25520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43615</v>
      </c>
      <c r="L763" t="s">
        <v>26</v>
      </c>
      <c r="N763" t="s">
        <v>24</v>
      </c>
    </row>
    <row r="764" spans="1:14" x14ac:dyDescent="0.25">
      <c r="A764" t="s">
        <v>1869</v>
      </c>
      <c r="B764" t="s">
        <v>1870</v>
      </c>
      <c r="C764" t="s">
        <v>466</v>
      </c>
      <c r="D764" t="s">
        <v>21</v>
      </c>
      <c r="E764">
        <v>25177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43615</v>
      </c>
      <c r="L764" t="s">
        <v>26</v>
      </c>
      <c r="N764" t="s">
        <v>24</v>
      </c>
    </row>
    <row r="765" spans="1:14" x14ac:dyDescent="0.25">
      <c r="A765" t="s">
        <v>1871</v>
      </c>
      <c r="B765" t="s">
        <v>1872</v>
      </c>
      <c r="C765" t="s">
        <v>1833</v>
      </c>
      <c r="D765" t="s">
        <v>21</v>
      </c>
      <c r="E765">
        <v>25015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43615</v>
      </c>
      <c r="L765" t="s">
        <v>26</v>
      </c>
      <c r="N765" t="s">
        <v>24</v>
      </c>
    </row>
    <row r="766" spans="1:14" x14ac:dyDescent="0.25">
      <c r="A766" t="s">
        <v>1594</v>
      </c>
      <c r="B766" t="s">
        <v>1873</v>
      </c>
      <c r="C766" t="s">
        <v>1841</v>
      </c>
      <c r="D766" t="s">
        <v>21</v>
      </c>
      <c r="E766">
        <v>25039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43615</v>
      </c>
      <c r="L766" t="s">
        <v>26</v>
      </c>
      <c r="N766" t="s">
        <v>24</v>
      </c>
    </row>
    <row r="767" spans="1:14" x14ac:dyDescent="0.25">
      <c r="A767" t="s">
        <v>1874</v>
      </c>
      <c r="B767" t="s">
        <v>1875</v>
      </c>
      <c r="C767" t="s">
        <v>1876</v>
      </c>
      <c r="D767" t="s">
        <v>21</v>
      </c>
      <c r="E767">
        <v>25160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43615</v>
      </c>
      <c r="L767" t="s">
        <v>26</v>
      </c>
      <c r="N767" t="s">
        <v>24</v>
      </c>
    </row>
    <row r="768" spans="1:14" x14ac:dyDescent="0.25">
      <c r="A768" t="s">
        <v>1877</v>
      </c>
      <c r="B768" t="s">
        <v>1878</v>
      </c>
      <c r="C768" t="s">
        <v>1617</v>
      </c>
      <c r="D768" t="s">
        <v>21</v>
      </c>
      <c r="E768">
        <v>25526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43614</v>
      </c>
      <c r="L768" t="s">
        <v>26</v>
      </c>
      <c r="N768" t="s">
        <v>24</v>
      </c>
    </row>
    <row r="769" spans="1:14" x14ac:dyDescent="0.25">
      <c r="A769" t="s">
        <v>1879</v>
      </c>
      <c r="B769" t="s">
        <v>1880</v>
      </c>
      <c r="C769" t="s">
        <v>1881</v>
      </c>
      <c r="D769" t="s">
        <v>21</v>
      </c>
      <c r="E769">
        <v>25213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43614</v>
      </c>
      <c r="L769" t="s">
        <v>26</v>
      </c>
      <c r="N769" t="s">
        <v>24</v>
      </c>
    </row>
    <row r="770" spans="1:14" x14ac:dyDescent="0.25">
      <c r="A770" t="s">
        <v>1882</v>
      </c>
      <c r="B770" t="s">
        <v>1883</v>
      </c>
      <c r="C770" t="s">
        <v>1617</v>
      </c>
      <c r="D770" t="s">
        <v>21</v>
      </c>
      <c r="E770">
        <v>25526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43614</v>
      </c>
      <c r="L770" t="s">
        <v>26</v>
      </c>
      <c r="N770" t="s">
        <v>24</v>
      </c>
    </row>
    <row r="771" spans="1:14" x14ac:dyDescent="0.25">
      <c r="A771" t="s">
        <v>1884</v>
      </c>
      <c r="B771" t="s">
        <v>1885</v>
      </c>
      <c r="C771" t="s">
        <v>1629</v>
      </c>
      <c r="D771" t="s">
        <v>21</v>
      </c>
      <c r="E771">
        <v>25159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43614</v>
      </c>
      <c r="L771" t="s">
        <v>26</v>
      </c>
      <c r="N771" t="s">
        <v>24</v>
      </c>
    </row>
    <row r="772" spans="1:14" x14ac:dyDescent="0.25">
      <c r="A772" t="s">
        <v>1886</v>
      </c>
      <c r="B772" t="s">
        <v>1887</v>
      </c>
      <c r="C772" t="s">
        <v>1629</v>
      </c>
      <c r="D772" t="s">
        <v>21</v>
      </c>
      <c r="E772">
        <v>25159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43614</v>
      </c>
      <c r="L772" t="s">
        <v>26</v>
      </c>
      <c r="N772" t="s">
        <v>24</v>
      </c>
    </row>
    <row r="773" spans="1:14" x14ac:dyDescent="0.25">
      <c r="A773" t="s">
        <v>1888</v>
      </c>
      <c r="B773" t="s">
        <v>1889</v>
      </c>
      <c r="C773" t="s">
        <v>1617</v>
      </c>
      <c r="D773" t="s">
        <v>21</v>
      </c>
      <c r="E773">
        <v>25526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43614</v>
      </c>
      <c r="L773" t="s">
        <v>26</v>
      </c>
      <c r="N773" t="s">
        <v>24</v>
      </c>
    </row>
    <row r="774" spans="1:14" x14ac:dyDescent="0.25">
      <c r="A774" t="s">
        <v>1890</v>
      </c>
      <c r="B774" t="s">
        <v>1891</v>
      </c>
      <c r="C774" t="s">
        <v>956</v>
      </c>
      <c r="D774" t="s">
        <v>21</v>
      </c>
      <c r="E774">
        <v>25569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43614</v>
      </c>
      <c r="L774" t="s">
        <v>26</v>
      </c>
      <c r="N774" t="s">
        <v>24</v>
      </c>
    </row>
    <row r="775" spans="1:14" x14ac:dyDescent="0.25">
      <c r="A775" t="s">
        <v>1892</v>
      </c>
      <c r="B775" t="s">
        <v>1893</v>
      </c>
      <c r="C775" t="s">
        <v>1617</v>
      </c>
      <c r="D775" t="s">
        <v>21</v>
      </c>
      <c r="E775">
        <v>25526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43614</v>
      </c>
      <c r="L775" t="s">
        <v>26</v>
      </c>
      <c r="N775" t="s">
        <v>24</v>
      </c>
    </row>
    <row r="776" spans="1:14" x14ac:dyDescent="0.25">
      <c r="A776" t="s">
        <v>1894</v>
      </c>
      <c r="B776" t="s">
        <v>1895</v>
      </c>
      <c r="C776" t="s">
        <v>1629</v>
      </c>
      <c r="D776" t="s">
        <v>21</v>
      </c>
      <c r="E776">
        <v>25159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43614</v>
      </c>
      <c r="L776" t="s">
        <v>26</v>
      </c>
      <c r="N776" t="s">
        <v>24</v>
      </c>
    </row>
    <row r="777" spans="1:14" x14ac:dyDescent="0.25">
      <c r="A777" t="s">
        <v>1896</v>
      </c>
      <c r="B777" t="s">
        <v>1897</v>
      </c>
      <c r="C777" t="s">
        <v>1881</v>
      </c>
      <c r="D777" t="s">
        <v>21</v>
      </c>
      <c r="E777">
        <v>25213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43614</v>
      </c>
      <c r="L777" t="s">
        <v>26</v>
      </c>
      <c r="N777" t="s">
        <v>24</v>
      </c>
    </row>
    <row r="778" spans="1:14" x14ac:dyDescent="0.25">
      <c r="A778" t="s">
        <v>1898</v>
      </c>
      <c r="B778" t="s">
        <v>1899</v>
      </c>
      <c r="C778" t="s">
        <v>1617</v>
      </c>
      <c r="D778" t="s">
        <v>21</v>
      </c>
      <c r="E778">
        <v>25526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43614</v>
      </c>
      <c r="L778" t="s">
        <v>26</v>
      </c>
      <c r="N778" t="s">
        <v>24</v>
      </c>
    </row>
    <row r="779" spans="1:14" x14ac:dyDescent="0.25">
      <c r="A779" t="s">
        <v>1900</v>
      </c>
      <c r="B779" t="s">
        <v>1901</v>
      </c>
      <c r="C779" t="s">
        <v>1617</v>
      </c>
      <c r="D779" t="s">
        <v>21</v>
      </c>
      <c r="E779">
        <v>25526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43614</v>
      </c>
      <c r="L779" t="s">
        <v>26</v>
      </c>
      <c r="N779" t="s">
        <v>24</v>
      </c>
    </row>
    <row r="780" spans="1:14" x14ac:dyDescent="0.25">
      <c r="A780" t="s">
        <v>1902</v>
      </c>
      <c r="B780" t="s">
        <v>1903</v>
      </c>
      <c r="C780" t="s">
        <v>1629</v>
      </c>
      <c r="D780" t="s">
        <v>21</v>
      </c>
      <c r="E780">
        <v>25159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43614</v>
      </c>
      <c r="L780" t="s">
        <v>26</v>
      </c>
      <c r="N780" t="s">
        <v>24</v>
      </c>
    </row>
    <row r="781" spans="1:14" x14ac:dyDescent="0.25">
      <c r="A781" t="s">
        <v>1904</v>
      </c>
      <c r="B781" t="s">
        <v>1905</v>
      </c>
      <c r="C781" t="s">
        <v>1881</v>
      </c>
      <c r="D781" t="s">
        <v>21</v>
      </c>
      <c r="E781">
        <v>25213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43614</v>
      </c>
      <c r="L781" t="s">
        <v>26</v>
      </c>
      <c r="N781" t="s">
        <v>24</v>
      </c>
    </row>
    <row r="782" spans="1:14" x14ac:dyDescent="0.25">
      <c r="A782" t="s">
        <v>1906</v>
      </c>
      <c r="B782" t="s">
        <v>1907</v>
      </c>
      <c r="C782" t="s">
        <v>1617</v>
      </c>
      <c r="D782" t="s">
        <v>21</v>
      </c>
      <c r="E782">
        <v>25526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43614</v>
      </c>
      <c r="L782" t="s">
        <v>26</v>
      </c>
      <c r="N782" t="s">
        <v>24</v>
      </c>
    </row>
    <row r="783" spans="1:14" x14ac:dyDescent="0.25">
      <c r="A783" t="s">
        <v>1908</v>
      </c>
      <c r="B783" t="s">
        <v>1909</v>
      </c>
      <c r="C783" t="s">
        <v>1910</v>
      </c>
      <c r="D783" t="s">
        <v>21</v>
      </c>
      <c r="E783">
        <v>25411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43614</v>
      </c>
      <c r="L783" t="s">
        <v>26</v>
      </c>
      <c r="N783" t="s">
        <v>24</v>
      </c>
    </row>
    <row r="784" spans="1:14" x14ac:dyDescent="0.25">
      <c r="A784" t="s">
        <v>1911</v>
      </c>
      <c r="B784" t="s">
        <v>1912</v>
      </c>
      <c r="C784" t="s">
        <v>1629</v>
      </c>
      <c r="D784" t="s">
        <v>21</v>
      </c>
      <c r="E784">
        <v>25159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43614</v>
      </c>
      <c r="L784" t="s">
        <v>26</v>
      </c>
      <c r="N784" t="s">
        <v>24</v>
      </c>
    </row>
    <row r="785" spans="1:14" x14ac:dyDescent="0.25">
      <c r="A785" t="s">
        <v>1913</v>
      </c>
      <c r="B785" t="s">
        <v>1914</v>
      </c>
      <c r="C785" t="s">
        <v>1617</v>
      </c>
      <c r="D785" t="s">
        <v>21</v>
      </c>
      <c r="E785">
        <v>25526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43614</v>
      </c>
      <c r="L785" t="s">
        <v>26</v>
      </c>
      <c r="N785" t="s">
        <v>24</v>
      </c>
    </row>
    <row r="786" spans="1:14" x14ac:dyDescent="0.25">
      <c r="A786" t="s">
        <v>1915</v>
      </c>
      <c r="B786" t="s">
        <v>1916</v>
      </c>
      <c r="C786" t="s">
        <v>1881</v>
      </c>
      <c r="D786" t="s">
        <v>21</v>
      </c>
      <c r="E786">
        <v>25213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43614</v>
      </c>
      <c r="L786" t="s">
        <v>26</v>
      </c>
      <c r="N786" t="s">
        <v>24</v>
      </c>
    </row>
    <row r="787" spans="1:14" x14ac:dyDescent="0.25">
      <c r="A787" t="s">
        <v>1917</v>
      </c>
      <c r="B787" t="s">
        <v>1918</v>
      </c>
      <c r="C787" t="s">
        <v>1629</v>
      </c>
      <c r="D787" t="s">
        <v>21</v>
      </c>
      <c r="E787">
        <v>25159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43614</v>
      </c>
      <c r="L787" t="s">
        <v>26</v>
      </c>
      <c r="N787" t="s">
        <v>24</v>
      </c>
    </row>
    <row r="788" spans="1:14" x14ac:dyDescent="0.25">
      <c r="A788" t="s">
        <v>1919</v>
      </c>
      <c r="B788" t="s">
        <v>1920</v>
      </c>
      <c r="C788" t="s">
        <v>1921</v>
      </c>
      <c r="D788" t="s">
        <v>21</v>
      </c>
      <c r="E788">
        <v>25422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43614</v>
      </c>
      <c r="L788" t="s">
        <v>26</v>
      </c>
      <c r="N788" t="s">
        <v>24</v>
      </c>
    </row>
    <row r="789" spans="1:14" x14ac:dyDescent="0.25">
      <c r="A789" t="s">
        <v>1922</v>
      </c>
      <c r="B789" t="s">
        <v>1923</v>
      </c>
      <c r="C789" t="s">
        <v>271</v>
      </c>
      <c r="D789" t="s">
        <v>21</v>
      </c>
      <c r="E789">
        <v>25405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43614</v>
      </c>
      <c r="L789" t="s">
        <v>26</v>
      </c>
      <c r="N789" t="s">
        <v>24</v>
      </c>
    </row>
    <row r="790" spans="1:14" x14ac:dyDescent="0.25">
      <c r="A790" t="s">
        <v>1924</v>
      </c>
      <c r="B790" t="s">
        <v>1925</v>
      </c>
      <c r="C790" t="s">
        <v>743</v>
      </c>
      <c r="D790" t="s">
        <v>21</v>
      </c>
      <c r="E790">
        <v>25168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43614</v>
      </c>
      <c r="L790" t="s">
        <v>26</v>
      </c>
      <c r="N790" t="s">
        <v>24</v>
      </c>
    </row>
    <row r="791" spans="1:14" x14ac:dyDescent="0.25">
      <c r="A791" t="s">
        <v>114</v>
      </c>
      <c r="B791" t="s">
        <v>1926</v>
      </c>
      <c r="C791" t="s">
        <v>1617</v>
      </c>
      <c r="D791" t="s">
        <v>21</v>
      </c>
      <c r="E791">
        <v>25526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43614</v>
      </c>
      <c r="L791" t="s">
        <v>26</v>
      </c>
      <c r="N791" t="s">
        <v>24</v>
      </c>
    </row>
    <row r="792" spans="1:14" x14ac:dyDescent="0.25">
      <c r="A792" t="s">
        <v>1927</v>
      </c>
      <c r="B792" t="s">
        <v>1928</v>
      </c>
      <c r="C792" t="s">
        <v>1617</v>
      </c>
      <c r="D792" t="s">
        <v>21</v>
      </c>
      <c r="E792">
        <v>25526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43614</v>
      </c>
      <c r="L792" t="s">
        <v>26</v>
      </c>
      <c r="N792" t="s">
        <v>24</v>
      </c>
    </row>
    <row r="793" spans="1:14" x14ac:dyDescent="0.25">
      <c r="A793" t="s">
        <v>1929</v>
      </c>
      <c r="B793" t="s">
        <v>1930</v>
      </c>
      <c r="C793" t="s">
        <v>1881</v>
      </c>
      <c r="D793" t="s">
        <v>21</v>
      </c>
      <c r="E793">
        <v>25213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43614</v>
      </c>
      <c r="L793" t="s">
        <v>26</v>
      </c>
      <c r="N793" t="s">
        <v>24</v>
      </c>
    </row>
    <row r="794" spans="1:14" x14ac:dyDescent="0.25">
      <c r="A794" t="s">
        <v>1931</v>
      </c>
      <c r="B794" t="s">
        <v>1932</v>
      </c>
      <c r="C794" t="s">
        <v>637</v>
      </c>
      <c r="D794" t="s">
        <v>21</v>
      </c>
      <c r="E794">
        <v>26101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43613</v>
      </c>
      <c r="L794" t="s">
        <v>26</v>
      </c>
      <c r="N794" t="s">
        <v>24</v>
      </c>
    </row>
    <row r="795" spans="1:14" x14ac:dyDescent="0.25">
      <c r="A795" t="s">
        <v>1933</v>
      </c>
      <c r="B795" t="s">
        <v>1934</v>
      </c>
      <c r="C795" t="s">
        <v>637</v>
      </c>
      <c r="D795" t="s">
        <v>21</v>
      </c>
      <c r="E795">
        <v>26104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43613</v>
      </c>
      <c r="L795" t="s">
        <v>26</v>
      </c>
      <c r="N795" t="s">
        <v>24</v>
      </c>
    </row>
    <row r="796" spans="1:14" x14ac:dyDescent="0.25">
      <c r="A796" t="s">
        <v>1935</v>
      </c>
      <c r="B796" t="s">
        <v>1936</v>
      </c>
      <c r="C796" t="s">
        <v>1937</v>
      </c>
      <c r="D796" t="s">
        <v>21</v>
      </c>
      <c r="E796">
        <v>25265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43613</v>
      </c>
      <c r="L796" t="s">
        <v>26</v>
      </c>
      <c r="N796" t="s">
        <v>24</v>
      </c>
    </row>
    <row r="797" spans="1:14" x14ac:dyDescent="0.25">
      <c r="A797" t="s">
        <v>1938</v>
      </c>
      <c r="B797" t="s">
        <v>1939</v>
      </c>
      <c r="C797" t="s">
        <v>668</v>
      </c>
      <c r="D797" t="s">
        <v>21</v>
      </c>
      <c r="E797">
        <v>26105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43613</v>
      </c>
      <c r="L797" t="s">
        <v>26</v>
      </c>
      <c r="N797" t="s">
        <v>24</v>
      </c>
    </row>
    <row r="798" spans="1:14" x14ac:dyDescent="0.25">
      <c r="A798" t="s">
        <v>1940</v>
      </c>
      <c r="B798" t="s">
        <v>1941</v>
      </c>
      <c r="C798" t="s">
        <v>668</v>
      </c>
      <c r="D798" t="s">
        <v>21</v>
      </c>
      <c r="E798">
        <v>26105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43613</v>
      </c>
      <c r="L798" t="s">
        <v>26</v>
      </c>
      <c r="N798" t="s">
        <v>24</v>
      </c>
    </row>
    <row r="799" spans="1:14" x14ac:dyDescent="0.25">
      <c r="A799" t="s">
        <v>1942</v>
      </c>
      <c r="B799" t="s">
        <v>1943</v>
      </c>
      <c r="C799" t="s">
        <v>668</v>
      </c>
      <c r="D799" t="s">
        <v>21</v>
      </c>
      <c r="E799">
        <v>26105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43613</v>
      </c>
      <c r="L799" t="s">
        <v>26</v>
      </c>
      <c r="N799" t="s">
        <v>24</v>
      </c>
    </row>
    <row r="800" spans="1:14" x14ac:dyDescent="0.25">
      <c r="A800" t="s">
        <v>1944</v>
      </c>
      <c r="B800" t="s">
        <v>1945</v>
      </c>
      <c r="C800" t="s">
        <v>463</v>
      </c>
      <c r="D800" t="s">
        <v>21</v>
      </c>
      <c r="E800">
        <v>25550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43613</v>
      </c>
      <c r="L800" t="s">
        <v>26</v>
      </c>
      <c r="N800" t="s">
        <v>24</v>
      </c>
    </row>
    <row r="801" spans="1:14" x14ac:dyDescent="0.25">
      <c r="A801" t="s">
        <v>1946</v>
      </c>
      <c r="B801" t="s">
        <v>1947</v>
      </c>
      <c r="C801" t="s">
        <v>463</v>
      </c>
      <c r="D801" t="s">
        <v>21</v>
      </c>
      <c r="E801">
        <v>25550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43613</v>
      </c>
      <c r="L801" t="s">
        <v>26</v>
      </c>
      <c r="N801" t="s">
        <v>24</v>
      </c>
    </row>
    <row r="802" spans="1:14" x14ac:dyDescent="0.25">
      <c r="A802" t="s">
        <v>1948</v>
      </c>
      <c r="B802" t="s">
        <v>1949</v>
      </c>
      <c r="C802" t="s">
        <v>1950</v>
      </c>
      <c r="D802" t="s">
        <v>21</v>
      </c>
      <c r="E802">
        <v>25260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43613</v>
      </c>
      <c r="L802" t="s">
        <v>26</v>
      </c>
      <c r="N802" t="s">
        <v>24</v>
      </c>
    </row>
    <row r="803" spans="1:14" x14ac:dyDescent="0.25">
      <c r="A803" t="s">
        <v>1951</v>
      </c>
      <c r="B803" t="s">
        <v>1952</v>
      </c>
      <c r="C803" t="s">
        <v>668</v>
      </c>
      <c r="D803" t="s">
        <v>21</v>
      </c>
      <c r="E803">
        <v>26105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43613</v>
      </c>
      <c r="L803" t="s">
        <v>26</v>
      </c>
      <c r="N803" t="s">
        <v>24</v>
      </c>
    </row>
    <row r="804" spans="1:14" x14ac:dyDescent="0.25">
      <c r="A804" t="s">
        <v>1953</v>
      </c>
      <c r="B804" t="s">
        <v>1954</v>
      </c>
      <c r="C804" t="s">
        <v>637</v>
      </c>
      <c r="D804" t="s">
        <v>21</v>
      </c>
      <c r="E804">
        <v>26101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43613</v>
      </c>
      <c r="L804" t="s">
        <v>26</v>
      </c>
      <c r="N804" t="s">
        <v>24</v>
      </c>
    </row>
    <row r="805" spans="1:14" x14ac:dyDescent="0.25">
      <c r="A805" t="s">
        <v>1955</v>
      </c>
      <c r="B805" t="s">
        <v>1956</v>
      </c>
      <c r="C805" t="s">
        <v>668</v>
      </c>
      <c r="D805" t="s">
        <v>21</v>
      </c>
      <c r="E805">
        <v>26105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43613</v>
      </c>
      <c r="L805" t="s">
        <v>26</v>
      </c>
      <c r="N805" t="s">
        <v>24</v>
      </c>
    </row>
    <row r="806" spans="1:14" x14ac:dyDescent="0.25">
      <c r="A806" t="s">
        <v>1957</v>
      </c>
      <c r="B806" t="s">
        <v>1958</v>
      </c>
      <c r="C806" t="s">
        <v>637</v>
      </c>
      <c r="D806" t="s">
        <v>21</v>
      </c>
      <c r="E806">
        <v>26101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43613</v>
      </c>
      <c r="L806" t="s">
        <v>26</v>
      </c>
      <c r="N806" t="s">
        <v>24</v>
      </c>
    </row>
    <row r="807" spans="1:14" x14ac:dyDescent="0.25">
      <c r="A807" t="s">
        <v>1959</v>
      </c>
      <c r="B807" t="s">
        <v>1960</v>
      </c>
      <c r="C807" t="s">
        <v>668</v>
      </c>
      <c r="D807" t="s">
        <v>21</v>
      </c>
      <c r="E807">
        <v>26105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43613</v>
      </c>
      <c r="L807" t="s">
        <v>26</v>
      </c>
      <c r="N807" t="s">
        <v>24</v>
      </c>
    </row>
    <row r="808" spans="1:14" x14ac:dyDescent="0.25">
      <c r="A808" t="s">
        <v>1961</v>
      </c>
      <c r="B808" t="s">
        <v>1962</v>
      </c>
      <c r="C808" t="s">
        <v>304</v>
      </c>
      <c r="D808" t="s">
        <v>21</v>
      </c>
      <c r="E808">
        <v>24739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43613</v>
      </c>
      <c r="L808" t="s">
        <v>26</v>
      </c>
      <c r="N808" t="s">
        <v>24</v>
      </c>
    </row>
    <row r="809" spans="1:14" x14ac:dyDescent="0.25">
      <c r="A809" t="s">
        <v>1963</v>
      </c>
      <c r="B809" t="s">
        <v>1964</v>
      </c>
      <c r="C809" t="s">
        <v>637</v>
      </c>
      <c r="D809" t="s">
        <v>21</v>
      </c>
      <c r="E809">
        <v>26101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43613</v>
      </c>
      <c r="L809" t="s">
        <v>26</v>
      </c>
      <c r="N809" t="s">
        <v>24</v>
      </c>
    </row>
    <row r="810" spans="1:14" x14ac:dyDescent="0.25">
      <c r="A810" t="s">
        <v>1965</v>
      </c>
      <c r="B810" t="s">
        <v>1966</v>
      </c>
      <c r="C810" t="s">
        <v>668</v>
      </c>
      <c r="D810" t="s">
        <v>21</v>
      </c>
      <c r="E810">
        <v>26105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43613</v>
      </c>
      <c r="L810" t="s">
        <v>26</v>
      </c>
      <c r="N810" t="s">
        <v>24</v>
      </c>
    </row>
    <row r="811" spans="1:14" x14ac:dyDescent="0.25">
      <c r="A811" t="s">
        <v>1967</v>
      </c>
      <c r="B811" t="s">
        <v>1968</v>
      </c>
      <c r="C811" t="s">
        <v>1969</v>
      </c>
      <c r="D811" t="s">
        <v>21</v>
      </c>
      <c r="E811">
        <v>26260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43609</v>
      </c>
      <c r="L811" t="s">
        <v>26</v>
      </c>
      <c r="N811" t="s">
        <v>24</v>
      </c>
    </row>
    <row r="812" spans="1:14" x14ac:dyDescent="0.25">
      <c r="A812" t="s">
        <v>1972</v>
      </c>
      <c r="B812" t="s">
        <v>1973</v>
      </c>
      <c r="C812" t="s">
        <v>1974</v>
      </c>
      <c r="D812" t="s">
        <v>21</v>
      </c>
      <c r="E812">
        <v>25971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43608</v>
      </c>
      <c r="L812" t="s">
        <v>26</v>
      </c>
      <c r="N812" t="s">
        <v>24</v>
      </c>
    </row>
    <row r="813" spans="1:14" x14ac:dyDescent="0.25">
      <c r="A813" t="s">
        <v>1978</v>
      </c>
      <c r="B813" t="s">
        <v>1979</v>
      </c>
      <c r="C813" t="s">
        <v>304</v>
      </c>
      <c r="D813" t="s">
        <v>21</v>
      </c>
      <c r="E813">
        <v>24739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43608</v>
      </c>
      <c r="L813" t="s">
        <v>26</v>
      </c>
      <c r="N813" t="s">
        <v>24</v>
      </c>
    </row>
    <row r="814" spans="1:14" x14ac:dyDescent="0.25">
      <c r="A814" t="s">
        <v>1982</v>
      </c>
      <c r="B814" t="s">
        <v>1983</v>
      </c>
      <c r="C814" t="s">
        <v>304</v>
      </c>
      <c r="D814" t="s">
        <v>21</v>
      </c>
      <c r="E814">
        <v>24740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43608</v>
      </c>
      <c r="L814" t="s">
        <v>26</v>
      </c>
      <c r="N814" t="s">
        <v>24</v>
      </c>
    </row>
    <row r="815" spans="1:14" x14ac:dyDescent="0.25">
      <c r="A815" t="s">
        <v>1988</v>
      </c>
      <c r="B815" t="s">
        <v>1989</v>
      </c>
      <c r="C815" t="s">
        <v>1990</v>
      </c>
      <c r="D815" t="s">
        <v>21</v>
      </c>
      <c r="E815">
        <v>25555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43608</v>
      </c>
      <c r="L815" t="s">
        <v>26</v>
      </c>
      <c r="N815" t="s">
        <v>24</v>
      </c>
    </row>
    <row r="816" spans="1:14" x14ac:dyDescent="0.25">
      <c r="A816" t="s">
        <v>1991</v>
      </c>
      <c r="B816" t="s">
        <v>1992</v>
      </c>
      <c r="C816" t="s">
        <v>1993</v>
      </c>
      <c r="D816" t="s">
        <v>21</v>
      </c>
      <c r="E816">
        <v>25514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43608</v>
      </c>
      <c r="L816" t="s">
        <v>26</v>
      </c>
      <c r="N816" t="s">
        <v>24</v>
      </c>
    </row>
    <row r="817" spans="1:14" x14ac:dyDescent="0.25">
      <c r="A817" t="s">
        <v>1994</v>
      </c>
      <c r="B817" t="s">
        <v>1995</v>
      </c>
      <c r="C817" t="s">
        <v>1996</v>
      </c>
      <c r="D817" t="s">
        <v>21</v>
      </c>
      <c r="E817">
        <v>25843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43608</v>
      </c>
      <c r="L817" t="s">
        <v>26</v>
      </c>
      <c r="N817" t="s">
        <v>24</v>
      </c>
    </row>
    <row r="818" spans="1:14" x14ac:dyDescent="0.25">
      <c r="A818" t="s">
        <v>1997</v>
      </c>
      <c r="B818" t="s">
        <v>1998</v>
      </c>
      <c r="C818" t="s">
        <v>1974</v>
      </c>
      <c r="D818" t="s">
        <v>21</v>
      </c>
      <c r="E818">
        <v>25971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43608</v>
      </c>
      <c r="L818" t="s">
        <v>26</v>
      </c>
      <c r="N818" t="s">
        <v>24</v>
      </c>
    </row>
    <row r="819" spans="1:14" x14ac:dyDescent="0.25">
      <c r="A819" t="s">
        <v>1999</v>
      </c>
      <c r="B819" t="s">
        <v>2000</v>
      </c>
      <c r="C819" t="s">
        <v>340</v>
      </c>
      <c r="D819" t="s">
        <v>21</v>
      </c>
      <c r="E819">
        <v>24712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43608</v>
      </c>
      <c r="L819" t="s">
        <v>26</v>
      </c>
      <c r="N819" t="s">
        <v>24</v>
      </c>
    </row>
    <row r="820" spans="1:14" x14ac:dyDescent="0.25">
      <c r="A820" t="s">
        <v>2003</v>
      </c>
      <c r="B820" t="s">
        <v>2004</v>
      </c>
      <c r="C820" t="s">
        <v>2005</v>
      </c>
      <c r="D820" t="s">
        <v>21</v>
      </c>
      <c r="E820">
        <v>25537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43607</v>
      </c>
      <c r="L820" t="s">
        <v>26</v>
      </c>
      <c r="N820" t="s">
        <v>24</v>
      </c>
    </row>
    <row r="821" spans="1:14" x14ac:dyDescent="0.25">
      <c r="A821" t="s">
        <v>2006</v>
      </c>
      <c r="B821" t="s">
        <v>2007</v>
      </c>
      <c r="C821" t="s">
        <v>2008</v>
      </c>
      <c r="D821" t="s">
        <v>21</v>
      </c>
      <c r="E821">
        <v>25674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43607</v>
      </c>
      <c r="L821" t="s">
        <v>26</v>
      </c>
      <c r="N821" t="s">
        <v>24</v>
      </c>
    </row>
    <row r="822" spans="1:14" x14ac:dyDescent="0.25">
      <c r="A822" t="s">
        <v>2009</v>
      </c>
      <c r="B822" t="s">
        <v>2010</v>
      </c>
      <c r="C822" t="s">
        <v>707</v>
      </c>
      <c r="D822" t="s">
        <v>21</v>
      </c>
      <c r="E822">
        <v>24701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43607</v>
      </c>
      <c r="L822" t="s">
        <v>26</v>
      </c>
      <c r="N822" t="s">
        <v>24</v>
      </c>
    </row>
    <row r="823" spans="1:14" x14ac:dyDescent="0.25">
      <c r="A823" t="s">
        <v>2011</v>
      </c>
      <c r="B823" t="s">
        <v>2012</v>
      </c>
      <c r="C823" t="s">
        <v>2013</v>
      </c>
      <c r="D823" t="s">
        <v>21</v>
      </c>
      <c r="E823">
        <v>26287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43607</v>
      </c>
      <c r="L823" t="s">
        <v>26</v>
      </c>
      <c r="N823" t="s">
        <v>24</v>
      </c>
    </row>
    <row r="824" spans="1:14" x14ac:dyDescent="0.25">
      <c r="A824" t="s">
        <v>2014</v>
      </c>
      <c r="B824" t="s">
        <v>2015</v>
      </c>
      <c r="C824" t="s">
        <v>707</v>
      </c>
      <c r="D824" t="s">
        <v>21</v>
      </c>
      <c r="E824">
        <v>24701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43607</v>
      </c>
      <c r="L824" t="s">
        <v>26</v>
      </c>
      <c r="N824" t="s">
        <v>24</v>
      </c>
    </row>
    <row r="825" spans="1:14" x14ac:dyDescent="0.25">
      <c r="A825" t="s">
        <v>2016</v>
      </c>
      <c r="B825" t="s">
        <v>2017</v>
      </c>
      <c r="C825" t="s">
        <v>326</v>
      </c>
      <c r="D825" t="s">
        <v>21</v>
      </c>
      <c r="E825">
        <v>25705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43607</v>
      </c>
      <c r="L825" t="s">
        <v>26</v>
      </c>
      <c r="N825" t="s">
        <v>24</v>
      </c>
    </row>
    <row r="826" spans="1:14" x14ac:dyDescent="0.25">
      <c r="A826" t="s">
        <v>2018</v>
      </c>
      <c r="B826" t="s">
        <v>2019</v>
      </c>
      <c r="C826" t="s">
        <v>707</v>
      </c>
      <c r="D826" t="s">
        <v>21</v>
      </c>
      <c r="E826">
        <v>24701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43607</v>
      </c>
      <c r="L826" t="s">
        <v>26</v>
      </c>
      <c r="N826" t="s">
        <v>24</v>
      </c>
    </row>
    <row r="827" spans="1:14" x14ac:dyDescent="0.25">
      <c r="A827" t="s">
        <v>1456</v>
      </c>
      <c r="B827" t="s">
        <v>2020</v>
      </c>
      <c r="C827" t="s">
        <v>707</v>
      </c>
      <c r="D827" t="s">
        <v>21</v>
      </c>
      <c r="E827">
        <v>24701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43607</v>
      </c>
      <c r="L827" t="s">
        <v>26</v>
      </c>
      <c r="N827" t="s">
        <v>24</v>
      </c>
    </row>
    <row r="828" spans="1:14" x14ac:dyDescent="0.25">
      <c r="A828" t="s">
        <v>2021</v>
      </c>
      <c r="B828" t="s">
        <v>2022</v>
      </c>
      <c r="C828" t="s">
        <v>326</v>
      </c>
      <c r="D828" t="s">
        <v>21</v>
      </c>
      <c r="E828">
        <v>25702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43607</v>
      </c>
      <c r="L828" t="s">
        <v>26</v>
      </c>
      <c r="N828" t="s">
        <v>24</v>
      </c>
    </row>
    <row r="829" spans="1:14" x14ac:dyDescent="0.25">
      <c r="A829" t="s">
        <v>2023</v>
      </c>
      <c r="B829" t="s">
        <v>2024</v>
      </c>
      <c r="C829" t="s">
        <v>255</v>
      </c>
      <c r="D829" t="s">
        <v>21</v>
      </c>
      <c r="E829">
        <v>26884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43607</v>
      </c>
      <c r="L829" t="s">
        <v>26</v>
      </c>
      <c r="N829" t="s">
        <v>24</v>
      </c>
    </row>
    <row r="830" spans="1:14" x14ac:dyDescent="0.25">
      <c r="A830" t="s">
        <v>2025</v>
      </c>
      <c r="B830" t="s">
        <v>2026</v>
      </c>
      <c r="C830" t="s">
        <v>326</v>
      </c>
      <c r="D830" t="s">
        <v>21</v>
      </c>
      <c r="E830">
        <v>25701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43607</v>
      </c>
      <c r="L830" t="s">
        <v>26</v>
      </c>
      <c r="N830" t="s">
        <v>24</v>
      </c>
    </row>
    <row r="831" spans="1:14" x14ac:dyDescent="0.25">
      <c r="A831" t="s">
        <v>2025</v>
      </c>
      <c r="B831" t="s">
        <v>2027</v>
      </c>
      <c r="C831" t="s">
        <v>2008</v>
      </c>
      <c r="D831" t="s">
        <v>21</v>
      </c>
      <c r="E831">
        <v>25674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43607</v>
      </c>
      <c r="L831" t="s">
        <v>26</v>
      </c>
      <c r="N831" t="s">
        <v>24</v>
      </c>
    </row>
    <row r="832" spans="1:14" x14ac:dyDescent="0.25">
      <c r="A832" t="s">
        <v>2028</v>
      </c>
      <c r="B832" t="s">
        <v>2029</v>
      </c>
      <c r="C832" t="s">
        <v>707</v>
      </c>
      <c r="D832" t="s">
        <v>21</v>
      </c>
      <c r="E832">
        <v>24701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43607</v>
      </c>
      <c r="L832" t="s">
        <v>26</v>
      </c>
      <c r="N832" t="s">
        <v>24</v>
      </c>
    </row>
    <row r="833" spans="1:14" x14ac:dyDescent="0.25">
      <c r="A833" t="s">
        <v>2030</v>
      </c>
      <c r="B833" t="s">
        <v>2031</v>
      </c>
      <c r="C833" t="s">
        <v>707</v>
      </c>
      <c r="D833" t="s">
        <v>21</v>
      </c>
      <c r="E833">
        <v>24701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43607</v>
      </c>
      <c r="L833" t="s">
        <v>26</v>
      </c>
      <c r="N833" t="s">
        <v>24</v>
      </c>
    </row>
    <row r="834" spans="1:14" x14ac:dyDescent="0.25">
      <c r="A834" t="s">
        <v>2032</v>
      </c>
      <c r="B834" t="s">
        <v>2033</v>
      </c>
      <c r="C834" t="s">
        <v>2034</v>
      </c>
      <c r="D834" t="s">
        <v>21</v>
      </c>
      <c r="E834">
        <v>25503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43607</v>
      </c>
      <c r="L834" t="s">
        <v>26</v>
      </c>
      <c r="N834" t="s">
        <v>24</v>
      </c>
    </row>
    <row r="835" spans="1:14" x14ac:dyDescent="0.25">
      <c r="A835" t="s">
        <v>2035</v>
      </c>
      <c r="B835" t="s">
        <v>2036</v>
      </c>
      <c r="C835" t="s">
        <v>2037</v>
      </c>
      <c r="D835" t="s">
        <v>21</v>
      </c>
      <c r="E835">
        <v>24738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43607</v>
      </c>
      <c r="L835" t="s">
        <v>26</v>
      </c>
      <c r="N835" t="s">
        <v>24</v>
      </c>
    </row>
    <row r="836" spans="1:14" x14ac:dyDescent="0.25">
      <c r="A836" t="s">
        <v>2038</v>
      </c>
      <c r="B836" t="s">
        <v>2039</v>
      </c>
      <c r="C836" t="s">
        <v>2005</v>
      </c>
      <c r="D836" t="s">
        <v>21</v>
      </c>
      <c r="E836">
        <v>25537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43607</v>
      </c>
      <c r="L836" t="s">
        <v>26</v>
      </c>
      <c r="N836" t="s">
        <v>24</v>
      </c>
    </row>
    <row r="837" spans="1:14" x14ac:dyDescent="0.25">
      <c r="A837" t="s">
        <v>2040</v>
      </c>
      <c r="B837" t="s">
        <v>2041</v>
      </c>
      <c r="C837" t="s">
        <v>255</v>
      </c>
      <c r="D837" t="s">
        <v>21</v>
      </c>
      <c r="E837">
        <v>26884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43607</v>
      </c>
      <c r="L837" t="s">
        <v>26</v>
      </c>
      <c r="N837" t="s">
        <v>24</v>
      </c>
    </row>
    <row r="838" spans="1:14" x14ac:dyDescent="0.25">
      <c r="A838" t="s">
        <v>2042</v>
      </c>
      <c r="B838" t="s">
        <v>2043</v>
      </c>
      <c r="C838" t="s">
        <v>2044</v>
      </c>
      <c r="D838" t="s">
        <v>21</v>
      </c>
      <c r="E838">
        <v>26814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43607</v>
      </c>
      <c r="L838" t="s">
        <v>26</v>
      </c>
      <c r="N838" t="s">
        <v>24</v>
      </c>
    </row>
    <row r="839" spans="1:14" x14ac:dyDescent="0.25">
      <c r="A839" t="s">
        <v>2045</v>
      </c>
      <c r="B839" t="s">
        <v>2046</v>
      </c>
      <c r="C839" t="s">
        <v>2047</v>
      </c>
      <c r="D839" t="s">
        <v>21</v>
      </c>
      <c r="E839">
        <v>24724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43607</v>
      </c>
      <c r="L839" t="s">
        <v>26</v>
      </c>
      <c r="N839" t="s">
        <v>24</v>
      </c>
    </row>
    <row r="840" spans="1:14" x14ac:dyDescent="0.25">
      <c r="A840" t="s">
        <v>2048</v>
      </c>
      <c r="B840" t="s">
        <v>2049</v>
      </c>
      <c r="C840" t="s">
        <v>2050</v>
      </c>
      <c r="D840" t="s">
        <v>21</v>
      </c>
      <c r="E840">
        <v>26238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43605</v>
      </c>
      <c r="L840" t="s">
        <v>26</v>
      </c>
      <c r="N840" t="s">
        <v>24</v>
      </c>
    </row>
    <row r="841" spans="1:14" x14ac:dyDescent="0.25">
      <c r="A841" t="s">
        <v>2051</v>
      </c>
      <c r="B841" t="s">
        <v>2052</v>
      </c>
      <c r="C841" t="s">
        <v>1298</v>
      </c>
      <c r="D841" t="s">
        <v>21</v>
      </c>
      <c r="E841">
        <v>26241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43605</v>
      </c>
      <c r="L841" t="s">
        <v>26</v>
      </c>
      <c r="N841" t="s">
        <v>24</v>
      </c>
    </row>
    <row r="842" spans="1:14" x14ac:dyDescent="0.25">
      <c r="A842" t="s">
        <v>2053</v>
      </c>
      <c r="B842" t="s">
        <v>2054</v>
      </c>
      <c r="C842" t="s">
        <v>2055</v>
      </c>
      <c r="D842" t="s">
        <v>21</v>
      </c>
      <c r="E842">
        <v>26205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43605</v>
      </c>
      <c r="L842" t="s">
        <v>26</v>
      </c>
      <c r="N842" t="s">
        <v>24</v>
      </c>
    </row>
    <row r="843" spans="1:14" x14ac:dyDescent="0.25">
      <c r="A843" t="s">
        <v>2056</v>
      </c>
      <c r="B843" t="s">
        <v>2057</v>
      </c>
      <c r="C843" t="s">
        <v>2058</v>
      </c>
      <c r="D843" t="s">
        <v>21</v>
      </c>
      <c r="E843">
        <v>26610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43605</v>
      </c>
      <c r="L843" t="s">
        <v>26</v>
      </c>
      <c r="N843" t="s">
        <v>24</v>
      </c>
    </row>
    <row r="844" spans="1:14" x14ac:dyDescent="0.25">
      <c r="A844" t="s">
        <v>2059</v>
      </c>
      <c r="B844" t="s">
        <v>2060</v>
      </c>
      <c r="C844" t="s">
        <v>1298</v>
      </c>
      <c r="D844" t="s">
        <v>21</v>
      </c>
      <c r="E844">
        <v>26241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43605</v>
      </c>
      <c r="L844" t="s">
        <v>26</v>
      </c>
      <c r="N844" t="s">
        <v>24</v>
      </c>
    </row>
    <row r="845" spans="1:14" x14ac:dyDescent="0.25">
      <c r="A845" t="s">
        <v>2061</v>
      </c>
      <c r="B845" t="s">
        <v>2062</v>
      </c>
      <c r="C845" t="s">
        <v>2058</v>
      </c>
      <c r="D845" t="s">
        <v>21</v>
      </c>
      <c r="E845">
        <v>26610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43605</v>
      </c>
      <c r="L845" t="s">
        <v>26</v>
      </c>
      <c r="N845" t="s">
        <v>24</v>
      </c>
    </row>
    <row r="846" spans="1:14" x14ac:dyDescent="0.25">
      <c r="A846" t="s">
        <v>2063</v>
      </c>
      <c r="B846" t="s">
        <v>2064</v>
      </c>
      <c r="C846" t="s">
        <v>2065</v>
      </c>
      <c r="D846" t="s">
        <v>21</v>
      </c>
      <c r="E846">
        <v>26261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43605</v>
      </c>
      <c r="L846" t="s">
        <v>26</v>
      </c>
      <c r="N846" t="s">
        <v>24</v>
      </c>
    </row>
    <row r="847" spans="1:14" x14ac:dyDescent="0.25">
      <c r="A847" t="s">
        <v>2066</v>
      </c>
      <c r="B847" t="s">
        <v>2067</v>
      </c>
      <c r="C847" t="s">
        <v>2065</v>
      </c>
      <c r="D847" t="s">
        <v>21</v>
      </c>
      <c r="E847">
        <v>26261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43605</v>
      </c>
      <c r="L847" t="s">
        <v>26</v>
      </c>
      <c r="N847" t="s">
        <v>24</v>
      </c>
    </row>
    <row r="848" spans="1:14" x14ac:dyDescent="0.25">
      <c r="A848" t="s">
        <v>2068</v>
      </c>
      <c r="B848" t="s">
        <v>2069</v>
      </c>
      <c r="C848" t="s">
        <v>2055</v>
      </c>
      <c r="D848" t="s">
        <v>21</v>
      </c>
      <c r="E848">
        <v>26205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43605</v>
      </c>
      <c r="L848" t="s">
        <v>26</v>
      </c>
      <c r="N848" t="s">
        <v>24</v>
      </c>
    </row>
    <row r="849" spans="1:14" x14ac:dyDescent="0.25">
      <c r="A849" t="s">
        <v>2070</v>
      </c>
      <c r="B849" t="s">
        <v>2071</v>
      </c>
      <c r="C849" t="s">
        <v>2055</v>
      </c>
      <c r="D849" t="s">
        <v>21</v>
      </c>
      <c r="E849">
        <v>26205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43605</v>
      </c>
      <c r="L849" t="s">
        <v>26</v>
      </c>
      <c r="N849" t="s">
        <v>24</v>
      </c>
    </row>
    <row r="850" spans="1:14" x14ac:dyDescent="0.25">
      <c r="A850" t="s">
        <v>2072</v>
      </c>
      <c r="B850" t="s">
        <v>2073</v>
      </c>
      <c r="C850" t="s">
        <v>1298</v>
      </c>
      <c r="D850" t="s">
        <v>21</v>
      </c>
      <c r="E850">
        <v>26241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43605</v>
      </c>
      <c r="L850" t="s">
        <v>26</v>
      </c>
      <c r="N850" t="s">
        <v>24</v>
      </c>
    </row>
    <row r="851" spans="1:14" x14ac:dyDescent="0.25">
      <c r="A851" t="s">
        <v>2074</v>
      </c>
      <c r="B851" t="s">
        <v>2075</v>
      </c>
      <c r="C851" t="s">
        <v>2065</v>
      </c>
      <c r="D851" t="s">
        <v>21</v>
      </c>
      <c r="E851">
        <v>26261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43605</v>
      </c>
      <c r="L851" t="s">
        <v>26</v>
      </c>
      <c r="N851" t="s">
        <v>24</v>
      </c>
    </row>
    <row r="852" spans="1:14" x14ac:dyDescent="0.25">
      <c r="A852" t="s">
        <v>2076</v>
      </c>
      <c r="B852" t="s">
        <v>2077</v>
      </c>
      <c r="C852" t="s">
        <v>2078</v>
      </c>
      <c r="D852" t="s">
        <v>21</v>
      </c>
      <c r="E852">
        <v>26270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43605</v>
      </c>
      <c r="L852" t="s">
        <v>26</v>
      </c>
      <c r="N852" t="s">
        <v>24</v>
      </c>
    </row>
    <row r="853" spans="1:14" x14ac:dyDescent="0.25">
      <c r="A853" t="s">
        <v>1403</v>
      </c>
      <c r="B853" t="s">
        <v>2079</v>
      </c>
      <c r="C853" t="s">
        <v>32</v>
      </c>
      <c r="D853" t="s">
        <v>21</v>
      </c>
      <c r="E853">
        <v>24954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43605</v>
      </c>
      <c r="L853" t="s">
        <v>26</v>
      </c>
      <c r="N853" t="s">
        <v>24</v>
      </c>
    </row>
    <row r="854" spans="1:14" x14ac:dyDescent="0.25">
      <c r="A854" t="s">
        <v>2080</v>
      </c>
      <c r="B854" t="s">
        <v>2081</v>
      </c>
      <c r="C854" t="s">
        <v>2082</v>
      </c>
      <c r="D854" t="s">
        <v>21</v>
      </c>
      <c r="E854">
        <v>24924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43605</v>
      </c>
      <c r="L854" t="s">
        <v>26</v>
      </c>
      <c r="N854" t="s">
        <v>24</v>
      </c>
    </row>
    <row r="855" spans="1:14" x14ac:dyDescent="0.25">
      <c r="A855" t="s">
        <v>2083</v>
      </c>
      <c r="B855" t="s">
        <v>2084</v>
      </c>
      <c r="C855" t="s">
        <v>2085</v>
      </c>
      <c r="D855" t="s">
        <v>21</v>
      </c>
      <c r="E855">
        <v>26263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43605</v>
      </c>
      <c r="L855" t="s">
        <v>26</v>
      </c>
      <c r="N855" t="s">
        <v>24</v>
      </c>
    </row>
    <row r="856" spans="1:14" x14ac:dyDescent="0.25">
      <c r="A856" t="s">
        <v>343</v>
      </c>
      <c r="B856" t="s">
        <v>2086</v>
      </c>
      <c r="C856" t="s">
        <v>1298</v>
      </c>
      <c r="D856" t="s">
        <v>21</v>
      </c>
      <c r="E856">
        <v>26241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43605</v>
      </c>
      <c r="L856" t="s">
        <v>26</v>
      </c>
      <c r="N856" t="s">
        <v>24</v>
      </c>
    </row>
    <row r="857" spans="1:14" x14ac:dyDescent="0.25">
      <c r="A857" t="s">
        <v>2087</v>
      </c>
      <c r="B857" t="s">
        <v>2088</v>
      </c>
      <c r="C857" t="s">
        <v>2078</v>
      </c>
      <c r="D857" t="s">
        <v>21</v>
      </c>
      <c r="E857">
        <v>26270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43605</v>
      </c>
      <c r="L857" t="s">
        <v>26</v>
      </c>
      <c r="N857" t="s">
        <v>24</v>
      </c>
    </row>
    <row r="858" spans="1:14" x14ac:dyDescent="0.25">
      <c r="A858" t="s">
        <v>2089</v>
      </c>
      <c r="B858" t="s">
        <v>2090</v>
      </c>
      <c r="C858" t="s">
        <v>1413</v>
      </c>
      <c r="D858" t="s">
        <v>21</v>
      </c>
      <c r="E858">
        <v>24946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43605</v>
      </c>
      <c r="L858" t="s">
        <v>26</v>
      </c>
      <c r="N858" t="s">
        <v>24</v>
      </c>
    </row>
    <row r="859" spans="1:14" x14ac:dyDescent="0.25">
      <c r="A859" t="s">
        <v>2091</v>
      </c>
      <c r="B859" t="s">
        <v>2092</v>
      </c>
      <c r="C859" t="s">
        <v>2093</v>
      </c>
      <c r="D859" t="s">
        <v>21</v>
      </c>
      <c r="E859">
        <v>26224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43605</v>
      </c>
      <c r="L859" t="s">
        <v>26</v>
      </c>
      <c r="N859" t="s">
        <v>24</v>
      </c>
    </row>
    <row r="860" spans="1:14" x14ac:dyDescent="0.25">
      <c r="A860" t="s">
        <v>2094</v>
      </c>
      <c r="B860" t="s">
        <v>2095</v>
      </c>
      <c r="C860" t="s">
        <v>2096</v>
      </c>
      <c r="D860" t="s">
        <v>21</v>
      </c>
      <c r="E860">
        <v>26230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43605</v>
      </c>
      <c r="L860" t="s">
        <v>26</v>
      </c>
      <c r="N860" t="s">
        <v>24</v>
      </c>
    </row>
    <row r="861" spans="1:14" x14ac:dyDescent="0.25">
      <c r="A861" t="s">
        <v>2097</v>
      </c>
      <c r="B861" t="s">
        <v>2098</v>
      </c>
      <c r="C861" t="s">
        <v>2099</v>
      </c>
      <c r="D861" t="s">
        <v>21</v>
      </c>
      <c r="E861">
        <v>26416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43605</v>
      </c>
      <c r="L861" t="s">
        <v>26</v>
      </c>
      <c r="N861" t="s">
        <v>24</v>
      </c>
    </row>
    <row r="862" spans="1:14" x14ac:dyDescent="0.25">
      <c r="A862" t="s">
        <v>2100</v>
      </c>
      <c r="B862" t="s">
        <v>2101</v>
      </c>
      <c r="C862" t="s">
        <v>2102</v>
      </c>
      <c r="D862" t="s">
        <v>21</v>
      </c>
      <c r="E862">
        <v>26283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43605</v>
      </c>
      <c r="L862" t="s">
        <v>26</v>
      </c>
      <c r="N862" t="s">
        <v>24</v>
      </c>
    </row>
    <row r="863" spans="1:14" x14ac:dyDescent="0.25">
      <c r="A863" t="s">
        <v>2103</v>
      </c>
      <c r="B863" t="s">
        <v>2104</v>
      </c>
      <c r="C863" t="s">
        <v>409</v>
      </c>
      <c r="D863" t="s">
        <v>21</v>
      </c>
      <c r="E863">
        <v>26807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43603</v>
      </c>
      <c r="L863" t="s">
        <v>26</v>
      </c>
      <c r="N863" t="s">
        <v>24</v>
      </c>
    </row>
    <row r="864" spans="1:14" x14ac:dyDescent="0.25">
      <c r="A864" t="s">
        <v>2105</v>
      </c>
      <c r="B864" t="s">
        <v>2106</v>
      </c>
      <c r="C864" t="s">
        <v>2107</v>
      </c>
      <c r="D864" t="s">
        <v>21</v>
      </c>
      <c r="E864">
        <v>25984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43602</v>
      </c>
      <c r="L864" t="s">
        <v>26</v>
      </c>
      <c r="N864" t="s">
        <v>24</v>
      </c>
    </row>
    <row r="865" spans="1:14" x14ac:dyDescent="0.25">
      <c r="A865" t="s">
        <v>2108</v>
      </c>
      <c r="B865" t="s">
        <v>2109</v>
      </c>
      <c r="C865" t="s">
        <v>2107</v>
      </c>
      <c r="D865" t="s">
        <v>21</v>
      </c>
      <c r="E865">
        <v>25984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43602</v>
      </c>
      <c r="L865" t="s">
        <v>26</v>
      </c>
      <c r="N865" t="s">
        <v>24</v>
      </c>
    </row>
    <row r="866" spans="1:14" x14ac:dyDescent="0.25">
      <c r="A866" t="s">
        <v>2110</v>
      </c>
      <c r="B866" t="s">
        <v>2111</v>
      </c>
      <c r="C866" t="s">
        <v>1657</v>
      </c>
      <c r="D866" t="s">
        <v>21</v>
      </c>
      <c r="E866">
        <v>24925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43602</v>
      </c>
      <c r="L866" t="s">
        <v>26</v>
      </c>
      <c r="N866" t="s">
        <v>24</v>
      </c>
    </row>
    <row r="867" spans="1:14" x14ac:dyDescent="0.25">
      <c r="A867" t="s">
        <v>2112</v>
      </c>
      <c r="B867" t="s">
        <v>2113</v>
      </c>
      <c r="C867" t="s">
        <v>2114</v>
      </c>
      <c r="D867" t="s">
        <v>21</v>
      </c>
      <c r="E867">
        <v>24938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43602</v>
      </c>
      <c r="L867" t="s">
        <v>26</v>
      </c>
      <c r="N867" t="s">
        <v>24</v>
      </c>
    </row>
    <row r="868" spans="1:14" x14ac:dyDescent="0.25">
      <c r="A868" t="s">
        <v>2115</v>
      </c>
      <c r="B868" t="s">
        <v>2116</v>
      </c>
      <c r="C868" t="s">
        <v>2117</v>
      </c>
      <c r="D868" t="s">
        <v>21</v>
      </c>
      <c r="E868">
        <v>25958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43602</v>
      </c>
      <c r="L868" t="s">
        <v>26</v>
      </c>
      <c r="N868" t="s">
        <v>24</v>
      </c>
    </row>
    <row r="869" spans="1:14" x14ac:dyDescent="0.25">
      <c r="A869" t="s">
        <v>2118</v>
      </c>
      <c r="B869" t="s">
        <v>2119</v>
      </c>
      <c r="C869" t="s">
        <v>2120</v>
      </c>
      <c r="D869" t="s">
        <v>21</v>
      </c>
      <c r="E869">
        <v>24931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43602</v>
      </c>
      <c r="L869" t="s">
        <v>26</v>
      </c>
      <c r="N869" t="s">
        <v>24</v>
      </c>
    </row>
    <row r="870" spans="1:14" x14ac:dyDescent="0.25">
      <c r="A870" t="s">
        <v>2121</v>
      </c>
      <c r="B870" t="s">
        <v>2122</v>
      </c>
      <c r="C870" t="s">
        <v>632</v>
      </c>
      <c r="D870" t="s">
        <v>21</v>
      </c>
      <c r="E870">
        <v>25962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43602</v>
      </c>
      <c r="L870" t="s">
        <v>26</v>
      </c>
      <c r="N870" t="s">
        <v>24</v>
      </c>
    </row>
    <row r="871" spans="1:14" x14ac:dyDescent="0.25">
      <c r="A871" t="s">
        <v>2123</v>
      </c>
      <c r="B871" t="s">
        <v>2124</v>
      </c>
      <c r="C871" t="s">
        <v>2120</v>
      </c>
      <c r="D871" t="s">
        <v>21</v>
      </c>
      <c r="E871">
        <v>24931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43602</v>
      </c>
      <c r="L871" t="s">
        <v>26</v>
      </c>
      <c r="N871" t="s">
        <v>24</v>
      </c>
    </row>
    <row r="872" spans="1:14" x14ac:dyDescent="0.25">
      <c r="A872" t="s">
        <v>2125</v>
      </c>
      <c r="B872" t="s">
        <v>2126</v>
      </c>
      <c r="C872" t="s">
        <v>2127</v>
      </c>
      <c r="D872" t="s">
        <v>21</v>
      </c>
      <c r="E872">
        <v>25981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43602</v>
      </c>
      <c r="L872" t="s">
        <v>26</v>
      </c>
      <c r="N872" t="s">
        <v>24</v>
      </c>
    </row>
    <row r="873" spans="1:14" x14ac:dyDescent="0.25">
      <c r="A873" t="s">
        <v>2128</v>
      </c>
      <c r="B873" t="s">
        <v>2129</v>
      </c>
      <c r="C873" t="s">
        <v>2107</v>
      </c>
      <c r="D873" t="s">
        <v>21</v>
      </c>
      <c r="E873">
        <v>25984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43602</v>
      </c>
      <c r="L873" t="s">
        <v>26</v>
      </c>
      <c r="N873" t="s">
        <v>24</v>
      </c>
    </row>
    <row r="874" spans="1:14" x14ac:dyDescent="0.25">
      <c r="A874" t="s">
        <v>2130</v>
      </c>
      <c r="B874" t="s">
        <v>2131</v>
      </c>
      <c r="C874" t="s">
        <v>2132</v>
      </c>
      <c r="D874" t="s">
        <v>21</v>
      </c>
      <c r="E874">
        <v>25985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43602</v>
      </c>
      <c r="L874" t="s">
        <v>26</v>
      </c>
      <c r="N874" t="s">
        <v>24</v>
      </c>
    </row>
    <row r="875" spans="1:14" x14ac:dyDescent="0.25">
      <c r="A875" t="s">
        <v>2133</v>
      </c>
      <c r="B875" t="s">
        <v>2134</v>
      </c>
      <c r="C875" t="s">
        <v>2107</v>
      </c>
      <c r="D875" t="s">
        <v>21</v>
      </c>
      <c r="E875">
        <v>25984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43602</v>
      </c>
      <c r="L875" t="s">
        <v>26</v>
      </c>
      <c r="N875" t="s">
        <v>24</v>
      </c>
    </row>
    <row r="876" spans="1:14" x14ac:dyDescent="0.25">
      <c r="A876" t="s">
        <v>2135</v>
      </c>
      <c r="B876" t="s">
        <v>2136</v>
      </c>
      <c r="C876" t="s">
        <v>1654</v>
      </c>
      <c r="D876" t="s">
        <v>21</v>
      </c>
      <c r="E876">
        <v>25976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43602</v>
      </c>
      <c r="L876" t="s">
        <v>26</v>
      </c>
      <c r="N876" t="s">
        <v>24</v>
      </c>
    </row>
    <row r="877" spans="1:14" x14ac:dyDescent="0.25">
      <c r="A877" t="s">
        <v>2137</v>
      </c>
      <c r="B877" t="s">
        <v>2138</v>
      </c>
      <c r="C877" t="s">
        <v>632</v>
      </c>
      <c r="D877" t="s">
        <v>21</v>
      </c>
      <c r="E877">
        <v>25962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43602</v>
      </c>
      <c r="L877" t="s">
        <v>26</v>
      </c>
      <c r="N877" t="s">
        <v>24</v>
      </c>
    </row>
    <row r="878" spans="1:14" x14ac:dyDescent="0.25">
      <c r="A878" t="s">
        <v>2139</v>
      </c>
      <c r="B878" t="s">
        <v>2140</v>
      </c>
      <c r="C878" t="s">
        <v>1654</v>
      </c>
      <c r="D878" t="s">
        <v>21</v>
      </c>
      <c r="E878">
        <v>25976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43602</v>
      </c>
      <c r="L878" t="s">
        <v>26</v>
      </c>
      <c r="N878" t="s">
        <v>24</v>
      </c>
    </row>
    <row r="879" spans="1:14" x14ac:dyDescent="0.25">
      <c r="A879" t="s">
        <v>2141</v>
      </c>
      <c r="B879" t="s">
        <v>2142</v>
      </c>
      <c r="C879" t="s">
        <v>517</v>
      </c>
      <c r="D879" t="s">
        <v>21</v>
      </c>
      <c r="E879">
        <v>26431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43601</v>
      </c>
      <c r="L879" t="s">
        <v>26</v>
      </c>
      <c r="N879" t="s">
        <v>24</v>
      </c>
    </row>
    <row r="880" spans="1:14" x14ac:dyDescent="0.25">
      <c r="A880" t="s">
        <v>2143</v>
      </c>
      <c r="B880" t="s">
        <v>2144</v>
      </c>
      <c r="C880" t="s">
        <v>914</v>
      </c>
      <c r="D880" t="s">
        <v>21</v>
      </c>
      <c r="E880">
        <v>25670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43601</v>
      </c>
      <c r="L880" t="s">
        <v>26</v>
      </c>
      <c r="N880" t="s">
        <v>24</v>
      </c>
    </row>
    <row r="881" spans="1:14" x14ac:dyDescent="0.25">
      <c r="A881" t="s">
        <v>2145</v>
      </c>
      <c r="B881" t="s">
        <v>2146</v>
      </c>
      <c r="C881" t="s">
        <v>517</v>
      </c>
      <c r="D881" t="s">
        <v>21</v>
      </c>
      <c r="E881">
        <v>26431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43601</v>
      </c>
      <c r="L881" t="s">
        <v>26</v>
      </c>
      <c r="N881" t="s">
        <v>24</v>
      </c>
    </row>
    <row r="882" spans="1:14" x14ac:dyDescent="0.25">
      <c r="A882" t="s">
        <v>1483</v>
      </c>
      <c r="B882" t="s">
        <v>2153</v>
      </c>
      <c r="C882" t="s">
        <v>517</v>
      </c>
      <c r="D882" t="s">
        <v>21</v>
      </c>
      <c r="E882">
        <v>26431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43601</v>
      </c>
      <c r="L882" t="s">
        <v>26</v>
      </c>
      <c r="N882" t="s">
        <v>24</v>
      </c>
    </row>
    <row r="883" spans="1:14" x14ac:dyDescent="0.25">
      <c r="A883" t="s">
        <v>2154</v>
      </c>
      <c r="B883" t="s">
        <v>2155</v>
      </c>
      <c r="C883" t="s">
        <v>914</v>
      </c>
      <c r="D883" t="s">
        <v>21</v>
      </c>
      <c r="E883">
        <v>25670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43601</v>
      </c>
      <c r="L883" t="s">
        <v>26</v>
      </c>
      <c r="N883" t="s">
        <v>24</v>
      </c>
    </row>
    <row r="884" spans="1:14" x14ac:dyDescent="0.25">
      <c r="A884" t="s">
        <v>2156</v>
      </c>
      <c r="B884" t="s">
        <v>2157</v>
      </c>
      <c r="C884" t="s">
        <v>517</v>
      </c>
      <c r="D884" t="s">
        <v>21</v>
      </c>
      <c r="E884">
        <v>26431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43601</v>
      </c>
      <c r="L884" t="s">
        <v>26</v>
      </c>
      <c r="N884" t="s">
        <v>24</v>
      </c>
    </row>
    <row r="885" spans="1:14" x14ac:dyDescent="0.25">
      <c r="A885" t="s">
        <v>2158</v>
      </c>
      <c r="B885" t="s">
        <v>2159</v>
      </c>
      <c r="C885" t="s">
        <v>2160</v>
      </c>
      <c r="D885" t="s">
        <v>21</v>
      </c>
      <c r="E885">
        <v>25033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43600</v>
      </c>
      <c r="L885" t="s">
        <v>26</v>
      </c>
      <c r="N885" t="s">
        <v>24</v>
      </c>
    </row>
    <row r="886" spans="1:14" x14ac:dyDescent="0.25">
      <c r="A886" t="s">
        <v>2161</v>
      </c>
      <c r="B886" t="s">
        <v>2162</v>
      </c>
      <c r="C886" t="s">
        <v>409</v>
      </c>
      <c r="D886" t="s">
        <v>21</v>
      </c>
      <c r="E886">
        <v>26807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43600</v>
      </c>
      <c r="L886" t="s">
        <v>26</v>
      </c>
      <c r="N886" t="s">
        <v>24</v>
      </c>
    </row>
    <row r="887" spans="1:14" x14ac:dyDescent="0.25">
      <c r="A887" t="s">
        <v>2163</v>
      </c>
      <c r="B887" t="s">
        <v>2164</v>
      </c>
      <c r="C887" t="s">
        <v>2165</v>
      </c>
      <c r="D887" t="s">
        <v>21</v>
      </c>
      <c r="E887">
        <v>25827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43600</v>
      </c>
      <c r="L887" t="s">
        <v>26</v>
      </c>
      <c r="N887" t="s">
        <v>24</v>
      </c>
    </row>
    <row r="888" spans="1:14" x14ac:dyDescent="0.25">
      <c r="A888" t="s">
        <v>2166</v>
      </c>
      <c r="B888" t="s">
        <v>2167</v>
      </c>
      <c r="C888" t="s">
        <v>1881</v>
      </c>
      <c r="D888" t="s">
        <v>21</v>
      </c>
      <c r="E888">
        <v>25213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43600</v>
      </c>
      <c r="L888" t="s">
        <v>26</v>
      </c>
      <c r="N888" t="s">
        <v>24</v>
      </c>
    </row>
    <row r="889" spans="1:14" x14ac:dyDescent="0.25">
      <c r="A889" t="s">
        <v>2168</v>
      </c>
      <c r="B889" t="s">
        <v>1637</v>
      </c>
      <c r="C889" t="s">
        <v>20</v>
      </c>
      <c r="D889" t="s">
        <v>21</v>
      </c>
      <c r="E889">
        <v>25070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43600</v>
      </c>
      <c r="L889" t="s">
        <v>26</v>
      </c>
      <c r="N889" t="s">
        <v>24</v>
      </c>
    </row>
    <row r="890" spans="1:14" x14ac:dyDescent="0.25">
      <c r="A890" t="s">
        <v>2169</v>
      </c>
      <c r="B890" t="s">
        <v>2170</v>
      </c>
      <c r="C890" t="s">
        <v>48</v>
      </c>
      <c r="D890" t="s">
        <v>21</v>
      </c>
      <c r="E890">
        <v>25302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43600</v>
      </c>
      <c r="L890" t="s">
        <v>26</v>
      </c>
      <c r="N890" t="s">
        <v>24</v>
      </c>
    </row>
    <row r="891" spans="1:14" x14ac:dyDescent="0.25">
      <c r="A891" t="s">
        <v>2171</v>
      </c>
      <c r="B891" t="s">
        <v>2172</v>
      </c>
      <c r="C891" t="s">
        <v>2160</v>
      </c>
      <c r="D891" t="s">
        <v>21</v>
      </c>
      <c r="E891">
        <v>25033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43600</v>
      </c>
      <c r="L891" t="s">
        <v>26</v>
      </c>
      <c r="N891" t="s">
        <v>24</v>
      </c>
    </row>
    <row r="892" spans="1:14" x14ac:dyDescent="0.25">
      <c r="A892" t="s">
        <v>2173</v>
      </c>
      <c r="B892" t="s">
        <v>2174</v>
      </c>
      <c r="C892" t="s">
        <v>20</v>
      </c>
      <c r="D892" t="s">
        <v>21</v>
      </c>
      <c r="E892">
        <v>25070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43600</v>
      </c>
      <c r="L892" t="s">
        <v>26</v>
      </c>
      <c r="N892" t="s">
        <v>24</v>
      </c>
    </row>
    <row r="893" spans="1:14" x14ac:dyDescent="0.25">
      <c r="A893" t="s">
        <v>2175</v>
      </c>
      <c r="B893" t="s">
        <v>2176</v>
      </c>
      <c r="C893" t="s">
        <v>2177</v>
      </c>
      <c r="D893" t="s">
        <v>21</v>
      </c>
      <c r="E893">
        <v>25844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43600</v>
      </c>
      <c r="L893" t="s">
        <v>26</v>
      </c>
      <c r="N893" t="s">
        <v>24</v>
      </c>
    </row>
    <row r="894" spans="1:14" x14ac:dyDescent="0.25">
      <c r="A894" t="s">
        <v>2178</v>
      </c>
      <c r="B894" t="s">
        <v>2179</v>
      </c>
      <c r="C894" t="s">
        <v>409</v>
      </c>
      <c r="D894" t="s">
        <v>21</v>
      </c>
      <c r="E894">
        <v>26807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43600</v>
      </c>
      <c r="L894" t="s">
        <v>26</v>
      </c>
      <c r="N894" t="s">
        <v>24</v>
      </c>
    </row>
    <row r="895" spans="1:14" x14ac:dyDescent="0.25">
      <c r="A895" t="s">
        <v>2180</v>
      </c>
      <c r="B895" t="s">
        <v>2181</v>
      </c>
      <c r="C895" t="s">
        <v>409</v>
      </c>
      <c r="D895" t="s">
        <v>21</v>
      </c>
      <c r="E895">
        <v>26807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43600</v>
      </c>
      <c r="L895" t="s">
        <v>26</v>
      </c>
      <c r="N895" t="s">
        <v>24</v>
      </c>
    </row>
    <row r="896" spans="1:14" x14ac:dyDescent="0.25">
      <c r="A896" t="s">
        <v>2182</v>
      </c>
      <c r="B896" t="s">
        <v>2183</v>
      </c>
      <c r="C896" t="s">
        <v>2177</v>
      </c>
      <c r="D896" t="s">
        <v>21</v>
      </c>
      <c r="E896">
        <v>25844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43600</v>
      </c>
      <c r="L896" t="s">
        <v>26</v>
      </c>
      <c r="N896" t="s">
        <v>24</v>
      </c>
    </row>
    <row r="897" spans="1:14" x14ac:dyDescent="0.25">
      <c r="A897" t="s">
        <v>2184</v>
      </c>
      <c r="B897" t="s">
        <v>2185</v>
      </c>
      <c r="C897" t="s">
        <v>2165</v>
      </c>
      <c r="D897" t="s">
        <v>21</v>
      </c>
      <c r="E897">
        <v>25827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43600</v>
      </c>
      <c r="L897" t="s">
        <v>26</v>
      </c>
      <c r="N897" t="s">
        <v>24</v>
      </c>
    </row>
    <row r="898" spans="1:14" x14ac:dyDescent="0.25">
      <c r="A898" t="s">
        <v>2186</v>
      </c>
      <c r="B898" t="s">
        <v>2187</v>
      </c>
      <c r="C898" t="s">
        <v>784</v>
      </c>
      <c r="D898" t="s">
        <v>21</v>
      </c>
      <c r="E898">
        <v>26070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43600</v>
      </c>
      <c r="L898" t="s">
        <v>26</v>
      </c>
      <c r="N898" t="s">
        <v>24</v>
      </c>
    </row>
    <row r="899" spans="1:14" x14ac:dyDescent="0.25">
      <c r="A899" t="s">
        <v>2188</v>
      </c>
      <c r="B899" t="s">
        <v>2189</v>
      </c>
      <c r="C899" t="s">
        <v>113</v>
      </c>
      <c r="D899" t="s">
        <v>21</v>
      </c>
      <c r="E899">
        <v>25801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43600</v>
      </c>
      <c r="L899" t="s">
        <v>26</v>
      </c>
      <c r="N899" t="s">
        <v>24</v>
      </c>
    </row>
    <row r="900" spans="1:14" x14ac:dyDescent="0.25">
      <c r="A900" t="s">
        <v>2190</v>
      </c>
      <c r="B900" t="s">
        <v>2191</v>
      </c>
      <c r="C900" t="s">
        <v>113</v>
      </c>
      <c r="D900" t="s">
        <v>21</v>
      </c>
      <c r="E900">
        <v>25801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43600</v>
      </c>
      <c r="L900" t="s">
        <v>26</v>
      </c>
      <c r="N900" t="s">
        <v>24</v>
      </c>
    </row>
    <row r="901" spans="1:14" x14ac:dyDescent="0.25">
      <c r="A901" t="s">
        <v>2192</v>
      </c>
      <c r="B901" t="s">
        <v>2193</v>
      </c>
      <c r="C901" t="s">
        <v>2177</v>
      </c>
      <c r="D901" t="s">
        <v>21</v>
      </c>
      <c r="E901">
        <v>25844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43600</v>
      </c>
      <c r="L901" t="s">
        <v>26</v>
      </c>
      <c r="N901" t="s">
        <v>24</v>
      </c>
    </row>
    <row r="902" spans="1:14" x14ac:dyDescent="0.25">
      <c r="A902" t="s">
        <v>2194</v>
      </c>
      <c r="B902" t="s">
        <v>2164</v>
      </c>
      <c r="C902" t="s">
        <v>2165</v>
      </c>
      <c r="D902" t="s">
        <v>21</v>
      </c>
      <c r="E902">
        <v>25827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43600</v>
      </c>
      <c r="L902" t="s">
        <v>26</v>
      </c>
      <c r="N902" t="s">
        <v>24</v>
      </c>
    </row>
    <row r="903" spans="1:14" x14ac:dyDescent="0.25">
      <c r="A903" t="s">
        <v>2195</v>
      </c>
      <c r="B903" t="s">
        <v>2196</v>
      </c>
      <c r="C903" t="s">
        <v>830</v>
      </c>
      <c r="D903" t="s">
        <v>21</v>
      </c>
      <c r="E903">
        <v>26804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43600</v>
      </c>
      <c r="L903" t="s">
        <v>26</v>
      </c>
      <c r="N903" t="s">
        <v>24</v>
      </c>
    </row>
    <row r="904" spans="1:14" x14ac:dyDescent="0.25">
      <c r="A904" t="s">
        <v>2197</v>
      </c>
      <c r="B904" t="s">
        <v>2198</v>
      </c>
      <c r="C904" t="s">
        <v>2160</v>
      </c>
      <c r="D904" t="s">
        <v>21</v>
      </c>
      <c r="E904">
        <v>25033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43600</v>
      </c>
      <c r="L904" t="s">
        <v>26</v>
      </c>
      <c r="N904" t="s">
        <v>24</v>
      </c>
    </row>
    <row r="905" spans="1:14" x14ac:dyDescent="0.25">
      <c r="A905" t="s">
        <v>366</v>
      </c>
      <c r="B905" t="s">
        <v>2199</v>
      </c>
      <c r="C905" t="s">
        <v>2165</v>
      </c>
      <c r="D905" t="s">
        <v>21</v>
      </c>
      <c r="E905">
        <v>25827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43600</v>
      </c>
      <c r="L905" t="s">
        <v>26</v>
      </c>
      <c r="N905" t="s">
        <v>24</v>
      </c>
    </row>
    <row r="906" spans="1:14" x14ac:dyDescent="0.25">
      <c r="A906" t="s">
        <v>2200</v>
      </c>
      <c r="B906" t="s">
        <v>2201</v>
      </c>
      <c r="C906" t="s">
        <v>2202</v>
      </c>
      <c r="D906" t="s">
        <v>21</v>
      </c>
      <c r="E906">
        <v>25082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43600</v>
      </c>
      <c r="L906" t="s">
        <v>26</v>
      </c>
      <c r="N906" t="s">
        <v>24</v>
      </c>
    </row>
    <row r="907" spans="1:14" x14ac:dyDescent="0.25">
      <c r="A907" t="s">
        <v>405</v>
      </c>
      <c r="B907" t="s">
        <v>406</v>
      </c>
      <c r="C907" t="s">
        <v>400</v>
      </c>
      <c r="D907" t="s">
        <v>21</v>
      </c>
      <c r="E907">
        <v>26866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43600</v>
      </c>
      <c r="L907" t="s">
        <v>26</v>
      </c>
      <c r="N907" t="s">
        <v>24</v>
      </c>
    </row>
    <row r="908" spans="1:14" x14ac:dyDescent="0.25">
      <c r="A908" t="s">
        <v>2203</v>
      </c>
      <c r="B908" t="s">
        <v>1637</v>
      </c>
      <c r="C908" t="s">
        <v>20</v>
      </c>
      <c r="D908" t="s">
        <v>21</v>
      </c>
      <c r="E908">
        <v>25070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43600</v>
      </c>
      <c r="L908" t="s">
        <v>26</v>
      </c>
      <c r="N908" t="s">
        <v>24</v>
      </c>
    </row>
    <row r="909" spans="1:14" x14ac:dyDescent="0.25">
      <c r="A909" t="s">
        <v>2204</v>
      </c>
      <c r="B909" t="s">
        <v>2205</v>
      </c>
      <c r="C909" t="s">
        <v>20</v>
      </c>
      <c r="D909" t="s">
        <v>21</v>
      </c>
      <c r="E909">
        <v>25070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43600</v>
      </c>
      <c r="L909" t="s">
        <v>26</v>
      </c>
      <c r="N909" t="s">
        <v>24</v>
      </c>
    </row>
    <row r="910" spans="1:14" x14ac:dyDescent="0.25">
      <c r="A910" t="s">
        <v>2206</v>
      </c>
      <c r="B910" t="s">
        <v>2207</v>
      </c>
      <c r="C910" t="s">
        <v>2160</v>
      </c>
      <c r="D910" t="s">
        <v>21</v>
      </c>
      <c r="E910">
        <v>25033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43600</v>
      </c>
      <c r="L910" t="s">
        <v>26</v>
      </c>
      <c r="N910" t="s">
        <v>24</v>
      </c>
    </row>
    <row r="911" spans="1:14" x14ac:dyDescent="0.25">
      <c r="A911" t="s">
        <v>2208</v>
      </c>
      <c r="B911" t="s">
        <v>2209</v>
      </c>
      <c r="C911" t="s">
        <v>2210</v>
      </c>
      <c r="D911" t="s">
        <v>21</v>
      </c>
      <c r="E911">
        <v>25839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43600</v>
      </c>
      <c r="L911" t="s">
        <v>26</v>
      </c>
      <c r="N911" t="s">
        <v>24</v>
      </c>
    </row>
    <row r="912" spans="1:14" x14ac:dyDescent="0.25">
      <c r="A912" t="s">
        <v>2211</v>
      </c>
      <c r="B912" t="s">
        <v>2212</v>
      </c>
      <c r="C912" t="s">
        <v>2177</v>
      </c>
      <c r="D912" t="s">
        <v>21</v>
      </c>
      <c r="E912">
        <v>25844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43600</v>
      </c>
      <c r="L912" t="s">
        <v>26</v>
      </c>
      <c r="N912" t="s">
        <v>24</v>
      </c>
    </row>
    <row r="913" spans="1:14" x14ac:dyDescent="0.25">
      <c r="A913" t="s">
        <v>2213</v>
      </c>
      <c r="B913" t="s">
        <v>2214</v>
      </c>
      <c r="C913" t="s">
        <v>2215</v>
      </c>
      <c r="D913" t="s">
        <v>21</v>
      </c>
      <c r="E913">
        <v>25817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43600</v>
      </c>
      <c r="L913" t="s">
        <v>26</v>
      </c>
      <c r="N913" t="s">
        <v>24</v>
      </c>
    </row>
    <row r="914" spans="1:14" x14ac:dyDescent="0.25">
      <c r="A914" t="s">
        <v>2216</v>
      </c>
      <c r="B914" t="s">
        <v>2217</v>
      </c>
      <c r="C914" t="s">
        <v>540</v>
      </c>
      <c r="D914" t="s">
        <v>21</v>
      </c>
      <c r="E914">
        <v>25130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43599</v>
      </c>
      <c r="L914" t="s">
        <v>26</v>
      </c>
      <c r="N914" t="s">
        <v>24</v>
      </c>
    </row>
    <row r="915" spans="1:14" x14ac:dyDescent="0.25">
      <c r="A915" t="s">
        <v>2218</v>
      </c>
      <c r="B915" t="s">
        <v>2219</v>
      </c>
      <c r="C915" t="s">
        <v>1169</v>
      </c>
      <c r="D915" t="s">
        <v>21</v>
      </c>
      <c r="E915">
        <v>26037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43598</v>
      </c>
      <c r="L915" t="s">
        <v>26</v>
      </c>
      <c r="N915" t="s">
        <v>24</v>
      </c>
    </row>
    <row r="916" spans="1:14" x14ac:dyDescent="0.25">
      <c r="A916" t="s">
        <v>2220</v>
      </c>
      <c r="B916" t="s">
        <v>2221</v>
      </c>
      <c r="C916" t="s">
        <v>271</v>
      </c>
      <c r="D916" t="s">
        <v>21</v>
      </c>
      <c r="E916">
        <v>25404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43598</v>
      </c>
      <c r="L916" t="s">
        <v>26</v>
      </c>
      <c r="N916" t="s">
        <v>24</v>
      </c>
    </row>
    <row r="917" spans="1:14" x14ac:dyDescent="0.25">
      <c r="A917" t="s">
        <v>2222</v>
      </c>
      <c r="B917" t="s">
        <v>2223</v>
      </c>
      <c r="C917" t="s">
        <v>683</v>
      </c>
      <c r="D917" t="s">
        <v>21</v>
      </c>
      <c r="E917">
        <v>26062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43598</v>
      </c>
      <c r="L917" t="s">
        <v>26</v>
      </c>
      <c r="N917" t="s">
        <v>24</v>
      </c>
    </row>
    <row r="918" spans="1:14" x14ac:dyDescent="0.25">
      <c r="A918" t="s">
        <v>2224</v>
      </c>
      <c r="B918" t="s">
        <v>2225</v>
      </c>
      <c r="C918" t="s">
        <v>271</v>
      </c>
      <c r="D918" t="s">
        <v>21</v>
      </c>
      <c r="E918">
        <v>25403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43598</v>
      </c>
      <c r="L918" t="s">
        <v>26</v>
      </c>
      <c r="N918" t="s">
        <v>24</v>
      </c>
    </row>
    <row r="919" spans="1:14" x14ac:dyDescent="0.25">
      <c r="A919" t="s">
        <v>314</v>
      </c>
      <c r="B919" t="s">
        <v>2226</v>
      </c>
      <c r="C919" t="s">
        <v>683</v>
      </c>
      <c r="D919" t="s">
        <v>21</v>
      </c>
      <c r="E919">
        <v>26062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43598</v>
      </c>
      <c r="L919" t="s">
        <v>26</v>
      </c>
      <c r="N919" t="s">
        <v>24</v>
      </c>
    </row>
    <row r="920" spans="1:14" x14ac:dyDescent="0.25">
      <c r="A920" t="s">
        <v>2227</v>
      </c>
      <c r="B920" t="s">
        <v>2228</v>
      </c>
      <c r="C920" t="s">
        <v>683</v>
      </c>
      <c r="D920" t="s">
        <v>21</v>
      </c>
      <c r="E920">
        <v>26062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43598</v>
      </c>
      <c r="L920" t="s">
        <v>26</v>
      </c>
      <c r="N920" t="s">
        <v>24</v>
      </c>
    </row>
    <row r="921" spans="1:14" x14ac:dyDescent="0.25">
      <c r="A921" t="s">
        <v>2229</v>
      </c>
      <c r="B921" t="s">
        <v>2230</v>
      </c>
      <c r="C921" t="s">
        <v>683</v>
      </c>
      <c r="D921" t="s">
        <v>21</v>
      </c>
      <c r="E921">
        <v>26062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43598</v>
      </c>
      <c r="L921" t="s">
        <v>26</v>
      </c>
      <c r="N921" t="s">
        <v>24</v>
      </c>
    </row>
    <row r="922" spans="1:14" x14ac:dyDescent="0.25">
      <c r="A922" t="s">
        <v>2231</v>
      </c>
      <c r="B922" t="s">
        <v>2232</v>
      </c>
      <c r="C922" t="s">
        <v>1169</v>
      </c>
      <c r="D922" t="s">
        <v>21</v>
      </c>
      <c r="E922">
        <v>26037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43598</v>
      </c>
      <c r="L922" t="s">
        <v>26</v>
      </c>
      <c r="N922" t="s">
        <v>24</v>
      </c>
    </row>
    <row r="923" spans="1:14" x14ac:dyDescent="0.25">
      <c r="A923" t="s">
        <v>2233</v>
      </c>
      <c r="B923" t="s">
        <v>2234</v>
      </c>
      <c r="C923" t="s">
        <v>683</v>
      </c>
      <c r="D923" t="s">
        <v>21</v>
      </c>
      <c r="E923">
        <v>26062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43598</v>
      </c>
      <c r="L923" t="s">
        <v>26</v>
      </c>
      <c r="N923" t="s">
        <v>24</v>
      </c>
    </row>
    <row r="924" spans="1:14" x14ac:dyDescent="0.25">
      <c r="A924" t="s">
        <v>2235</v>
      </c>
      <c r="B924" t="s">
        <v>2236</v>
      </c>
      <c r="C924" t="s">
        <v>1169</v>
      </c>
      <c r="D924" t="s">
        <v>21</v>
      </c>
      <c r="E924">
        <v>26037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43598</v>
      </c>
      <c r="L924" t="s">
        <v>26</v>
      </c>
      <c r="N924" t="s">
        <v>24</v>
      </c>
    </row>
    <row r="925" spans="1:14" x14ac:dyDescent="0.25">
      <c r="A925" t="s">
        <v>1428</v>
      </c>
      <c r="B925" t="s">
        <v>2237</v>
      </c>
      <c r="C925" t="s">
        <v>683</v>
      </c>
      <c r="D925" t="s">
        <v>21</v>
      </c>
      <c r="E925">
        <v>26062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43598</v>
      </c>
      <c r="L925" t="s">
        <v>26</v>
      </c>
      <c r="N925" t="s">
        <v>24</v>
      </c>
    </row>
    <row r="926" spans="1:14" x14ac:dyDescent="0.25">
      <c r="A926" t="s">
        <v>2238</v>
      </c>
      <c r="B926" t="s">
        <v>2239</v>
      </c>
      <c r="C926" t="s">
        <v>683</v>
      </c>
      <c r="D926" t="s">
        <v>21</v>
      </c>
      <c r="E926">
        <v>26062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43598</v>
      </c>
      <c r="L926" t="s">
        <v>26</v>
      </c>
      <c r="N926" t="s">
        <v>24</v>
      </c>
    </row>
    <row r="927" spans="1:14" x14ac:dyDescent="0.25">
      <c r="A927" t="s">
        <v>2240</v>
      </c>
      <c r="B927" t="s">
        <v>2241</v>
      </c>
      <c r="C927" t="s">
        <v>683</v>
      </c>
      <c r="D927" t="s">
        <v>21</v>
      </c>
      <c r="E927">
        <v>26062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43598</v>
      </c>
      <c r="L927" t="s">
        <v>26</v>
      </c>
      <c r="N927" t="s">
        <v>24</v>
      </c>
    </row>
    <row r="928" spans="1:14" x14ac:dyDescent="0.25">
      <c r="A928" t="s">
        <v>2242</v>
      </c>
      <c r="B928" t="s">
        <v>2243</v>
      </c>
      <c r="C928" t="s">
        <v>2244</v>
      </c>
      <c r="D928" t="s">
        <v>21</v>
      </c>
      <c r="E928">
        <v>26430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43598</v>
      </c>
      <c r="L928" t="s">
        <v>26</v>
      </c>
      <c r="N928" t="s">
        <v>24</v>
      </c>
    </row>
    <row r="929" spans="1:14" x14ac:dyDescent="0.25">
      <c r="A929" t="s">
        <v>2245</v>
      </c>
      <c r="B929" t="s">
        <v>2246</v>
      </c>
      <c r="C929" t="s">
        <v>1293</v>
      </c>
      <c r="D929" t="s">
        <v>21</v>
      </c>
      <c r="E929">
        <v>25443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43595</v>
      </c>
      <c r="L929" t="s">
        <v>26</v>
      </c>
      <c r="N929" t="s">
        <v>24</v>
      </c>
    </row>
    <row r="930" spans="1:14" x14ac:dyDescent="0.25">
      <c r="A930" t="s">
        <v>2247</v>
      </c>
      <c r="B930" t="s">
        <v>2248</v>
      </c>
      <c r="C930" t="s">
        <v>1293</v>
      </c>
      <c r="D930" t="s">
        <v>21</v>
      </c>
      <c r="E930">
        <v>25443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43595</v>
      </c>
      <c r="L930" t="s">
        <v>26</v>
      </c>
      <c r="N930" t="s">
        <v>24</v>
      </c>
    </row>
    <row r="931" spans="1:14" x14ac:dyDescent="0.25">
      <c r="A931" t="s">
        <v>2249</v>
      </c>
      <c r="B931" t="s">
        <v>2250</v>
      </c>
      <c r="C931" t="s">
        <v>1293</v>
      </c>
      <c r="D931" t="s">
        <v>21</v>
      </c>
      <c r="E931">
        <v>25443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43595</v>
      </c>
      <c r="L931" t="s">
        <v>26</v>
      </c>
      <c r="N931" t="s">
        <v>24</v>
      </c>
    </row>
    <row r="932" spans="1:14" x14ac:dyDescent="0.25">
      <c r="A932" t="s">
        <v>2251</v>
      </c>
      <c r="B932" t="s">
        <v>2252</v>
      </c>
      <c r="C932" t="s">
        <v>1293</v>
      </c>
      <c r="D932" t="s">
        <v>21</v>
      </c>
      <c r="E932">
        <v>25443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43595</v>
      </c>
      <c r="L932" t="s">
        <v>26</v>
      </c>
      <c r="N932" t="s">
        <v>24</v>
      </c>
    </row>
    <row r="933" spans="1:14" x14ac:dyDescent="0.25">
      <c r="A933" t="s">
        <v>2253</v>
      </c>
      <c r="B933" t="s">
        <v>2254</v>
      </c>
      <c r="C933" t="s">
        <v>1293</v>
      </c>
      <c r="D933" t="s">
        <v>21</v>
      </c>
      <c r="E933">
        <v>25443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43595</v>
      </c>
      <c r="L933" t="s">
        <v>26</v>
      </c>
      <c r="N933" t="s">
        <v>24</v>
      </c>
    </row>
    <row r="934" spans="1:14" x14ac:dyDescent="0.25">
      <c r="A934" t="s">
        <v>2255</v>
      </c>
      <c r="B934" t="s">
        <v>2256</v>
      </c>
      <c r="C934" t="s">
        <v>789</v>
      </c>
      <c r="D934" t="s">
        <v>21</v>
      </c>
      <c r="E934">
        <v>26351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43595</v>
      </c>
      <c r="L934" t="s">
        <v>26</v>
      </c>
      <c r="N934" t="s">
        <v>24</v>
      </c>
    </row>
    <row r="935" spans="1:14" x14ac:dyDescent="0.25">
      <c r="A935" t="s">
        <v>1517</v>
      </c>
      <c r="B935" t="s">
        <v>2257</v>
      </c>
      <c r="C935" t="s">
        <v>512</v>
      </c>
      <c r="D935" t="s">
        <v>21</v>
      </c>
      <c r="E935">
        <v>26201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43595</v>
      </c>
      <c r="L935" t="s">
        <v>26</v>
      </c>
      <c r="N935" t="s">
        <v>24</v>
      </c>
    </row>
    <row r="936" spans="1:14" x14ac:dyDescent="0.25">
      <c r="A936" t="s">
        <v>2258</v>
      </c>
      <c r="B936" t="s">
        <v>2259</v>
      </c>
      <c r="C936" t="s">
        <v>789</v>
      </c>
      <c r="D936" t="s">
        <v>21</v>
      </c>
      <c r="E936">
        <v>26351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43595</v>
      </c>
      <c r="L936" t="s">
        <v>26</v>
      </c>
      <c r="N936" t="s">
        <v>24</v>
      </c>
    </row>
    <row r="937" spans="1:14" x14ac:dyDescent="0.25">
      <c r="A937" t="s">
        <v>218</v>
      </c>
      <c r="B937" t="s">
        <v>219</v>
      </c>
      <c r="C937" t="s">
        <v>220</v>
      </c>
      <c r="D937" t="s">
        <v>21</v>
      </c>
      <c r="E937">
        <v>25506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43594</v>
      </c>
      <c r="L937" t="s">
        <v>26</v>
      </c>
      <c r="N937" t="s">
        <v>24</v>
      </c>
    </row>
    <row r="938" spans="1:14" x14ac:dyDescent="0.25">
      <c r="A938" t="s">
        <v>221</v>
      </c>
      <c r="B938" t="s">
        <v>222</v>
      </c>
      <c r="C938" t="s">
        <v>220</v>
      </c>
      <c r="D938" t="s">
        <v>21</v>
      </c>
      <c r="E938">
        <v>25506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43594</v>
      </c>
      <c r="L938" t="s">
        <v>26</v>
      </c>
      <c r="N938" t="s">
        <v>24</v>
      </c>
    </row>
    <row r="939" spans="1:14" x14ac:dyDescent="0.25">
      <c r="A939" t="s">
        <v>2261</v>
      </c>
      <c r="B939" t="s">
        <v>2262</v>
      </c>
      <c r="C939" t="s">
        <v>537</v>
      </c>
      <c r="D939" t="s">
        <v>21</v>
      </c>
      <c r="E939">
        <v>25053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43594</v>
      </c>
      <c r="L939" t="s">
        <v>26</v>
      </c>
      <c r="N939" t="s">
        <v>24</v>
      </c>
    </row>
    <row r="940" spans="1:14" x14ac:dyDescent="0.25">
      <c r="A940" t="s">
        <v>2263</v>
      </c>
      <c r="B940" t="s">
        <v>2264</v>
      </c>
      <c r="C940" t="s">
        <v>217</v>
      </c>
      <c r="D940" t="s">
        <v>21</v>
      </c>
      <c r="E940">
        <v>25523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43594</v>
      </c>
      <c r="L940" t="s">
        <v>26</v>
      </c>
      <c r="N940" t="s">
        <v>24</v>
      </c>
    </row>
    <row r="941" spans="1:14" x14ac:dyDescent="0.25">
      <c r="A941" t="s">
        <v>227</v>
      </c>
      <c r="B941" t="s">
        <v>228</v>
      </c>
      <c r="C941" t="s">
        <v>220</v>
      </c>
      <c r="D941" t="s">
        <v>21</v>
      </c>
      <c r="E941">
        <v>25506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43594</v>
      </c>
      <c r="L941" t="s">
        <v>26</v>
      </c>
      <c r="N941" t="s">
        <v>24</v>
      </c>
    </row>
    <row r="942" spans="1:14" x14ac:dyDescent="0.25">
      <c r="A942" t="s">
        <v>2267</v>
      </c>
      <c r="B942" t="s">
        <v>2268</v>
      </c>
      <c r="C942" t="s">
        <v>220</v>
      </c>
      <c r="D942" t="s">
        <v>21</v>
      </c>
      <c r="E942">
        <v>25506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43594</v>
      </c>
      <c r="L942" t="s">
        <v>26</v>
      </c>
      <c r="N942" t="s">
        <v>24</v>
      </c>
    </row>
    <row r="943" spans="1:14" x14ac:dyDescent="0.25">
      <c r="A943" t="s">
        <v>231</v>
      </c>
      <c r="B943" t="s">
        <v>232</v>
      </c>
      <c r="C943" t="s">
        <v>220</v>
      </c>
      <c r="D943" t="s">
        <v>21</v>
      </c>
      <c r="E943">
        <v>25506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43594</v>
      </c>
      <c r="L943" t="s">
        <v>26</v>
      </c>
      <c r="N943" t="s">
        <v>24</v>
      </c>
    </row>
    <row r="944" spans="1:14" x14ac:dyDescent="0.25">
      <c r="A944" t="s">
        <v>2276</v>
      </c>
      <c r="B944" t="s">
        <v>2277</v>
      </c>
      <c r="C944" t="s">
        <v>2278</v>
      </c>
      <c r="D944" t="s">
        <v>21</v>
      </c>
      <c r="E944">
        <v>26218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43593</v>
      </c>
      <c r="L944" t="s">
        <v>26</v>
      </c>
      <c r="N944" t="s">
        <v>24</v>
      </c>
    </row>
    <row r="945" spans="1:14" x14ac:dyDescent="0.25">
      <c r="A945" t="s">
        <v>2279</v>
      </c>
      <c r="B945" t="s">
        <v>2280</v>
      </c>
      <c r="C945" t="s">
        <v>512</v>
      </c>
      <c r="D945" t="s">
        <v>21</v>
      </c>
      <c r="E945">
        <v>26201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43593</v>
      </c>
      <c r="L945" t="s">
        <v>26</v>
      </c>
      <c r="N945" t="s">
        <v>24</v>
      </c>
    </row>
    <row r="946" spans="1:14" x14ac:dyDescent="0.25">
      <c r="A946" t="s">
        <v>2281</v>
      </c>
      <c r="B946" t="s">
        <v>2282</v>
      </c>
      <c r="C946" t="s">
        <v>512</v>
      </c>
      <c r="D946" t="s">
        <v>21</v>
      </c>
      <c r="E946">
        <v>26201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43593</v>
      </c>
      <c r="L946" t="s">
        <v>26</v>
      </c>
      <c r="N946" t="s">
        <v>24</v>
      </c>
    </row>
    <row r="947" spans="1:14" x14ac:dyDescent="0.25">
      <c r="A947" t="s">
        <v>2283</v>
      </c>
      <c r="B947" t="s">
        <v>2284</v>
      </c>
      <c r="C947" t="s">
        <v>512</v>
      </c>
      <c r="D947" t="s">
        <v>21</v>
      </c>
      <c r="E947">
        <v>26201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43593</v>
      </c>
      <c r="L947" t="s">
        <v>26</v>
      </c>
      <c r="N947" t="s">
        <v>24</v>
      </c>
    </row>
    <row r="948" spans="1:14" x14ac:dyDescent="0.25">
      <c r="A948" t="s">
        <v>2285</v>
      </c>
      <c r="B948" t="s">
        <v>2286</v>
      </c>
      <c r="C948" t="s">
        <v>2287</v>
      </c>
      <c r="D948" t="s">
        <v>21</v>
      </c>
      <c r="E948">
        <v>26234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43593</v>
      </c>
      <c r="L948" t="s">
        <v>26</v>
      </c>
      <c r="N948" t="s">
        <v>24</v>
      </c>
    </row>
    <row r="949" spans="1:14" x14ac:dyDescent="0.25">
      <c r="A949" t="s">
        <v>2288</v>
      </c>
      <c r="B949" t="s">
        <v>2289</v>
      </c>
      <c r="C949" t="s">
        <v>2287</v>
      </c>
      <c r="D949" t="s">
        <v>21</v>
      </c>
      <c r="E949">
        <v>26234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43593</v>
      </c>
      <c r="L949" t="s">
        <v>26</v>
      </c>
      <c r="N949" t="s">
        <v>24</v>
      </c>
    </row>
    <row r="950" spans="1:14" x14ac:dyDescent="0.25">
      <c r="A950" t="s">
        <v>2290</v>
      </c>
      <c r="B950" t="s">
        <v>2291</v>
      </c>
      <c r="C950" t="s">
        <v>512</v>
      </c>
      <c r="D950" t="s">
        <v>21</v>
      </c>
      <c r="E950">
        <v>26201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43593</v>
      </c>
      <c r="L950" t="s">
        <v>26</v>
      </c>
      <c r="N950" t="s">
        <v>24</v>
      </c>
    </row>
    <row r="951" spans="1:14" x14ac:dyDescent="0.25">
      <c r="A951" t="s">
        <v>2292</v>
      </c>
      <c r="B951" t="s">
        <v>2293</v>
      </c>
      <c r="C951" t="s">
        <v>2287</v>
      </c>
      <c r="D951" t="s">
        <v>21</v>
      </c>
      <c r="E951">
        <v>26234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43593</v>
      </c>
      <c r="L951" t="s">
        <v>26</v>
      </c>
      <c r="N951" t="s">
        <v>24</v>
      </c>
    </row>
    <row r="952" spans="1:14" x14ac:dyDescent="0.25">
      <c r="A952" t="s">
        <v>2294</v>
      </c>
      <c r="B952" t="s">
        <v>2295</v>
      </c>
      <c r="C952" t="s">
        <v>512</v>
      </c>
      <c r="D952" t="s">
        <v>21</v>
      </c>
      <c r="E952">
        <v>26201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43593</v>
      </c>
      <c r="L952" t="s">
        <v>26</v>
      </c>
      <c r="N952" t="s">
        <v>24</v>
      </c>
    </row>
    <row r="953" spans="1:14" x14ac:dyDescent="0.25">
      <c r="A953" t="s">
        <v>2296</v>
      </c>
      <c r="B953" t="s">
        <v>2297</v>
      </c>
      <c r="C953" t="s">
        <v>512</v>
      </c>
      <c r="D953" t="s">
        <v>21</v>
      </c>
      <c r="E953">
        <v>26201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43593</v>
      </c>
      <c r="L953" t="s">
        <v>26</v>
      </c>
      <c r="N953" t="s">
        <v>24</v>
      </c>
    </row>
    <row r="954" spans="1:14" x14ac:dyDescent="0.25">
      <c r="A954" t="s">
        <v>2298</v>
      </c>
      <c r="B954" t="s">
        <v>39</v>
      </c>
      <c r="C954" t="s">
        <v>37</v>
      </c>
      <c r="D954" t="s">
        <v>21</v>
      </c>
      <c r="E954">
        <v>26505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43592</v>
      </c>
      <c r="L954" t="s">
        <v>26</v>
      </c>
      <c r="N954" t="s">
        <v>24</v>
      </c>
    </row>
    <row r="955" spans="1:14" x14ac:dyDescent="0.25">
      <c r="A955" t="s">
        <v>2299</v>
      </c>
      <c r="B955" t="s">
        <v>2300</v>
      </c>
      <c r="C955" t="s">
        <v>2301</v>
      </c>
      <c r="D955" t="s">
        <v>21</v>
      </c>
      <c r="E955">
        <v>26501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43592</v>
      </c>
      <c r="L955" t="s">
        <v>26</v>
      </c>
      <c r="N955" t="s">
        <v>24</v>
      </c>
    </row>
    <row r="956" spans="1:14" x14ac:dyDescent="0.25">
      <c r="A956" t="s">
        <v>2302</v>
      </c>
      <c r="B956" t="s">
        <v>2303</v>
      </c>
      <c r="C956" t="s">
        <v>774</v>
      </c>
      <c r="D956" t="s">
        <v>21</v>
      </c>
      <c r="E956">
        <v>25428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43592</v>
      </c>
      <c r="L956" t="s">
        <v>26</v>
      </c>
      <c r="N956" t="s">
        <v>24</v>
      </c>
    </row>
    <row r="957" spans="1:14" x14ac:dyDescent="0.25">
      <c r="A957" t="s">
        <v>2304</v>
      </c>
      <c r="B957" t="s">
        <v>2305</v>
      </c>
      <c r="C957" t="s">
        <v>37</v>
      </c>
      <c r="D957" t="s">
        <v>21</v>
      </c>
      <c r="E957">
        <v>26505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43592</v>
      </c>
      <c r="L957" t="s">
        <v>26</v>
      </c>
      <c r="N957" t="s">
        <v>24</v>
      </c>
    </row>
    <row r="958" spans="1:14" x14ac:dyDescent="0.25">
      <c r="A958" t="s">
        <v>2306</v>
      </c>
      <c r="B958" t="s">
        <v>2307</v>
      </c>
      <c r="C958" t="s">
        <v>2308</v>
      </c>
      <c r="D958" t="s">
        <v>21</v>
      </c>
      <c r="E958">
        <v>26554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43591</v>
      </c>
      <c r="L958" t="s">
        <v>26</v>
      </c>
      <c r="N958" t="s">
        <v>24</v>
      </c>
    </row>
    <row r="959" spans="1:14" x14ac:dyDescent="0.25">
      <c r="A959" t="s">
        <v>2309</v>
      </c>
      <c r="B959" t="s">
        <v>2310</v>
      </c>
      <c r="C959" t="s">
        <v>2311</v>
      </c>
      <c r="D959" t="s">
        <v>21</v>
      </c>
      <c r="E959">
        <v>26571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43591</v>
      </c>
      <c r="L959" t="s">
        <v>26</v>
      </c>
      <c r="N959" t="s">
        <v>24</v>
      </c>
    </row>
    <row r="960" spans="1:14" x14ac:dyDescent="0.25">
      <c r="A960" t="s">
        <v>2312</v>
      </c>
      <c r="B960" t="s">
        <v>2313</v>
      </c>
      <c r="C960" t="s">
        <v>1047</v>
      </c>
      <c r="D960" t="s">
        <v>21</v>
      </c>
      <c r="E960">
        <v>26591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43591</v>
      </c>
      <c r="L960" t="s">
        <v>26</v>
      </c>
      <c r="N960" t="s">
        <v>24</v>
      </c>
    </row>
    <row r="961" spans="1:14" x14ac:dyDescent="0.25">
      <c r="A961" t="s">
        <v>2314</v>
      </c>
      <c r="B961" t="s">
        <v>2315</v>
      </c>
      <c r="C961" t="s">
        <v>1047</v>
      </c>
      <c r="D961" t="s">
        <v>21</v>
      </c>
      <c r="E961">
        <v>26591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43591</v>
      </c>
      <c r="L961" t="s">
        <v>26</v>
      </c>
      <c r="N961" t="s">
        <v>24</v>
      </c>
    </row>
    <row r="962" spans="1:14" x14ac:dyDescent="0.25">
      <c r="A962" t="s">
        <v>2316</v>
      </c>
      <c r="B962" t="s">
        <v>2317</v>
      </c>
      <c r="C962" t="s">
        <v>48</v>
      </c>
      <c r="D962" t="s">
        <v>21</v>
      </c>
      <c r="E962">
        <v>25314</v>
      </c>
      <c r="F962" t="s">
        <v>23</v>
      </c>
      <c r="G962" t="s">
        <v>23</v>
      </c>
      <c r="H962" t="s">
        <v>24</v>
      </c>
      <c r="I962" t="s">
        <v>24</v>
      </c>
      <c r="J962" t="s">
        <v>25</v>
      </c>
      <c r="K962" s="1">
        <v>43591</v>
      </c>
      <c r="L962" t="s">
        <v>26</v>
      </c>
      <c r="N962" t="s">
        <v>24</v>
      </c>
    </row>
    <row r="963" spans="1:14" x14ac:dyDescent="0.25">
      <c r="A963" t="s">
        <v>2318</v>
      </c>
      <c r="B963" t="s">
        <v>2319</v>
      </c>
      <c r="C963" t="s">
        <v>2311</v>
      </c>
      <c r="D963" t="s">
        <v>21</v>
      </c>
      <c r="E963">
        <v>26571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43591</v>
      </c>
      <c r="L963" t="s">
        <v>26</v>
      </c>
      <c r="N963" t="s">
        <v>24</v>
      </c>
    </row>
    <row r="964" spans="1:14" x14ac:dyDescent="0.25">
      <c r="A964" t="s">
        <v>2320</v>
      </c>
      <c r="B964" t="s">
        <v>2321</v>
      </c>
      <c r="C964" t="s">
        <v>2308</v>
      </c>
      <c r="D964" t="s">
        <v>21</v>
      </c>
      <c r="E964">
        <v>26554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43591</v>
      </c>
      <c r="L964" t="s">
        <v>26</v>
      </c>
      <c r="N964" t="s">
        <v>24</v>
      </c>
    </row>
    <row r="965" spans="1:14" x14ac:dyDescent="0.25">
      <c r="A965" t="s">
        <v>2322</v>
      </c>
      <c r="B965" t="s">
        <v>2323</v>
      </c>
      <c r="C965" t="s">
        <v>1047</v>
      </c>
      <c r="D965" t="s">
        <v>21</v>
      </c>
      <c r="E965">
        <v>26591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43591</v>
      </c>
      <c r="L965" t="s">
        <v>26</v>
      </c>
      <c r="N965" t="s">
        <v>24</v>
      </c>
    </row>
    <row r="966" spans="1:14" x14ac:dyDescent="0.25">
      <c r="A966" t="s">
        <v>2324</v>
      </c>
      <c r="B966" t="s">
        <v>2325</v>
      </c>
      <c r="C966" t="s">
        <v>517</v>
      </c>
      <c r="D966" t="s">
        <v>21</v>
      </c>
      <c r="E966">
        <v>26431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43591</v>
      </c>
      <c r="L966" t="s">
        <v>26</v>
      </c>
      <c r="N966" t="s">
        <v>24</v>
      </c>
    </row>
    <row r="967" spans="1:14" x14ac:dyDescent="0.25">
      <c r="A967" t="s">
        <v>2326</v>
      </c>
      <c r="B967" t="s">
        <v>2327</v>
      </c>
      <c r="C967" t="s">
        <v>2311</v>
      </c>
      <c r="D967" t="s">
        <v>21</v>
      </c>
      <c r="E967">
        <v>26571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43591</v>
      </c>
      <c r="L967" t="s">
        <v>26</v>
      </c>
      <c r="N967" t="s">
        <v>24</v>
      </c>
    </row>
    <row r="968" spans="1:14" x14ac:dyDescent="0.25">
      <c r="A968" t="s">
        <v>2328</v>
      </c>
      <c r="B968" t="s">
        <v>2329</v>
      </c>
      <c r="C968" t="s">
        <v>326</v>
      </c>
      <c r="D968" t="s">
        <v>21</v>
      </c>
      <c r="E968">
        <v>25705</v>
      </c>
      <c r="F968" t="s">
        <v>23</v>
      </c>
      <c r="G968" t="s">
        <v>23</v>
      </c>
      <c r="H968" t="s">
        <v>24</v>
      </c>
      <c r="I968" t="s">
        <v>24</v>
      </c>
      <c r="J968" t="s">
        <v>25</v>
      </c>
      <c r="K968" s="1">
        <v>43590</v>
      </c>
      <c r="L968" t="s">
        <v>26</v>
      </c>
      <c r="N968" t="s">
        <v>24</v>
      </c>
    </row>
    <row r="969" spans="1:14" x14ac:dyDescent="0.25">
      <c r="A969" t="s">
        <v>2330</v>
      </c>
      <c r="B969" t="s">
        <v>2331</v>
      </c>
      <c r="C969" t="s">
        <v>789</v>
      </c>
      <c r="D969" t="s">
        <v>21</v>
      </c>
      <c r="E969">
        <v>26351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43587</v>
      </c>
      <c r="L969" t="s">
        <v>26</v>
      </c>
      <c r="N969" t="s">
        <v>24</v>
      </c>
    </row>
    <row r="970" spans="1:14" x14ac:dyDescent="0.25">
      <c r="A970" t="s">
        <v>2335</v>
      </c>
      <c r="B970" t="s">
        <v>2336</v>
      </c>
      <c r="C970" t="s">
        <v>1089</v>
      </c>
      <c r="D970" t="s">
        <v>21</v>
      </c>
      <c r="E970">
        <v>25504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43587</v>
      </c>
      <c r="L970" t="s">
        <v>26</v>
      </c>
      <c r="N970" t="s">
        <v>24</v>
      </c>
    </row>
    <row r="971" spans="1:14" x14ac:dyDescent="0.25">
      <c r="A971" t="s">
        <v>2337</v>
      </c>
      <c r="B971" t="s">
        <v>2338</v>
      </c>
      <c r="C971" t="s">
        <v>1089</v>
      </c>
      <c r="D971" t="s">
        <v>21</v>
      </c>
      <c r="E971">
        <v>25504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43587</v>
      </c>
      <c r="L971" t="s">
        <v>26</v>
      </c>
      <c r="N971" t="s">
        <v>24</v>
      </c>
    </row>
    <row r="972" spans="1:14" x14ac:dyDescent="0.25">
      <c r="A972" t="s">
        <v>1567</v>
      </c>
      <c r="B972" t="s">
        <v>2339</v>
      </c>
      <c r="C972" t="s">
        <v>1089</v>
      </c>
      <c r="D972" t="s">
        <v>21</v>
      </c>
      <c r="E972">
        <v>25504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43587</v>
      </c>
      <c r="L972" t="s">
        <v>26</v>
      </c>
      <c r="N972" t="s">
        <v>24</v>
      </c>
    </row>
    <row r="973" spans="1:14" x14ac:dyDescent="0.25">
      <c r="A973" t="s">
        <v>2340</v>
      </c>
      <c r="B973" t="s">
        <v>1239</v>
      </c>
      <c r="C973" t="s">
        <v>1089</v>
      </c>
      <c r="D973" t="s">
        <v>21</v>
      </c>
      <c r="E973">
        <v>25504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43587</v>
      </c>
      <c r="L973" t="s">
        <v>26</v>
      </c>
      <c r="N973" t="s">
        <v>24</v>
      </c>
    </row>
    <row r="974" spans="1:14" x14ac:dyDescent="0.25">
      <c r="A974" t="s">
        <v>2341</v>
      </c>
      <c r="B974" t="s">
        <v>2342</v>
      </c>
      <c r="C974" t="s">
        <v>2343</v>
      </c>
      <c r="D974" t="s">
        <v>21</v>
      </c>
      <c r="E974">
        <v>25267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43587</v>
      </c>
      <c r="L974" t="s">
        <v>26</v>
      </c>
      <c r="N974" t="s">
        <v>24</v>
      </c>
    </row>
    <row r="975" spans="1:14" x14ac:dyDescent="0.25">
      <c r="A975" t="s">
        <v>498</v>
      </c>
      <c r="B975" t="s">
        <v>2345</v>
      </c>
      <c r="C975" t="s">
        <v>1089</v>
      </c>
      <c r="D975" t="s">
        <v>21</v>
      </c>
      <c r="E975">
        <v>25504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43587</v>
      </c>
      <c r="L975" t="s">
        <v>26</v>
      </c>
      <c r="N975" t="s">
        <v>24</v>
      </c>
    </row>
    <row r="976" spans="1:14" x14ac:dyDescent="0.25">
      <c r="A976" t="s">
        <v>2346</v>
      </c>
      <c r="B976" t="s">
        <v>2347</v>
      </c>
      <c r="C976" t="s">
        <v>2343</v>
      </c>
      <c r="D976" t="s">
        <v>21</v>
      </c>
      <c r="E976">
        <v>25267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43587</v>
      </c>
      <c r="L976" t="s">
        <v>26</v>
      </c>
      <c r="N976" t="s">
        <v>24</v>
      </c>
    </row>
    <row r="977" spans="1:14" x14ac:dyDescent="0.25">
      <c r="A977" t="s">
        <v>2348</v>
      </c>
      <c r="B977" t="s">
        <v>2349</v>
      </c>
      <c r="C977" t="s">
        <v>1089</v>
      </c>
      <c r="D977" t="s">
        <v>21</v>
      </c>
      <c r="E977">
        <v>25504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43587</v>
      </c>
      <c r="L977" t="s">
        <v>26</v>
      </c>
      <c r="N977" t="s">
        <v>24</v>
      </c>
    </row>
    <row r="978" spans="1:14" x14ac:dyDescent="0.25">
      <c r="A978" t="s">
        <v>2350</v>
      </c>
      <c r="B978" t="s">
        <v>2351</v>
      </c>
      <c r="C978" t="s">
        <v>326</v>
      </c>
      <c r="D978" t="s">
        <v>21</v>
      </c>
      <c r="E978">
        <v>25704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43587</v>
      </c>
      <c r="L978" t="s">
        <v>26</v>
      </c>
      <c r="N978" t="s">
        <v>24</v>
      </c>
    </row>
    <row r="979" spans="1:14" x14ac:dyDescent="0.25">
      <c r="A979" t="s">
        <v>2352</v>
      </c>
      <c r="B979" t="s">
        <v>2353</v>
      </c>
      <c r="C979" t="s">
        <v>1089</v>
      </c>
      <c r="D979" t="s">
        <v>21</v>
      </c>
      <c r="E979">
        <v>25504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43587</v>
      </c>
      <c r="L979" t="s">
        <v>26</v>
      </c>
      <c r="N979" t="s">
        <v>24</v>
      </c>
    </row>
    <row r="980" spans="1:14" x14ac:dyDescent="0.25">
      <c r="A980" t="s">
        <v>2354</v>
      </c>
      <c r="B980" t="s">
        <v>2355</v>
      </c>
      <c r="C980" t="s">
        <v>1089</v>
      </c>
      <c r="D980" t="s">
        <v>21</v>
      </c>
      <c r="E980">
        <v>25504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43587</v>
      </c>
      <c r="L980" t="s">
        <v>26</v>
      </c>
      <c r="N980" t="s">
        <v>24</v>
      </c>
    </row>
    <row r="981" spans="1:14" x14ac:dyDescent="0.25">
      <c r="A981" t="s">
        <v>2356</v>
      </c>
      <c r="B981" t="s">
        <v>2357</v>
      </c>
      <c r="C981" t="s">
        <v>2358</v>
      </c>
      <c r="D981" t="s">
        <v>21</v>
      </c>
      <c r="E981">
        <v>25177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43586</v>
      </c>
      <c r="L981" t="s">
        <v>26</v>
      </c>
      <c r="N981" t="s">
        <v>24</v>
      </c>
    </row>
    <row r="982" spans="1:14" x14ac:dyDescent="0.25">
      <c r="A982" t="s">
        <v>858</v>
      </c>
      <c r="B982" t="s">
        <v>2359</v>
      </c>
      <c r="C982" t="s">
        <v>774</v>
      </c>
      <c r="D982" t="s">
        <v>21</v>
      </c>
      <c r="E982">
        <v>25428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43586</v>
      </c>
      <c r="L982" t="s">
        <v>26</v>
      </c>
      <c r="N982" t="s">
        <v>24</v>
      </c>
    </row>
    <row r="983" spans="1:14" x14ac:dyDescent="0.25">
      <c r="A983" t="s">
        <v>2360</v>
      </c>
      <c r="B983" t="s">
        <v>2361</v>
      </c>
      <c r="C983" t="s">
        <v>2362</v>
      </c>
      <c r="D983" t="s">
        <v>21</v>
      </c>
      <c r="E983">
        <v>25420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43586</v>
      </c>
      <c r="L983" t="s">
        <v>26</v>
      </c>
      <c r="N983" t="s">
        <v>24</v>
      </c>
    </row>
    <row r="984" spans="1:14" x14ac:dyDescent="0.25">
      <c r="A984" t="s">
        <v>2363</v>
      </c>
      <c r="B984" t="s">
        <v>2364</v>
      </c>
      <c r="C984" t="s">
        <v>2365</v>
      </c>
      <c r="D984" t="s">
        <v>21</v>
      </c>
      <c r="E984">
        <v>25413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43586</v>
      </c>
      <c r="L984" t="s">
        <v>26</v>
      </c>
      <c r="N984" t="s">
        <v>24</v>
      </c>
    </row>
    <row r="985" spans="1:14" x14ac:dyDescent="0.25">
      <c r="A985" t="s">
        <v>2366</v>
      </c>
      <c r="B985" t="s">
        <v>2367</v>
      </c>
      <c r="C985" t="s">
        <v>2362</v>
      </c>
      <c r="D985" t="s">
        <v>21</v>
      </c>
      <c r="E985">
        <v>25420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43586</v>
      </c>
      <c r="L985" t="s">
        <v>26</v>
      </c>
      <c r="N985" t="s">
        <v>24</v>
      </c>
    </row>
    <row r="986" spans="1:14" x14ac:dyDescent="0.25">
      <c r="A986" t="s">
        <v>2368</v>
      </c>
      <c r="B986" t="s">
        <v>2369</v>
      </c>
      <c r="C986" t="s">
        <v>271</v>
      </c>
      <c r="D986" t="s">
        <v>21</v>
      </c>
      <c r="E986">
        <v>25403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43586</v>
      </c>
      <c r="L986" t="s">
        <v>26</v>
      </c>
      <c r="N986" t="s">
        <v>24</v>
      </c>
    </row>
    <row r="987" spans="1:14" x14ac:dyDescent="0.25">
      <c r="A987" t="s">
        <v>2370</v>
      </c>
      <c r="B987" t="s">
        <v>2371</v>
      </c>
      <c r="C987" t="s">
        <v>2372</v>
      </c>
      <c r="D987" t="s">
        <v>21</v>
      </c>
      <c r="E987">
        <v>26038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43585</v>
      </c>
      <c r="L987" t="s">
        <v>26</v>
      </c>
      <c r="N987" t="s">
        <v>24</v>
      </c>
    </row>
    <row r="988" spans="1:14" x14ac:dyDescent="0.25">
      <c r="A988" t="s">
        <v>2373</v>
      </c>
      <c r="B988" t="s">
        <v>2374</v>
      </c>
      <c r="C988" t="s">
        <v>632</v>
      </c>
      <c r="D988" t="s">
        <v>21</v>
      </c>
      <c r="E988">
        <v>25962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43585</v>
      </c>
      <c r="L988" t="s">
        <v>26</v>
      </c>
      <c r="N988" t="s">
        <v>24</v>
      </c>
    </row>
    <row r="989" spans="1:14" x14ac:dyDescent="0.25">
      <c r="A989" t="s">
        <v>105</v>
      </c>
      <c r="B989" t="s">
        <v>106</v>
      </c>
      <c r="C989" t="s">
        <v>107</v>
      </c>
      <c r="D989" t="s">
        <v>21</v>
      </c>
      <c r="E989">
        <v>25062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43585</v>
      </c>
      <c r="L989" t="s">
        <v>26</v>
      </c>
      <c r="N989" t="s">
        <v>24</v>
      </c>
    </row>
    <row r="990" spans="1:14" x14ac:dyDescent="0.25">
      <c r="A990" t="s">
        <v>108</v>
      </c>
      <c r="B990" t="s">
        <v>109</v>
      </c>
      <c r="C990" t="s">
        <v>110</v>
      </c>
      <c r="D990" t="s">
        <v>21</v>
      </c>
      <c r="E990">
        <v>26031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43585</v>
      </c>
      <c r="L990" t="s">
        <v>26</v>
      </c>
      <c r="N990" t="s">
        <v>24</v>
      </c>
    </row>
    <row r="991" spans="1:14" x14ac:dyDescent="0.25">
      <c r="A991" t="s">
        <v>2375</v>
      </c>
      <c r="B991" t="s">
        <v>2376</v>
      </c>
      <c r="C991" t="s">
        <v>1632</v>
      </c>
      <c r="D991" t="s">
        <v>21</v>
      </c>
      <c r="E991">
        <v>26041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43585</v>
      </c>
      <c r="L991" t="s">
        <v>26</v>
      </c>
      <c r="N991" t="s">
        <v>24</v>
      </c>
    </row>
    <row r="992" spans="1:14" x14ac:dyDescent="0.25">
      <c r="A992" t="s">
        <v>1517</v>
      </c>
      <c r="B992" t="s">
        <v>2377</v>
      </c>
      <c r="C992" t="s">
        <v>556</v>
      </c>
      <c r="D992" t="s">
        <v>21</v>
      </c>
      <c r="E992">
        <v>26525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43584</v>
      </c>
      <c r="L992" t="s">
        <v>26</v>
      </c>
      <c r="N992" t="s">
        <v>24</v>
      </c>
    </row>
    <row r="993" spans="1:14" x14ac:dyDescent="0.25">
      <c r="A993" t="s">
        <v>2378</v>
      </c>
      <c r="B993" t="s">
        <v>2379</v>
      </c>
      <c r="C993" t="s">
        <v>556</v>
      </c>
      <c r="D993" t="s">
        <v>21</v>
      </c>
      <c r="E993">
        <v>26525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43584</v>
      </c>
      <c r="L993" t="s">
        <v>26</v>
      </c>
      <c r="N993" t="s">
        <v>24</v>
      </c>
    </row>
    <row r="994" spans="1:14" x14ac:dyDescent="0.25">
      <c r="A994" t="s">
        <v>2380</v>
      </c>
      <c r="B994" t="s">
        <v>2381</v>
      </c>
      <c r="C994" t="s">
        <v>556</v>
      </c>
      <c r="D994" t="s">
        <v>21</v>
      </c>
      <c r="E994">
        <v>26525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43584</v>
      </c>
      <c r="L994" t="s">
        <v>26</v>
      </c>
      <c r="N994" t="s">
        <v>24</v>
      </c>
    </row>
    <row r="995" spans="1:14" x14ac:dyDescent="0.25">
      <c r="A995" t="s">
        <v>413</v>
      </c>
      <c r="B995" t="s">
        <v>2382</v>
      </c>
      <c r="C995" t="s">
        <v>412</v>
      </c>
      <c r="D995" t="s">
        <v>21</v>
      </c>
      <c r="E995">
        <v>26519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43584</v>
      </c>
      <c r="L995" t="s">
        <v>26</v>
      </c>
      <c r="N995" t="s">
        <v>24</v>
      </c>
    </row>
    <row r="996" spans="1:14" x14ac:dyDescent="0.25">
      <c r="A996" t="s">
        <v>2383</v>
      </c>
      <c r="B996" t="s">
        <v>2384</v>
      </c>
      <c r="C996" t="s">
        <v>556</v>
      </c>
      <c r="D996" t="s">
        <v>21</v>
      </c>
      <c r="E996">
        <v>26525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43584</v>
      </c>
      <c r="L996" t="s">
        <v>26</v>
      </c>
      <c r="N996" t="s">
        <v>24</v>
      </c>
    </row>
    <row r="997" spans="1:14" x14ac:dyDescent="0.25">
      <c r="A997" t="s">
        <v>2385</v>
      </c>
      <c r="B997" t="s">
        <v>2386</v>
      </c>
      <c r="C997" t="s">
        <v>37</v>
      </c>
      <c r="D997" t="s">
        <v>21</v>
      </c>
      <c r="E997">
        <v>26505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43583</v>
      </c>
      <c r="L997" t="s">
        <v>26</v>
      </c>
      <c r="N997" t="s">
        <v>24</v>
      </c>
    </row>
    <row r="998" spans="1:14" x14ac:dyDescent="0.25">
      <c r="A998" t="s">
        <v>2387</v>
      </c>
      <c r="B998" t="s">
        <v>2388</v>
      </c>
      <c r="C998" t="s">
        <v>37</v>
      </c>
      <c r="D998" t="s">
        <v>21</v>
      </c>
      <c r="E998">
        <v>26508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43583</v>
      </c>
      <c r="L998" t="s">
        <v>26</v>
      </c>
      <c r="N998" t="s">
        <v>24</v>
      </c>
    </row>
    <row r="999" spans="1:14" x14ac:dyDescent="0.25">
      <c r="A999" t="s">
        <v>54</v>
      </c>
      <c r="B999" t="s">
        <v>2389</v>
      </c>
      <c r="C999" t="s">
        <v>37</v>
      </c>
      <c r="D999" t="s">
        <v>21</v>
      </c>
      <c r="E999">
        <v>26507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43583</v>
      </c>
      <c r="L999" t="s">
        <v>26</v>
      </c>
      <c r="N999" t="s">
        <v>24</v>
      </c>
    </row>
    <row r="1000" spans="1:14" x14ac:dyDescent="0.25">
      <c r="A1000" t="s">
        <v>695</v>
      </c>
      <c r="B1000" t="s">
        <v>2390</v>
      </c>
      <c r="C1000" t="s">
        <v>37</v>
      </c>
      <c r="D1000" t="s">
        <v>21</v>
      </c>
      <c r="E1000">
        <v>26508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43583</v>
      </c>
      <c r="L1000" t="s">
        <v>26</v>
      </c>
      <c r="N1000" t="s">
        <v>24</v>
      </c>
    </row>
    <row r="1001" spans="1:14" x14ac:dyDescent="0.25">
      <c r="A1001" t="s">
        <v>2320</v>
      </c>
      <c r="B1001" t="s">
        <v>2391</v>
      </c>
      <c r="C1001" t="s">
        <v>37</v>
      </c>
      <c r="D1001" t="s">
        <v>21</v>
      </c>
      <c r="E1001">
        <v>26508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43583</v>
      </c>
      <c r="L1001" t="s">
        <v>26</v>
      </c>
      <c r="N1001" t="s">
        <v>24</v>
      </c>
    </row>
    <row r="1002" spans="1:14" x14ac:dyDescent="0.25">
      <c r="A1002" t="s">
        <v>2392</v>
      </c>
      <c r="B1002" t="s">
        <v>2393</v>
      </c>
      <c r="C1002" t="s">
        <v>37</v>
      </c>
      <c r="D1002" t="s">
        <v>21</v>
      </c>
      <c r="E1002">
        <v>26508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43583</v>
      </c>
      <c r="L1002" t="s">
        <v>26</v>
      </c>
      <c r="N1002" t="s">
        <v>24</v>
      </c>
    </row>
    <row r="1003" spans="1:14" x14ac:dyDescent="0.25">
      <c r="A1003" t="s">
        <v>2394</v>
      </c>
      <c r="B1003" t="s">
        <v>2395</v>
      </c>
      <c r="C1003" t="s">
        <v>37</v>
      </c>
      <c r="D1003" t="s">
        <v>21</v>
      </c>
      <c r="E1003">
        <v>26508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43583</v>
      </c>
      <c r="L1003" t="s">
        <v>26</v>
      </c>
      <c r="N1003" t="s">
        <v>24</v>
      </c>
    </row>
    <row r="1004" spans="1:14" x14ac:dyDescent="0.25">
      <c r="A1004" t="s">
        <v>1063</v>
      </c>
      <c r="B1004" t="s">
        <v>2396</v>
      </c>
      <c r="C1004" t="s">
        <v>37</v>
      </c>
      <c r="D1004" t="s">
        <v>21</v>
      </c>
      <c r="E1004">
        <v>26508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43583</v>
      </c>
      <c r="L1004" t="s">
        <v>26</v>
      </c>
      <c r="N1004" t="s">
        <v>24</v>
      </c>
    </row>
    <row r="1005" spans="1:14" x14ac:dyDescent="0.25">
      <c r="A1005" t="s">
        <v>64</v>
      </c>
      <c r="B1005" t="s">
        <v>65</v>
      </c>
      <c r="C1005" t="s">
        <v>37</v>
      </c>
      <c r="D1005" t="s">
        <v>21</v>
      </c>
      <c r="E1005">
        <v>26505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43583</v>
      </c>
      <c r="L1005" t="s">
        <v>26</v>
      </c>
      <c r="N1005" t="s">
        <v>24</v>
      </c>
    </row>
    <row r="1006" spans="1:14" x14ac:dyDescent="0.25">
      <c r="A1006" t="s">
        <v>2397</v>
      </c>
      <c r="B1006" t="s">
        <v>2398</v>
      </c>
      <c r="C1006" t="s">
        <v>37</v>
      </c>
      <c r="D1006" t="s">
        <v>21</v>
      </c>
      <c r="E1006">
        <v>26505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43582</v>
      </c>
      <c r="L1006" t="s">
        <v>26</v>
      </c>
      <c r="N1006" t="s">
        <v>24</v>
      </c>
    </row>
    <row r="1007" spans="1:14" x14ac:dyDescent="0.25">
      <c r="A1007" t="s">
        <v>1517</v>
      </c>
      <c r="B1007" t="s">
        <v>2399</v>
      </c>
      <c r="C1007" t="s">
        <v>37</v>
      </c>
      <c r="D1007" t="s">
        <v>21</v>
      </c>
      <c r="E1007">
        <v>26505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43582</v>
      </c>
      <c r="L1007" t="s">
        <v>26</v>
      </c>
      <c r="N1007" t="s">
        <v>24</v>
      </c>
    </row>
    <row r="1008" spans="1:14" x14ac:dyDescent="0.25">
      <c r="A1008" t="s">
        <v>2400</v>
      </c>
      <c r="B1008" t="s">
        <v>2401</v>
      </c>
      <c r="C1008" t="s">
        <v>37</v>
      </c>
      <c r="D1008" t="s">
        <v>21</v>
      </c>
      <c r="E1008">
        <v>26501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43582</v>
      </c>
      <c r="L1008" t="s">
        <v>26</v>
      </c>
      <c r="N1008" t="s">
        <v>24</v>
      </c>
    </row>
    <row r="1009" spans="1:14" x14ac:dyDescent="0.25">
      <c r="A1009" t="s">
        <v>2402</v>
      </c>
      <c r="B1009" t="s">
        <v>2403</v>
      </c>
      <c r="C1009" t="s">
        <v>37</v>
      </c>
      <c r="D1009" t="s">
        <v>21</v>
      </c>
      <c r="E1009">
        <v>26501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43582</v>
      </c>
      <c r="L1009" t="s">
        <v>26</v>
      </c>
      <c r="N1009" t="s">
        <v>24</v>
      </c>
    </row>
    <row r="1010" spans="1:14" x14ac:dyDescent="0.25">
      <c r="A1010" t="s">
        <v>2404</v>
      </c>
      <c r="B1010" t="s">
        <v>36</v>
      </c>
      <c r="C1010" t="s">
        <v>37</v>
      </c>
      <c r="D1010" t="s">
        <v>21</v>
      </c>
      <c r="E1010">
        <v>26505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43582</v>
      </c>
      <c r="L1010" t="s">
        <v>26</v>
      </c>
      <c r="N1010" t="s">
        <v>24</v>
      </c>
    </row>
    <row r="1011" spans="1:14" x14ac:dyDescent="0.25">
      <c r="A1011" t="s">
        <v>2405</v>
      </c>
      <c r="B1011" t="s">
        <v>2406</v>
      </c>
      <c r="C1011" t="s">
        <v>37</v>
      </c>
      <c r="D1011" t="s">
        <v>21</v>
      </c>
      <c r="E1011">
        <v>26505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43582</v>
      </c>
      <c r="L1011" t="s">
        <v>26</v>
      </c>
      <c r="N1011" t="s">
        <v>24</v>
      </c>
    </row>
    <row r="1012" spans="1:14" x14ac:dyDescent="0.25">
      <c r="A1012" t="s">
        <v>2407</v>
      </c>
      <c r="B1012" t="s">
        <v>2408</v>
      </c>
      <c r="C1012" t="s">
        <v>37</v>
      </c>
      <c r="D1012" t="s">
        <v>21</v>
      </c>
      <c r="E1012">
        <v>26508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43582</v>
      </c>
      <c r="L1012" t="s">
        <v>26</v>
      </c>
      <c r="N1012" t="s">
        <v>24</v>
      </c>
    </row>
    <row r="1013" spans="1:14" x14ac:dyDescent="0.25">
      <c r="A1013" t="s">
        <v>1428</v>
      </c>
      <c r="B1013" t="s">
        <v>2409</v>
      </c>
      <c r="C1013" t="s">
        <v>37</v>
      </c>
      <c r="D1013" t="s">
        <v>21</v>
      </c>
      <c r="E1013">
        <v>26505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43582</v>
      </c>
      <c r="L1013" t="s">
        <v>26</v>
      </c>
      <c r="N1013" t="s">
        <v>24</v>
      </c>
    </row>
    <row r="1014" spans="1:14" x14ac:dyDescent="0.25">
      <c r="A1014" t="s">
        <v>1594</v>
      </c>
      <c r="B1014" t="s">
        <v>2410</v>
      </c>
      <c r="C1014" t="s">
        <v>37</v>
      </c>
      <c r="D1014" t="s">
        <v>21</v>
      </c>
      <c r="E1014">
        <v>26505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43582</v>
      </c>
      <c r="L1014" t="s">
        <v>26</v>
      </c>
      <c r="N1014" t="s">
        <v>24</v>
      </c>
    </row>
    <row r="1015" spans="1:14" x14ac:dyDescent="0.25">
      <c r="A1015" t="s">
        <v>1091</v>
      </c>
      <c r="B1015" t="s">
        <v>2411</v>
      </c>
      <c r="C1015" t="s">
        <v>37</v>
      </c>
      <c r="D1015" t="s">
        <v>21</v>
      </c>
      <c r="E1015">
        <v>26508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43582</v>
      </c>
      <c r="L1015" t="s">
        <v>26</v>
      </c>
      <c r="N1015" t="s">
        <v>24</v>
      </c>
    </row>
    <row r="1016" spans="1:14" x14ac:dyDescent="0.25">
      <c r="A1016" t="s">
        <v>1448</v>
      </c>
      <c r="B1016" t="s">
        <v>2412</v>
      </c>
      <c r="C1016" t="s">
        <v>37</v>
      </c>
      <c r="D1016" t="s">
        <v>21</v>
      </c>
      <c r="E1016">
        <v>26505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43582</v>
      </c>
      <c r="L1016" t="s">
        <v>26</v>
      </c>
      <c r="N1016" t="s">
        <v>24</v>
      </c>
    </row>
    <row r="1017" spans="1:14" x14ac:dyDescent="0.25">
      <c r="A1017" t="s">
        <v>2413</v>
      </c>
      <c r="B1017" t="s">
        <v>2414</v>
      </c>
      <c r="C1017" t="s">
        <v>37</v>
      </c>
      <c r="D1017" t="s">
        <v>21</v>
      </c>
      <c r="E1017">
        <v>26501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43582</v>
      </c>
      <c r="L1017" t="s">
        <v>26</v>
      </c>
      <c r="N1017" t="s">
        <v>24</v>
      </c>
    </row>
    <row r="1018" spans="1:14" x14ac:dyDescent="0.25">
      <c r="A1018" t="s">
        <v>2415</v>
      </c>
      <c r="B1018" t="s">
        <v>2416</v>
      </c>
      <c r="C1018" t="s">
        <v>2417</v>
      </c>
      <c r="D1018" t="s">
        <v>21</v>
      </c>
      <c r="E1018">
        <v>25085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43581</v>
      </c>
      <c r="L1018" t="s">
        <v>26</v>
      </c>
      <c r="N1018" t="s">
        <v>24</v>
      </c>
    </row>
    <row r="1019" spans="1:14" x14ac:dyDescent="0.25">
      <c r="A1019" t="s">
        <v>2418</v>
      </c>
      <c r="B1019" t="s">
        <v>2419</v>
      </c>
      <c r="C1019" t="s">
        <v>1534</v>
      </c>
      <c r="D1019" t="s">
        <v>21</v>
      </c>
      <c r="E1019">
        <v>26651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43581</v>
      </c>
      <c r="L1019" t="s">
        <v>26</v>
      </c>
      <c r="N1019" t="s">
        <v>24</v>
      </c>
    </row>
    <row r="1020" spans="1:14" x14ac:dyDescent="0.25">
      <c r="A1020" t="s">
        <v>2420</v>
      </c>
      <c r="B1020" t="s">
        <v>2421</v>
      </c>
      <c r="C1020" t="s">
        <v>914</v>
      </c>
      <c r="D1020" t="s">
        <v>21</v>
      </c>
      <c r="E1020">
        <v>25670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43580</v>
      </c>
      <c r="L1020" t="s">
        <v>26</v>
      </c>
      <c r="N1020" t="s">
        <v>24</v>
      </c>
    </row>
    <row r="1021" spans="1:14" x14ac:dyDescent="0.25">
      <c r="A1021" t="s">
        <v>2423</v>
      </c>
      <c r="B1021" t="s">
        <v>2424</v>
      </c>
      <c r="C1021" t="s">
        <v>77</v>
      </c>
      <c r="D1021" t="s">
        <v>21</v>
      </c>
      <c r="E1021">
        <v>25671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43580</v>
      </c>
      <c r="L1021" t="s">
        <v>26</v>
      </c>
      <c r="N1021" t="s">
        <v>24</v>
      </c>
    </row>
    <row r="1022" spans="1:14" x14ac:dyDescent="0.25">
      <c r="A1022" t="s">
        <v>2425</v>
      </c>
      <c r="B1022" t="s">
        <v>2426</v>
      </c>
      <c r="C1022" t="s">
        <v>914</v>
      </c>
      <c r="D1022" t="s">
        <v>21</v>
      </c>
      <c r="E1022">
        <v>25670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43580</v>
      </c>
      <c r="L1022" t="s">
        <v>26</v>
      </c>
      <c r="N1022" t="s">
        <v>24</v>
      </c>
    </row>
    <row r="1023" spans="1:14" x14ac:dyDescent="0.25">
      <c r="A1023" t="s">
        <v>2427</v>
      </c>
      <c r="B1023" t="s">
        <v>2428</v>
      </c>
      <c r="C1023" t="s">
        <v>914</v>
      </c>
      <c r="D1023" t="s">
        <v>21</v>
      </c>
      <c r="E1023">
        <v>25670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43580</v>
      </c>
      <c r="L1023" t="s">
        <v>26</v>
      </c>
      <c r="N1023" t="s">
        <v>24</v>
      </c>
    </row>
    <row r="1024" spans="1:14" x14ac:dyDescent="0.25">
      <c r="A1024" t="s">
        <v>2429</v>
      </c>
      <c r="B1024" t="s">
        <v>2430</v>
      </c>
      <c r="C1024" t="s">
        <v>914</v>
      </c>
      <c r="D1024" t="s">
        <v>21</v>
      </c>
      <c r="E1024">
        <v>25670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43580</v>
      </c>
      <c r="L1024" t="s">
        <v>26</v>
      </c>
      <c r="N1024" t="s">
        <v>24</v>
      </c>
    </row>
    <row r="1025" spans="1:14" x14ac:dyDescent="0.25">
      <c r="A1025" t="s">
        <v>129</v>
      </c>
      <c r="B1025" t="s">
        <v>2431</v>
      </c>
      <c r="C1025" t="s">
        <v>110</v>
      </c>
      <c r="D1025" t="s">
        <v>21</v>
      </c>
      <c r="E1025">
        <v>26031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43579</v>
      </c>
      <c r="L1025" t="s">
        <v>26</v>
      </c>
      <c r="N1025" t="s">
        <v>24</v>
      </c>
    </row>
    <row r="1026" spans="1:14" x14ac:dyDescent="0.25">
      <c r="A1026" t="s">
        <v>2432</v>
      </c>
      <c r="B1026" t="s">
        <v>2433</v>
      </c>
      <c r="C1026" t="s">
        <v>110</v>
      </c>
      <c r="D1026" t="s">
        <v>21</v>
      </c>
      <c r="E1026">
        <v>26031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43579</v>
      </c>
      <c r="L1026" t="s">
        <v>26</v>
      </c>
      <c r="N1026" t="s">
        <v>24</v>
      </c>
    </row>
    <row r="1027" spans="1:14" x14ac:dyDescent="0.25">
      <c r="A1027" t="s">
        <v>2434</v>
      </c>
      <c r="B1027" t="s">
        <v>2435</v>
      </c>
      <c r="C1027" t="s">
        <v>71</v>
      </c>
      <c r="D1027" t="s">
        <v>21</v>
      </c>
      <c r="E1027">
        <v>26003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43579</v>
      </c>
      <c r="L1027" t="s">
        <v>26</v>
      </c>
      <c r="N1027" t="s">
        <v>24</v>
      </c>
    </row>
    <row r="1028" spans="1:14" x14ac:dyDescent="0.25">
      <c r="A1028" t="s">
        <v>2436</v>
      </c>
      <c r="B1028" t="s">
        <v>2437</v>
      </c>
      <c r="C1028" t="s">
        <v>71</v>
      </c>
      <c r="D1028" t="s">
        <v>21</v>
      </c>
      <c r="E1028">
        <v>26003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43579</v>
      </c>
      <c r="L1028" t="s">
        <v>26</v>
      </c>
      <c r="N1028" t="s">
        <v>24</v>
      </c>
    </row>
    <row r="1029" spans="1:14" x14ac:dyDescent="0.25">
      <c r="A1029" t="s">
        <v>2438</v>
      </c>
      <c r="B1029" t="s">
        <v>2439</v>
      </c>
      <c r="C1029" t="s">
        <v>71</v>
      </c>
      <c r="D1029" t="s">
        <v>21</v>
      </c>
      <c r="E1029">
        <v>26003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43579</v>
      </c>
      <c r="L1029" t="s">
        <v>26</v>
      </c>
      <c r="N1029" t="s">
        <v>24</v>
      </c>
    </row>
    <row r="1030" spans="1:14" x14ac:dyDescent="0.25">
      <c r="A1030" t="s">
        <v>177</v>
      </c>
      <c r="B1030" t="s">
        <v>2440</v>
      </c>
      <c r="C1030" t="s">
        <v>110</v>
      </c>
      <c r="D1030" t="s">
        <v>21</v>
      </c>
      <c r="E1030">
        <v>26031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43579</v>
      </c>
      <c r="L1030" t="s">
        <v>26</v>
      </c>
      <c r="N1030" t="s">
        <v>24</v>
      </c>
    </row>
    <row r="1031" spans="1:14" x14ac:dyDescent="0.25">
      <c r="A1031" t="s">
        <v>2441</v>
      </c>
      <c r="B1031" t="s">
        <v>2442</v>
      </c>
      <c r="C1031" t="s">
        <v>71</v>
      </c>
      <c r="D1031" t="s">
        <v>21</v>
      </c>
      <c r="E1031">
        <v>26003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43579</v>
      </c>
      <c r="L1031" t="s">
        <v>26</v>
      </c>
      <c r="N1031" t="s">
        <v>24</v>
      </c>
    </row>
    <row r="1032" spans="1:14" x14ac:dyDescent="0.25">
      <c r="A1032" t="s">
        <v>2443</v>
      </c>
      <c r="B1032" t="s">
        <v>2444</v>
      </c>
      <c r="C1032" t="s">
        <v>71</v>
      </c>
      <c r="D1032" t="s">
        <v>21</v>
      </c>
      <c r="E1032">
        <v>26003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43579</v>
      </c>
      <c r="L1032" t="s">
        <v>26</v>
      </c>
      <c r="N1032" t="s">
        <v>24</v>
      </c>
    </row>
    <row r="1033" spans="1:14" x14ac:dyDescent="0.25">
      <c r="A1033" t="s">
        <v>2449</v>
      </c>
      <c r="B1033" t="s">
        <v>2450</v>
      </c>
      <c r="C1033" t="s">
        <v>2451</v>
      </c>
      <c r="D1033" t="s">
        <v>21</v>
      </c>
      <c r="E1033">
        <v>25812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43576</v>
      </c>
      <c r="L1033" t="s">
        <v>26</v>
      </c>
      <c r="N1033" t="s">
        <v>24</v>
      </c>
    </row>
    <row r="1034" spans="1:14" x14ac:dyDescent="0.25">
      <c r="A1034" t="s">
        <v>2452</v>
      </c>
      <c r="B1034" t="s">
        <v>2453</v>
      </c>
      <c r="C1034" t="s">
        <v>2454</v>
      </c>
      <c r="D1034" t="s">
        <v>21</v>
      </c>
      <c r="E1034">
        <v>25059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43576</v>
      </c>
      <c r="L1034" t="s">
        <v>26</v>
      </c>
      <c r="N1034" t="s">
        <v>24</v>
      </c>
    </row>
    <row r="1035" spans="1:14" x14ac:dyDescent="0.25">
      <c r="A1035" t="s">
        <v>2455</v>
      </c>
      <c r="B1035" t="s">
        <v>2456</v>
      </c>
      <c r="C1035" t="s">
        <v>2457</v>
      </c>
      <c r="D1035" t="s">
        <v>21</v>
      </c>
      <c r="E1035">
        <v>25071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43576</v>
      </c>
      <c r="L1035" t="s">
        <v>26</v>
      </c>
      <c r="N1035" t="s">
        <v>24</v>
      </c>
    </row>
    <row r="1036" spans="1:14" x14ac:dyDescent="0.25">
      <c r="A1036" t="s">
        <v>2458</v>
      </c>
      <c r="B1036" t="s">
        <v>2459</v>
      </c>
      <c r="C1036" t="s">
        <v>2460</v>
      </c>
      <c r="D1036" t="s">
        <v>21</v>
      </c>
      <c r="E1036">
        <v>25045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43576</v>
      </c>
      <c r="L1036" t="s">
        <v>26</v>
      </c>
      <c r="N1036" t="s">
        <v>24</v>
      </c>
    </row>
    <row r="1037" spans="1:14" x14ac:dyDescent="0.25">
      <c r="A1037" t="s">
        <v>2461</v>
      </c>
      <c r="B1037" t="s">
        <v>2462</v>
      </c>
      <c r="C1037" t="s">
        <v>2463</v>
      </c>
      <c r="D1037" t="s">
        <v>21</v>
      </c>
      <c r="E1037">
        <v>25186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43576</v>
      </c>
      <c r="L1037" t="s">
        <v>26</v>
      </c>
      <c r="N1037" t="s">
        <v>24</v>
      </c>
    </row>
    <row r="1038" spans="1:14" x14ac:dyDescent="0.25">
      <c r="A1038" t="s">
        <v>2464</v>
      </c>
      <c r="B1038" t="s">
        <v>2465</v>
      </c>
      <c r="C1038" t="s">
        <v>2466</v>
      </c>
      <c r="D1038" t="s">
        <v>21</v>
      </c>
      <c r="E1038">
        <v>25243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43576</v>
      </c>
      <c r="L1038" t="s">
        <v>26</v>
      </c>
      <c r="N1038" t="s">
        <v>24</v>
      </c>
    </row>
    <row r="1039" spans="1:14" x14ac:dyDescent="0.25">
      <c r="A1039" t="s">
        <v>2467</v>
      </c>
      <c r="B1039" t="s">
        <v>2468</v>
      </c>
      <c r="C1039" t="s">
        <v>2469</v>
      </c>
      <c r="D1039" t="s">
        <v>21</v>
      </c>
      <c r="E1039">
        <v>26651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43576</v>
      </c>
      <c r="L1039" t="s">
        <v>26</v>
      </c>
      <c r="N1039" t="s">
        <v>24</v>
      </c>
    </row>
    <row r="1040" spans="1:14" x14ac:dyDescent="0.25">
      <c r="A1040" t="s">
        <v>2470</v>
      </c>
      <c r="B1040" t="s">
        <v>2471</v>
      </c>
      <c r="C1040" t="s">
        <v>551</v>
      </c>
      <c r="D1040" t="s">
        <v>21</v>
      </c>
      <c r="E1040">
        <v>25315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43576</v>
      </c>
      <c r="L1040" t="s">
        <v>26</v>
      </c>
      <c r="N1040" t="s">
        <v>24</v>
      </c>
    </row>
    <row r="1041" spans="1:14" x14ac:dyDescent="0.25">
      <c r="A1041" t="s">
        <v>2380</v>
      </c>
      <c r="B1041" t="s">
        <v>2472</v>
      </c>
      <c r="C1041" t="s">
        <v>2457</v>
      </c>
      <c r="D1041" t="s">
        <v>21</v>
      </c>
      <c r="E1041">
        <v>25071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43576</v>
      </c>
      <c r="L1041" t="s">
        <v>26</v>
      </c>
      <c r="N1041" t="s">
        <v>24</v>
      </c>
    </row>
    <row r="1042" spans="1:14" x14ac:dyDescent="0.25">
      <c r="A1042" t="s">
        <v>2380</v>
      </c>
      <c r="B1042" t="s">
        <v>2473</v>
      </c>
      <c r="C1042" t="s">
        <v>2417</v>
      </c>
      <c r="D1042" t="s">
        <v>21</v>
      </c>
      <c r="E1042">
        <v>25085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43576</v>
      </c>
      <c r="L1042" t="s">
        <v>26</v>
      </c>
      <c r="N1042" t="s">
        <v>24</v>
      </c>
    </row>
    <row r="1043" spans="1:14" x14ac:dyDescent="0.25">
      <c r="A1043" t="s">
        <v>2380</v>
      </c>
      <c r="B1043" t="s">
        <v>2474</v>
      </c>
      <c r="C1043" t="s">
        <v>2475</v>
      </c>
      <c r="D1043" t="s">
        <v>21</v>
      </c>
      <c r="E1043">
        <v>26678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43576</v>
      </c>
      <c r="L1043" t="s">
        <v>26</v>
      </c>
      <c r="N1043" t="s">
        <v>24</v>
      </c>
    </row>
    <row r="1044" spans="1:14" x14ac:dyDescent="0.25">
      <c r="A1044" t="s">
        <v>2394</v>
      </c>
      <c r="B1044" t="s">
        <v>2476</v>
      </c>
      <c r="C1044" t="s">
        <v>2417</v>
      </c>
      <c r="D1044" t="s">
        <v>21</v>
      </c>
      <c r="E1044">
        <v>25085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43576</v>
      </c>
      <c r="L1044" t="s">
        <v>26</v>
      </c>
      <c r="N1044" t="s">
        <v>24</v>
      </c>
    </row>
    <row r="1045" spans="1:14" x14ac:dyDescent="0.25">
      <c r="A1045" t="s">
        <v>2407</v>
      </c>
      <c r="B1045" t="s">
        <v>2477</v>
      </c>
      <c r="C1045" t="s">
        <v>2478</v>
      </c>
      <c r="D1045" t="s">
        <v>21</v>
      </c>
      <c r="E1045">
        <v>25002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43576</v>
      </c>
      <c r="L1045" t="s">
        <v>26</v>
      </c>
      <c r="N1045" t="s">
        <v>24</v>
      </c>
    </row>
    <row r="1046" spans="1:14" x14ac:dyDescent="0.25">
      <c r="A1046" t="s">
        <v>2407</v>
      </c>
      <c r="B1046" t="s">
        <v>2479</v>
      </c>
      <c r="C1046" t="s">
        <v>48</v>
      </c>
      <c r="D1046" t="s">
        <v>21</v>
      </c>
      <c r="E1046">
        <v>25311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43576</v>
      </c>
      <c r="L1046" t="s">
        <v>26</v>
      </c>
      <c r="N1046" t="s">
        <v>24</v>
      </c>
    </row>
    <row r="1047" spans="1:14" x14ac:dyDescent="0.25">
      <c r="A1047" t="s">
        <v>2097</v>
      </c>
      <c r="B1047" t="s">
        <v>2480</v>
      </c>
      <c r="C1047" t="s">
        <v>48</v>
      </c>
      <c r="D1047" t="s">
        <v>21</v>
      </c>
      <c r="E1047">
        <v>25312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43576</v>
      </c>
      <c r="L1047" t="s">
        <v>26</v>
      </c>
      <c r="N1047" t="s">
        <v>24</v>
      </c>
    </row>
    <row r="1048" spans="1:14" x14ac:dyDescent="0.25">
      <c r="A1048" t="s">
        <v>139</v>
      </c>
      <c r="B1048" t="s">
        <v>140</v>
      </c>
      <c r="C1048" t="s">
        <v>48</v>
      </c>
      <c r="D1048" t="s">
        <v>21</v>
      </c>
      <c r="E1048">
        <v>25387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43575</v>
      </c>
      <c r="L1048" t="s">
        <v>26</v>
      </c>
      <c r="N1048" t="s">
        <v>24</v>
      </c>
    </row>
    <row r="1049" spans="1:14" x14ac:dyDescent="0.25">
      <c r="A1049" t="s">
        <v>2481</v>
      </c>
      <c r="B1049" t="s">
        <v>2482</v>
      </c>
      <c r="C1049" t="s">
        <v>98</v>
      </c>
      <c r="D1049" t="s">
        <v>21</v>
      </c>
      <c r="E1049">
        <v>25271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43575</v>
      </c>
      <c r="L1049" t="s">
        <v>26</v>
      </c>
      <c r="N1049" t="s">
        <v>24</v>
      </c>
    </row>
    <row r="1050" spans="1:14" x14ac:dyDescent="0.25">
      <c r="A1050" t="s">
        <v>2483</v>
      </c>
      <c r="B1050" t="s">
        <v>2484</v>
      </c>
      <c r="C1050" t="s">
        <v>149</v>
      </c>
      <c r="D1050" t="s">
        <v>21</v>
      </c>
      <c r="E1050">
        <v>25276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43575</v>
      </c>
      <c r="L1050" t="s">
        <v>26</v>
      </c>
      <c r="N1050" t="s">
        <v>24</v>
      </c>
    </row>
    <row r="1051" spans="1:14" x14ac:dyDescent="0.25">
      <c r="A1051" t="s">
        <v>121</v>
      </c>
      <c r="B1051" t="s">
        <v>122</v>
      </c>
      <c r="C1051" t="s">
        <v>98</v>
      </c>
      <c r="D1051" t="s">
        <v>21</v>
      </c>
      <c r="E1051">
        <v>25271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43575</v>
      </c>
      <c r="L1051" t="s">
        <v>26</v>
      </c>
      <c r="N1051" t="s">
        <v>24</v>
      </c>
    </row>
    <row r="1052" spans="1:14" x14ac:dyDescent="0.25">
      <c r="A1052" t="s">
        <v>2485</v>
      </c>
      <c r="B1052" t="s">
        <v>2486</v>
      </c>
      <c r="C1052" t="s">
        <v>509</v>
      </c>
      <c r="D1052" t="s">
        <v>21</v>
      </c>
      <c r="E1052">
        <v>26679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43574</v>
      </c>
      <c r="L1052" t="s">
        <v>26</v>
      </c>
      <c r="N1052" t="s">
        <v>24</v>
      </c>
    </row>
    <row r="1053" spans="1:14" x14ac:dyDescent="0.25">
      <c r="A1053" t="s">
        <v>2487</v>
      </c>
      <c r="B1053" t="s">
        <v>2488</v>
      </c>
      <c r="C1053" t="s">
        <v>2489</v>
      </c>
      <c r="D1053" t="s">
        <v>21</v>
      </c>
      <c r="E1053">
        <v>25285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43574</v>
      </c>
      <c r="L1053" t="s">
        <v>26</v>
      </c>
      <c r="N1053" t="s">
        <v>24</v>
      </c>
    </row>
    <row r="1054" spans="1:14" x14ac:dyDescent="0.25">
      <c r="A1054" t="s">
        <v>199</v>
      </c>
      <c r="B1054" t="s">
        <v>200</v>
      </c>
      <c r="C1054" t="s">
        <v>201</v>
      </c>
      <c r="D1054" t="s">
        <v>21</v>
      </c>
      <c r="E1054">
        <v>26836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43574</v>
      </c>
      <c r="L1054" t="s">
        <v>26</v>
      </c>
      <c r="N1054" t="s">
        <v>24</v>
      </c>
    </row>
    <row r="1055" spans="1:14" x14ac:dyDescent="0.25">
      <c r="A1055" t="s">
        <v>359</v>
      </c>
      <c r="B1055" t="s">
        <v>2490</v>
      </c>
      <c r="C1055" t="s">
        <v>2491</v>
      </c>
      <c r="D1055" t="s">
        <v>21</v>
      </c>
      <c r="E1055">
        <v>26719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43574</v>
      </c>
      <c r="L1055" t="s">
        <v>26</v>
      </c>
      <c r="N1055" t="s">
        <v>24</v>
      </c>
    </row>
    <row r="1056" spans="1:14" x14ac:dyDescent="0.25">
      <c r="A1056" t="s">
        <v>2492</v>
      </c>
      <c r="B1056" t="s">
        <v>2493</v>
      </c>
      <c r="C1056" t="s">
        <v>2494</v>
      </c>
      <c r="D1056" t="s">
        <v>21</v>
      </c>
      <c r="E1056">
        <v>26656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43574</v>
      </c>
      <c r="L1056" t="s">
        <v>26</v>
      </c>
      <c r="N1056" t="s">
        <v>24</v>
      </c>
    </row>
    <row r="1057" spans="1:14" x14ac:dyDescent="0.25">
      <c r="A1057" t="s">
        <v>2407</v>
      </c>
      <c r="B1057" t="s">
        <v>2495</v>
      </c>
      <c r="C1057" t="s">
        <v>509</v>
      </c>
      <c r="D1057" t="s">
        <v>21</v>
      </c>
      <c r="E1057">
        <v>26679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43574</v>
      </c>
      <c r="L1057" t="s">
        <v>26</v>
      </c>
      <c r="N1057" t="s">
        <v>24</v>
      </c>
    </row>
    <row r="1058" spans="1:14" x14ac:dyDescent="0.25">
      <c r="A1058" t="s">
        <v>183</v>
      </c>
      <c r="B1058" t="s">
        <v>184</v>
      </c>
      <c r="C1058" t="s">
        <v>125</v>
      </c>
      <c r="D1058" t="s">
        <v>21</v>
      </c>
      <c r="E1058">
        <v>26753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43574</v>
      </c>
      <c r="L1058" t="s">
        <v>26</v>
      </c>
      <c r="N1058" t="s">
        <v>24</v>
      </c>
    </row>
    <row r="1059" spans="1:14" x14ac:dyDescent="0.25">
      <c r="A1059" t="s">
        <v>2496</v>
      </c>
      <c r="B1059" t="s">
        <v>2497</v>
      </c>
      <c r="C1059" t="s">
        <v>520</v>
      </c>
      <c r="D1059" t="s">
        <v>21</v>
      </c>
      <c r="E1059">
        <v>26582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43573</v>
      </c>
      <c r="L1059" t="s">
        <v>26</v>
      </c>
      <c r="N1059" t="s">
        <v>24</v>
      </c>
    </row>
    <row r="1060" spans="1:14" x14ac:dyDescent="0.25">
      <c r="A1060" t="s">
        <v>2432</v>
      </c>
      <c r="B1060" t="s">
        <v>2498</v>
      </c>
      <c r="C1060" t="s">
        <v>520</v>
      </c>
      <c r="D1060" t="s">
        <v>21</v>
      </c>
      <c r="E1060">
        <v>26582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43573</v>
      </c>
      <c r="L1060" t="s">
        <v>26</v>
      </c>
      <c r="N1060" t="s">
        <v>24</v>
      </c>
    </row>
    <row r="1061" spans="1:14" x14ac:dyDescent="0.25">
      <c r="A1061" t="s">
        <v>1814</v>
      </c>
      <c r="B1061" t="s">
        <v>2499</v>
      </c>
      <c r="C1061" t="s">
        <v>520</v>
      </c>
      <c r="D1061" t="s">
        <v>21</v>
      </c>
      <c r="E1061">
        <v>26582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43573</v>
      </c>
      <c r="L1061" t="s">
        <v>26</v>
      </c>
      <c r="N1061" t="s">
        <v>24</v>
      </c>
    </row>
    <row r="1062" spans="1:14" x14ac:dyDescent="0.25">
      <c r="A1062" t="s">
        <v>2500</v>
      </c>
      <c r="B1062" t="s">
        <v>2501</v>
      </c>
      <c r="C1062" t="s">
        <v>2502</v>
      </c>
      <c r="D1062" t="s">
        <v>21</v>
      </c>
      <c r="E1062">
        <v>26386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43573</v>
      </c>
      <c r="L1062" t="s">
        <v>26</v>
      </c>
      <c r="N1062" t="s">
        <v>24</v>
      </c>
    </row>
    <row r="1063" spans="1:14" x14ac:dyDescent="0.25">
      <c r="A1063" t="s">
        <v>2503</v>
      </c>
      <c r="B1063" t="s">
        <v>2504</v>
      </c>
      <c r="C1063" t="s">
        <v>2502</v>
      </c>
      <c r="D1063" t="s">
        <v>21</v>
      </c>
      <c r="E1063">
        <v>26386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43573</v>
      </c>
      <c r="L1063" t="s">
        <v>26</v>
      </c>
      <c r="N1063" t="s">
        <v>24</v>
      </c>
    </row>
    <row r="1064" spans="1:14" x14ac:dyDescent="0.25">
      <c r="A1064" t="s">
        <v>2505</v>
      </c>
      <c r="B1064" t="s">
        <v>2506</v>
      </c>
      <c r="C1064" t="s">
        <v>2507</v>
      </c>
      <c r="D1064" t="s">
        <v>21</v>
      </c>
      <c r="E1064">
        <v>26448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43573</v>
      </c>
      <c r="L1064" t="s">
        <v>26</v>
      </c>
      <c r="N1064" t="s">
        <v>24</v>
      </c>
    </row>
    <row r="1065" spans="1:14" x14ac:dyDescent="0.25">
      <c r="A1065" t="s">
        <v>2380</v>
      </c>
      <c r="B1065" t="s">
        <v>2508</v>
      </c>
      <c r="C1065" t="s">
        <v>520</v>
      </c>
      <c r="D1065" t="s">
        <v>21</v>
      </c>
      <c r="E1065">
        <v>26582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43573</v>
      </c>
      <c r="L1065" t="s">
        <v>26</v>
      </c>
      <c r="N1065" t="s">
        <v>24</v>
      </c>
    </row>
    <row r="1066" spans="1:14" x14ac:dyDescent="0.25">
      <c r="A1066" t="s">
        <v>2380</v>
      </c>
      <c r="B1066" t="s">
        <v>2509</v>
      </c>
      <c r="C1066" t="s">
        <v>515</v>
      </c>
      <c r="D1066" t="s">
        <v>21</v>
      </c>
      <c r="E1066">
        <v>26570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43573</v>
      </c>
      <c r="L1066" t="s">
        <v>26</v>
      </c>
      <c r="N1066" t="s">
        <v>24</v>
      </c>
    </row>
    <row r="1067" spans="1:14" x14ac:dyDescent="0.25">
      <c r="A1067" t="s">
        <v>2510</v>
      </c>
      <c r="B1067" t="s">
        <v>2511</v>
      </c>
      <c r="C1067" t="s">
        <v>520</v>
      </c>
      <c r="D1067" t="s">
        <v>21</v>
      </c>
      <c r="E1067">
        <v>26582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43573</v>
      </c>
      <c r="L1067" t="s">
        <v>26</v>
      </c>
      <c r="N1067" t="s">
        <v>24</v>
      </c>
    </row>
    <row r="1068" spans="1:14" x14ac:dyDescent="0.25">
      <c r="A1068" t="s">
        <v>2512</v>
      </c>
      <c r="B1068" t="s">
        <v>2513</v>
      </c>
      <c r="C1068" t="s">
        <v>520</v>
      </c>
      <c r="D1068" t="s">
        <v>21</v>
      </c>
      <c r="E1068">
        <v>26582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43573</v>
      </c>
      <c r="L1068" t="s">
        <v>26</v>
      </c>
      <c r="N1068" t="s">
        <v>24</v>
      </c>
    </row>
    <row r="1069" spans="1:14" x14ac:dyDescent="0.25">
      <c r="A1069" t="s">
        <v>212</v>
      </c>
      <c r="B1069" t="s">
        <v>213</v>
      </c>
      <c r="C1069" t="s">
        <v>214</v>
      </c>
      <c r="D1069" t="s">
        <v>21</v>
      </c>
      <c r="E1069">
        <v>26151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43573</v>
      </c>
      <c r="L1069" t="s">
        <v>26</v>
      </c>
      <c r="N1069" t="s">
        <v>24</v>
      </c>
    </row>
    <row r="1070" spans="1:14" x14ac:dyDescent="0.25">
      <c r="A1070" t="s">
        <v>2514</v>
      </c>
      <c r="B1070" t="s">
        <v>2515</v>
      </c>
      <c r="C1070" t="s">
        <v>84</v>
      </c>
      <c r="D1070" t="s">
        <v>21</v>
      </c>
      <c r="E1070">
        <v>24986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43572</v>
      </c>
      <c r="L1070" t="s">
        <v>26</v>
      </c>
      <c r="N1070" t="s">
        <v>24</v>
      </c>
    </row>
    <row r="1071" spans="1:14" x14ac:dyDescent="0.25">
      <c r="A1071" t="s">
        <v>2516</v>
      </c>
      <c r="B1071" t="s">
        <v>2517</v>
      </c>
      <c r="C1071" t="s">
        <v>1498</v>
      </c>
      <c r="D1071" t="s">
        <v>21</v>
      </c>
      <c r="E1071">
        <v>26847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43572</v>
      </c>
      <c r="L1071" t="s">
        <v>26</v>
      </c>
      <c r="N1071" t="s">
        <v>24</v>
      </c>
    </row>
    <row r="1072" spans="1:14" x14ac:dyDescent="0.25">
      <c r="A1072" t="s">
        <v>2518</v>
      </c>
      <c r="B1072" t="s">
        <v>2519</v>
      </c>
      <c r="C1072" t="s">
        <v>2520</v>
      </c>
      <c r="D1072" t="s">
        <v>21</v>
      </c>
      <c r="E1072">
        <v>26763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43572</v>
      </c>
      <c r="L1072" t="s">
        <v>26</v>
      </c>
      <c r="N1072" t="s">
        <v>24</v>
      </c>
    </row>
    <row r="1073" spans="1:14" x14ac:dyDescent="0.25">
      <c r="A1073" t="s">
        <v>2521</v>
      </c>
      <c r="B1073" t="s">
        <v>2522</v>
      </c>
      <c r="C1073" t="s">
        <v>1498</v>
      </c>
      <c r="D1073" t="s">
        <v>21</v>
      </c>
      <c r="E1073">
        <v>26847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43572</v>
      </c>
      <c r="L1073" t="s">
        <v>26</v>
      </c>
      <c r="N1073" t="s">
        <v>24</v>
      </c>
    </row>
    <row r="1074" spans="1:14" x14ac:dyDescent="0.25">
      <c r="A1074" t="s">
        <v>2523</v>
      </c>
      <c r="B1074" t="s">
        <v>2524</v>
      </c>
      <c r="C1074" t="s">
        <v>1498</v>
      </c>
      <c r="D1074" t="s">
        <v>21</v>
      </c>
      <c r="E1074">
        <v>26847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43572</v>
      </c>
      <c r="L1074" t="s">
        <v>26</v>
      </c>
      <c r="N1074" t="s">
        <v>24</v>
      </c>
    </row>
    <row r="1075" spans="1:14" x14ac:dyDescent="0.25">
      <c r="A1075" t="s">
        <v>2525</v>
      </c>
      <c r="B1075" t="s">
        <v>2526</v>
      </c>
      <c r="C1075" t="s">
        <v>1516</v>
      </c>
      <c r="D1075" t="s">
        <v>21</v>
      </c>
      <c r="E1075">
        <v>26833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43572</v>
      </c>
      <c r="L1075" t="s">
        <v>26</v>
      </c>
      <c r="N1075" t="s">
        <v>24</v>
      </c>
    </row>
    <row r="1076" spans="1:14" x14ac:dyDescent="0.25">
      <c r="A1076" t="s">
        <v>2527</v>
      </c>
      <c r="B1076" t="s">
        <v>2528</v>
      </c>
      <c r="C1076" t="s">
        <v>2529</v>
      </c>
      <c r="D1076" t="s">
        <v>21</v>
      </c>
      <c r="E1076">
        <v>26847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43572</v>
      </c>
      <c r="L1076" t="s">
        <v>26</v>
      </c>
      <c r="N1076" t="s">
        <v>24</v>
      </c>
    </row>
    <row r="1077" spans="1:14" x14ac:dyDescent="0.25">
      <c r="A1077" t="s">
        <v>169</v>
      </c>
      <c r="B1077" t="s">
        <v>2530</v>
      </c>
      <c r="C1077" t="s">
        <v>125</v>
      </c>
      <c r="D1077" t="s">
        <v>21</v>
      </c>
      <c r="E1077">
        <v>26753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43572</v>
      </c>
      <c r="L1077" t="s">
        <v>26</v>
      </c>
      <c r="N1077" t="s">
        <v>24</v>
      </c>
    </row>
    <row r="1078" spans="1:14" x14ac:dyDescent="0.25">
      <c r="A1078" t="s">
        <v>2380</v>
      </c>
      <c r="B1078" t="s">
        <v>2531</v>
      </c>
      <c r="C1078" t="s">
        <v>84</v>
      </c>
      <c r="D1078" t="s">
        <v>21</v>
      </c>
      <c r="E1078">
        <v>24986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43572</v>
      </c>
      <c r="L1078" t="s">
        <v>26</v>
      </c>
      <c r="N1078" t="s">
        <v>24</v>
      </c>
    </row>
    <row r="1079" spans="1:14" x14ac:dyDescent="0.25">
      <c r="A1079" t="s">
        <v>2380</v>
      </c>
      <c r="B1079" t="s">
        <v>1531</v>
      </c>
      <c r="C1079" t="s">
        <v>1498</v>
      </c>
      <c r="D1079" t="s">
        <v>21</v>
      </c>
      <c r="E1079">
        <v>26847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43572</v>
      </c>
      <c r="L1079" t="s">
        <v>26</v>
      </c>
      <c r="N1079" t="s">
        <v>24</v>
      </c>
    </row>
    <row r="1080" spans="1:14" x14ac:dyDescent="0.25">
      <c r="A1080" t="s">
        <v>2532</v>
      </c>
      <c r="B1080" t="s">
        <v>2533</v>
      </c>
      <c r="C1080" t="s">
        <v>84</v>
      </c>
      <c r="D1080" t="s">
        <v>21</v>
      </c>
      <c r="E1080">
        <v>24986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43572</v>
      </c>
      <c r="L1080" t="s">
        <v>26</v>
      </c>
      <c r="N1080" t="s">
        <v>24</v>
      </c>
    </row>
    <row r="1081" spans="1:14" x14ac:dyDescent="0.25">
      <c r="A1081" t="s">
        <v>2534</v>
      </c>
      <c r="B1081" t="s">
        <v>2535</v>
      </c>
      <c r="C1081" t="s">
        <v>84</v>
      </c>
      <c r="D1081" t="s">
        <v>21</v>
      </c>
      <c r="E1081">
        <v>24986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43572</v>
      </c>
      <c r="L1081" t="s">
        <v>26</v>
      </c>
      <c r="N1081" t="s">
        <v>24</v>
      </c>
    </row>
    <row r="1082" spans="1:14" x14ac:dyDescent="0.25">
      <c r="A1082" t="s">
        <v>2536</v>
      </c>
      <c r="B1082" t="s">
        <v>2537</v>
      </c>
      <c r="C1082" t="s">
        <v>1498</v>
      </c>
      <c r="D1082" t="s">
        <v>21</v>
      </c>
      <c r="E1082">
        <v>26847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43572</v>
      </c>
      <c r="L1082" t="s">
        <v>26</v>
      </c>
      <c r="N1082" t="s">
        <v>24</v>
      </c>
    </row>
    <row r="1083" spans="1:14" x14ac:dyDescent="0.25">
      <c r="A1083" t="s">
        <v>2538</v>
      </c>
      <c r="B1083" t="s">
        <v>2539</v>
      </c>
      <c r="C1083" t="s">
        <v>84</v>
      </c>
      <c r="D1083" t="s">
        <v>21</v>
      </c>
      <c r="E1083">
        <v>24986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43572</v>
      </c>
      <c r="L1083" t="s">
        <v>26</v>
      </c>
      <c r="N1083" t="s">
        <v>24</v>
      </c>
    </row>
    <row r="1084" spans="1:14" x14ac:dyDescent="0.25">
      <c r="A1084" t="s">
        <v>2540</v>
      </c>
      <c r="B1084" t="s">
        <v>2541</v>
      </c>
      <c r="C1084" t="s">
        <v>84</v>
      </c>
      <c r="D1084" t="s">
        <v>21</v>
      </c>
      <c r="E1084">
        <v>24986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43572</v>
      </c>
      <c r="L1084" t="s">
        <v>26</v>
      </c>
      <c r="N1084" t="s">
        <v>24</v>
      </c>
    </row>
    <row r="1085" spans="1:14" x14ac:dyDescent="0.25">
      <c r="A1085" t="s">
        <v>2542</v>
      </c>
      <c r="B1085" t="s">
        <v>2543</v>
      </c>
      <c r="C1085" t="s">
        <v>84</v>
      </c>
      <c r="D1085" t="s">
        <v>21</v>
      </c>
      <c r="E1085">
        <v>24986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43572</v>
      </c>
      <c r="L1085" t="s">
        <v>26</v>
      </c>
      <c r="N1085" t="s">
        <v>24</v>
      </c>
    </row>
    <row r="1086" spans="1:14" x14ac:dyDescent="0.25">
      <c r="A1086" t="s">
        <v>2544</v>
      </c>
      <c r="B1086" t="s">
        <v>2545</v>
      </c>
      <c r="C1086" t="s">
        <v>125</v>
      </c>
      <c r="D1086" t="s">
        <v>21</v>
      </c>
      <c r="E1086">
        <v>26753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43572</v>
      </c>
      <c r="L1086" t="s">
        <v>26</v>
      </c>
      <c r="N1086" t="s">
        <v>24</v>
      </c>
    </row>
    <row r="1087" spans="1:14" x14ac:dyDescent="0.25">
      <c r="A1087" t="s">
        <v>187</v>
      </c>
      <c r="B1087" t="s">
        <v>2546</v>
      </c>
      <c r="C1087" t="s">
        <v>125</v>
      </c>
      <c r="D1087" t="s">
        <v>21</v>
      </c>
      <c r="E1087">
        <v>26753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43572</v>
      </c>
      <c r="L1087" t="s">
        <v>26</v>
      </c>
      <c r="N1087" t="s">
        <v>24</v>
      </c>
    </row>
    <row r="1088" spans="1:14" x14ac:dyDescent="0.25">
      <c r="A1088" t="s">
        <v>2547</v>
      </c>
      <c r="B1088" t="s">
        <v>2548</v>
      </c>
      <c r="C1088" t="s">
        <v>84</v>
      </c>
      <c r="D1088" t="s">
        <v>21</v>
      </c>
      <c r="E1088">
        <v>24986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43572</v>
      </c>
      <c r="L1088" t="s">
        <v>26</v>
      </c>
      <c r="N1088" t="s">
        <v>24</v>
      </c>
    </row>
    <row r="1089" spans="1:14" x14ac:dyDescent="0.25">
      <c r="A1089" t="s">
        <v>1091</v>
      </c>
      <c r="B1089" t="s">
        <v>2549</v>
      </c>
      <c r="C1089" t="s">
        <v>565</v>
      </c>
      <c r="D1089" t="s">
        <v>21</v>
      </c>
      <c r="E1089">
        <v>26726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43572</v>
      </c>
      <c r="L1089" t="s">
        <v>26</v>
      </c>
      <c r="N1089" t="s">
        <v>24</v>
      </c>
    </row>
    <row r="1090" spans="1:14" x14ac:dyDescent="0.25">
      <c r="A1090" t="s">
        <v>2550</v>
      </c>
      <c r="B1090" t="s">
        <v>2551</v>
      </c>
      <c r="C1090" t="s">
        <v>84</v>
      </c>
      <c r="D1090" t="s">
        <v>21</v>
      </c>
      <c r="E1090">
        <v>24986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43572</v>
      </c>
      <c r="L1090" t="s">
        <v>26</v>
      </c>
      <c r="N1090" t="s">
        <v>24</v>
      </c>
    </row>
    <row r="1091" spans="1:14" x14ac:dyDescent="0.25">
      <c r="A1091" t="s">
        <v>2552</v>
      </c>
      <c r="B1091" t="s">
        <v>2553</v>
      </c>
      <c r="C1091" t="s">
        <v>565</v>
      </c>
      <c r="D1091" t="s">
        <v>21</v>
      </c>
      <c r="E1091">
        <v>26726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43572</v>
      </c>
      <c r="L1091" t="s">
        <v>26</v>
      </c>
      <c r="N1091" t="s">
        <v>24</v>
      </c>
    </row>
    <row r="1092" spans="1:14" x14ac:dyDescent="0.25">
      <c r="A1092" t="s">
        <v>2554</v>
      </c>
      <c r="B1092" t="s">
        <v>2555</v>
      </c>
      <c r="C1092" t="s">
        <v>84</v>
      </c>
      <c r="D1092" t="s">
        <v>21</v>
      </c>
      <c r="E1092">
        <v>24986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43572</v>
      </c>
      <c r="L1092" t="s">
        <v>26</v>
      </c>
      <c r="N1092" t="s">
        <v>24</v>
      </c>
    </row>
    <row r="1093" spans="1:14" x14ac:dyDescent="0.25">
      <c r="A1093" t="s">
        <v>2559</v>
      </c>
      <c r="B1093" t="s">
        <v>2560</v>
      </c>
      <c r="C1093" t="s">
        <v>2561</v>
      </c>
      <c r="D1093" t="s">
        <v>21</v>
      </c>
      <c r="E1093">
        <v>24874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43571</v>
      </c>
      <c r="L1093" t="s">
        <v>26</v>
      </c>
      <c r="N1093" t="s">
        <v>24</v>
      </c>
    </row>
    <row r="1094" spans="1:14" x14ac:dyDescent="0.25">
      <c r="A1094" t="s">
        <v>2562</v>
      </c>
      <c r="B1094" t="s">
        <v>2563</v>
      </c>
      <c r="C1094" t="s">
        <v>2564</v>
      </c>
      <c r="D1094" t="s">
        <v>21</v>
      </c>
      <c r="E1094">
        <v>26181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43570</v>
      </c>
      <c r="L1094" t="s">
        <v>26</v>
      </c>
      <c r="N1094" t="s">
        <v>24</v>
      </c>
    </row>
    <row r="1095" spans="1:14" x14ac:dyDescent="0.25">
      <c r="A1095" t="s">
        <v>144</v>
      </c>
      <c r="B1095" t="s">
        <v>145</v>
      </c>
      <c r="C1095" t="s">
        <v>146</v>
      </c>
      <c r="D1095" t="s">
        <v>21</v>
      </c>
      <c r="E1095">
        <v>26362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43570</v>
      </c>
      <c r="L1095" t="s">
        <v>26</v>
      </c>
      <c r="N1095" t="s">
        <v>24</v>
      </c>
    </row>
    <row r="1096" spans="1:14" x14ac:dyDescent="0.25">
      <c r="A1096" t="s">
        <v>1984</v>
      </c>
      <c r="B1096" t="s">
        <v>2565</v>
      </c>
      <c r="C1096" t="s">
        <v>637</v>
      </c>
      <c r="D1096" t="s">
        <v>21</v>
      </c>
      <c r="E1096">
        <v>26101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43570</v>
      </c>
      <c r="L1096" t="s">
        <v>26</v>
      </c>
      <c r="N1096" t="s">
        <v>24</v>
      </c>
    </row>
    <row r="1097" spans="1:14" x14ac:dyDescent="0.25">
      <c r="A1097" t="s">
        <v>2566</v>
      </c>
      <c r="B1097" t="s">
        <v>2567</v>
      </c>
      <c r="C1097" t="s">
        <v>2564</v>
      </c>
      <c r="D1097" t="s">
        <v>21</v>
      </c>
      <c r="E1097">
        <v>26181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43570</v>
      </c>
      <c r="L1097" t="s">
        <v>26</v>
      </c>
      <c r="N1097" t="s">
        <v>24</v>
      </c>
    </row>
    <row r="1098" spans="1:14" x14ac:dyDescent="0.25">
      <c r="A1098" t="s">
        <v>2568</v>
      </c>
      <c r="B1098" t="s">
        <v>2569</v>
      </c>
      <c r="C1098" t="s">
        <v>2564</v>
      </c>
      <c r="D1098" t="s">
        <v>21</v>
      </c>
      <c r="E1098">
        <v>26181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43570</v>
      </c>
      <c r="L1098" t="s">
        <v>26</v>
      </c>
      <c r="N1098" t="s">
        <v>24</v>
      </c>
    </row>
    <row r="1099" spans="1:14" x14ac:dyDescent="0.25">
      <c r="A1099" t="s">
        <v>2380</v>
      </c>
      <c r="B1099" t="s">
        <v>2570</v>
      </c>
      <c r="C1099" t="s">
        <v>637</v>
      </c>
      <c r="D1099" t="s">
        <v>21</v>
      </c>
      <c r="E1099">
        <v>26101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43570</v>
      </c>
      <c r="L1099" t="s">
        <v>26</v>
      </c>
      <c r="N1099" t="s">
        <v>24</v>
      </c>
    </row>
    <row r="1100" spans="1:14" x14ac:dyDescent="0.25">
      <c r="A1100" t="s">
        <v>2571</v>
      </c>
      <c r="B1100" t="s">
        <v>2572</v>
      </c>
      <c r="C1100" t="s">
        <v>2564</v>
      </c>
      <c r="D1100" t="s">
        <v>21</v>
      </c>
      <c r="E1100">
        <v>26181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43570</v>
      </c>
      <c r="L1100" t="s">
        <v>26</v>
      </c>
      <c r="N1100" t="s">
        <v>24</v>
      </c>
    </row>
    <row r="1101" spans="1:14" x14ac:dyDescent="0.25">
      <c r="A1101" t="s">
        <v>2404</v>
      </c>
      <c r="B1101" t="s">
        <v>2573</v>
      </c>
      <c r="C1101" t="s">
        <v>637</v>
      </c>
      <c r="D1101" t="s">
        <v>21</v>
      </c>
      <c r="E1101">
        <v>26101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43570</v>
      </c>
      <c r="L1101" t="s">
        <v>26</v>
      </c>
      <c r="N1101" t="s">
        <v>24</v>
      </c>
    </row>
    <row r="1102" spans="1:14" x14ac:dyDescent="0.25">
      <c r="A1102" t="s">
        <v>116</v>
      </c>
      <c r="B1102" t="s">
        <v>117</v>
      </c>
      <c r="C1102" t="s">
        <v>118</v>
      </c>
      <c r="D1102" t="s">
        <v>21</v>
      </c>
      <c r="E1102">
        <v>26169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43570</v>
      </c>
      <c r="L1102" t="s">
        <v>26</v>
      </c>
      <c r="N1102" t="s">
        <v>24</v>
      </c>
    </row>
    <row r="1103" spans="1:14" x14ac:dyDescent="0.25">
      <c r="A1103" t="s">
        <v>1091</v>
      </c>
      <c r="B1103" t="s">
        <v>2574</v>
      </c>
      <c r="C1103" t="s">
        <v>637</v>
      </c>
      <c r="D1103" t="s">
        <v>21</v>
      </c>
      <c r="E1103">
        <v>26101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43570</v>
      </c>
      <c r="L1103" t="s">
        <v>26</v>
      </c>
      <c r="N1103" t="s">
        <v>24</v>
      </c>
    </row>
    <row r="1104" spans="1:14" x14ac:dyDescent="0.25">
      <c r="A1104" t="s">
        <v>2575</v>
      </c>
      <c r="B1104" t="s">
        <v>2576</v>
      </c>
      <c r="C1104" t="s">
        <v>637</v>
      </c>
      <c r="D1104" t="s">
        <v>21</v>
      </c>
      <c r="E1104">
        <v>26101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43570</v>
      </c>
      <c r="L1104" t="s">
        <v>26</v>
      </c>
      <c r="N1104" t="s">
        <v>24</v>
      </c>
    </row>
    <row r="1105" spans="1:14" x14ac:dyDescent="0.25">
      <c r="A1105" t="s">
        <v>2577</v>
      </c>
      <c r="B1105" t="s">
        <v>2578</v>
      </c>
      <c r="C1105" t="s">
        <v>235</v>
      </c>
      <c r="D1105" t="s">
        <v>21</v>
      </c>
      <c r="E1105">
        <v>25174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43569</v>
      </c>
      <c r="L1105" t="s">
        <v>26</v>
      </c>
      <c r="N1105" t="s">
        <v>24</v>
      </c>
    </row>
    <row r="1106" spans="1:14" x14ac:dyDescent="0.25">
      <c r="A1106" t="s">
        <v>2579</v>
      </c>
      <c r="B1106" t="s">
        <v>2580</v>
      </c>
      <c r="C1106" t="s">
        <v>680</v>
      </c>
      <c r="D1106" t="s">
        <v>21</v>
      </c>
      <c r="E1106">
        <v>25541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43567</v>
      </c>
      <c r="L1106" t="s">
        <v>26</v>
      </c>
      <c r="N1106" t="s">
        <v>24</v>
      </c>
    </row>
    <row r="1107" spans="1:14" x14ac:dyDescent="0.25">
      <c r="A1107" t="s">
        <v>2581</v>
      </c>
      <c r="B1107" t="s">
        <v>2582</v>
      </c>
      <c r="C1107" t="s">
        <v>680</v>
      </c>
      <c r="D1107" t="s">
        <v>21</v>
      </c>
      <c r="E1107">
        <v>25541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43567</v>
      </c>
      <c r="L1107" t="s">
        <v>26</v>
      </c>
      <c r="N1107" t="s">
        <v>24</v>
      </c>
    </row>
    <row r="1108" spans="1:14" x14ac:dyDescent="0.25">
      <c r="A1108" t="s">
        <v>2583</v>
      </c>
      <c r="B1108" t="s">
        <v>2584</v>
      </c>
      <c r="C1108" t="s">
        <v>1782</v>
      </c>
      <c r="D1108" t="s">
        <v>21</v>
      </c>
      <c r="E1108">
        <v>25571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43567</v>
      </c>
      <c r="L1108" t="s">
        <v>26</v>
      </c>
      <c r="N1108" t="s">
        <v>24</v>
      </c>
    </row>
    <row r="1109" spans="1:14" x14ac:dyDescent="0.25">
      <c r="A1109" t="s">
        <v>2432</v>
      </c>
      <c r="B1109" t="s">
        <v>2585</v>
      </c>
      <c r="C1109" t="s">
        <v>680</v>
      </c>
      <c r="D1109" t="s">
        <v>21</v>
      </c>
      <c r="E1109">
        <v>25541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43567</v>
      </c>
      <c r="L1109" t="s">
        <v>26</v>
      </c>
      <c r="N1109" t="s">
        <v>24</v>
      </c>
    </row>
    <row r="1110" spans="1:14" x14ac:dyDescent="0.25">
      <c r="A1110" t="s">
        <v>2267</v>
      </c>
      <c r="B1110" t="s">
        <v>2586</v>
      </c>
      <c r="C1110" t="s">
        <v>680</v>
      </c>
      <c r="D1110" t="s">
        <v>21</v>
      </c>
      <c r="E1110">
        <v>25541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43567</v>
      </c>
      <c r="L1110" t="s">
        <v>26</v>
      </c>
      <c r="N1110" t="s">
        <v>24</v>
      </c>
    </row>
    <row r="1111" spans="1:14" x14ac:dyDescent="0.25">
      <c r="A1111" t="s">
        <v>204</v>
      </c>
      <c r="B1111" t="s">
        <v>205</v>
      </c>
      <c r="C1111" t="s">
        <v>206</v>
      </c>
      <c r="D1111" t="s">
        <v>21</v>
      </c>
      <c r="E1111">
        <v>25637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43567</v>
      </c>
      <c r="L1111" t="s">
        <v>26</v>
      </c>
      <c r="N1111" t="s">
        <v>24</v>
      </c>
    </row>
    <row r="1112" spans="1:14" x14ac:dyDescent="0.25">
      <c r="A1112" t="s">
        <v>207</v>
      </c>
      <c r="B1112" t="s">
        <v>208</v>
      </c>
      <c r="C1112" t="s">
        <v>154</v>
      </c>
      <c r="D1112" t="s">
        <v>21</v>
      </c>
      <c r="E1112">
        <v>25508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43567</v>
      </c>
      <c r="L1112" t="s">
        <v>26</v>
      </c>
      <c r="N1112" t="s">
        <v>24</v>
      </c>
    </row>
    <row r="1113" spans="1:14" x14ac:dyDescent="0.25">
      <c r="A1113" t="s">
        <v>209</v>
      </c>
      <c r="B1113" t="s">
        <v>210</v>
      </c>
      <c r="C1113" t="s">
        <v>211</v>
      </c>
      <c r="D1113" t="s">
        <v>21</v>
      </c>
      <c r="E1113">
        <v>25649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43567</v>
      </c>
      <c r="L1113" t="s">
        <v>26</v>
      </c>
      <c r="N1113" t="s">
        <v>24</v>
      </c>
    </row>
    <row r="1114" spans="1:14" x14ac:dyDescent="0.25">
      <c r="A1114" t="s">
        <v>366</v>
      </c>
      <c r="B1114" t="s">
        <v>367</v>
      </c>
      <c r="C1114" t="s">
        <v>113</v>
      </c>
      <c r="D1114" t="s">
        <v>21</v>
      </c>
      <c r="E1114">
        <v>25801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43567</v>
      </c>
      <c r="L1114" t="s">
        <v>26</v>
      </c>
      <c r="N1114" t="s">
        <v>24</v>
      </c>
    </row>
    <row r="1115" spans="1:14" x14ac:dyDescent="0.25">
      <c r="A1115" t="s">
        <v>2380</v>
      </c>
      <c r="B1115" t="s">
        <v>2587</v>
      </c>
      <c r="C1115" t="s">
        <v>680</v>
      </c>
      <c r="D1115" t="s">
        <v>21</v>
      </c>
      <c r="E1115">
        <v>25541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43567</v>
      </c>
      <c r="L1115" t="s">
        <v>26</v>
      </c>
      <c r="N1115" t="s">
        <v>24</v>
      </c>
    </row>
    <row r="1116" spans="1:14" x14ac:dyDescent="0.25">
      <c r="A1116" t="s">
        <v>2588</v>
      </c>
      <c r="B1116" t="s">
        <v>44</v>
      </c>
      <c r="C1116" t="s">
        <v>2589</v>
      </c>
      <c r="D1116" t="s">
        <v>21</v>
      </c>
      <c r="E1116">
        <v>26291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43567</v>
      </c>
      <c r="L1116" t="s">
        <v>26</v>
      </c>
      <c r="N1116" t="s">
        <v>24</v>
      </c>
    </row>
    <row r="1117" spans="1:14" x14ac:dyDescent="0.25">
      <c r="A1117" t="s">
        <v>114</v>
      </c>
      <c r="B1117" t="s">
        <v>2590</v>
      </c>
      <c r="C1117" t="s">
        <v>680</v>
      </c>
      <c r="D1117" t="s">
        <v>21</v>
      </c>
      <c r="E1117">
        <v>25541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43567</v>
      </c>
      <c r="L1117" t="s">
        <v>26</v>
      </c>
      <c r="N1117" t="s">
        <v>24</v>
      </c>
    </row>
    <row r="1118" spans="1:14" x14ac:dyDescent="0.25">
      <c r="A1118" t="s">
        <v>2591</v>
      </c>
      <c r="B1118" t="s">
        <v>2592</v>
      </c>
      <c r="C1118" t="s">
        <v>58</v>
      </c>
      <c r="D1118" t="s">
        <v>21</v>
      </c>
      <c r="E1118">
        <v>26280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43567</v>
      </c>
      <c r="L1118" t="s">
        <v>26</v>
      </c>
      <c r="N1118" t="s">
        <v>24</v>
      </c>
    </row>
    <row r="1119" spans="1:14" x14ac:dyDescent="0.25">
      <c r="A1119" t="s">
        <v>1594</v>
      </c>
      <c r="B1119" t="s">
        <v>2593</v>
      </c>
      <c r="C1119" t="s">
        <v>680</v>
      </c>
      <c r="D1119" t="s">
        <v>21</v>
      </c>
      <c r="E1119">
        <v>25541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43567</v>
      </c>
      <c r="L1119" t="s">
        <v>26</v>
      </c>
      <c r="N1119" t="s">
        <v>24</v>
      </c>
    </row>
    <row r="1120" spans="1:14" x14ac:dyDescent="0.25">
      <c r="A1120" t="s">
        <v>2594</v>
      </c>
      <c r="B1120" t="s">
        <v>2595</v>
      </c>
      <c r="C1120" t="s">
        <v>680</v>
      </c>
      <c r="D1120" t="s">
        <v>21</v>
      </c>
      <c r="E1120">
        <v>25541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43567</v>
      </c>
      <c r="L1120" t="s">
        <v>26</v>
      </c>
      <c r="N1120" t="s">
        <v>24</v>
      </c>
    </row>
    <row r="1121" spans="1:14" x14ac:dyDescent="0.25">
      <c r="A1121" t="s">
        <v>2596</v>
      </c>
      <c r="B1121" t="s">
        <v>2597</v>
      </c>
      <c r="C1121" t="s">
        <v>680</v>
      </c>
      <c r="D1121" t="s">
        <v>21</v>
      </c>
      <c r="E1121">
        <v>25541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43567</v>
      </c>
      <c r="L1121" t="s">
        <v>26</v>
      </c>
      <c r="N1121" t="s">
        <v>24</v>
      </c>
    </row>
    <row r="1122" spans="1:14" x14ac:dyDescent="0.25">
      <c r="A1122" t="s">
        <v>2598</v>
      </c>
      <c r="B1122" t="s">
        <v>2599</v>
      </c>
      <c r="C1122" t="s">
        <v>45</v>
      </c>
      <c r="D1122" t="s">
        <v>21</v>
      </c>
      <c r="E1122">
        <v>26291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43567</v>
      </c>
      <c r="L1122" t="s">
        <v>26</v>
      </c>
      <c r="N1122" t="s">
        <v>24</v>
      </c>
    </row>
    <row r="1123" spans="1:14" x14ac:dyDescent="0.25">
      <c r="A1123" t="s">
        <v>2600</v>
      </c>
      <c r="B1123" t="s">
        <v>2601</v>
      </c>
      <c r="C1123" t="s">
        <v>2602</v>
      </c>
      <c r="D1123" t="s">
        <v>21</v>
      </c>
      <c r="E1123">
        <v>26293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43567</v>
      </c>
      <c r="L1123" t="s">
        <v>26</v>
      </c>
      <c r="N1123" t="s">
        <v>24</v>
      </c>
    </row>
    <row r="1124" spans="1:14" x14ac:dyDescent="0.25">
      <c r="A1124" t="s">
        <v>72</v>
      </c>
      <c r="B1124" t="s">
        <v>73</v>
      </c>
      <c r="C1124" t="s">
        <v>74</v>
      </c>
      <c r="D1124" t="s">
        <v>21</v>
      </c>
      <c r="E1124">
        <v>24901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43566</v>
      </c>
      <c r="L1124" t="s">
        <v>26</v>
      </c>
      <c r="N1124" t="s">
        <v>24</v>
      </c>
    </row>
    <row r="1125" spans="1:14" x14ac:dyDescent="0.25">
      <c r="A1125" t="s">
        <v>357</v>
      </c>
      <c r="B1125" t="s">
        <v>358</v>
      </c>
      <c r="C1125" t="s">
        <v>71</v>
      </c>
      <c r="D1125" t="s">
        <v>21</v>
      </c>
      <c r="E1125">
        <v>26003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43566</v>
      </c>
      <c r="L1125" t="s">
        <v>26</v>
      </c>
      <c r="N1125" t="s">
        <v>24</v>
      </c>
    </row>
    <row r="1126" spans="1:14" x14ac:dyDescent="0.25">
      <c r="A1126" t="s">
        <v>2603</v>
      </c>
      <c r="B1126" t="s">
        <v>2604</v>
      </c>
      <c r="C1126" t="s">
        <v>2605</v>
      </c>
      <c r="D1126" t="s">
        <v>21</v>
      </c>
      <c r="E1126">
        <v>25820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43566</v>
      </c>
      <c r="L1126" t="s">
        <v>26</v>
      </c>
      <c r="N1126" t="s">
        <v>24</v>
      </c>
    </row>
    <row r="1127" spans="1:14" x14ac:dyDescent="0.25">
      <c r="A1127" t="s">
        <v>1582</v>
      </c>
      <c r="B1127" t="s">
        <v>2606</v>
      </c>
      <c r="C1127" t="s">
        <v>841</v>
      </c>
      <c r="D1127" t="s">
        <v>21</v>
      </c>
      <c r="E1127">
        <v>25601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43566</v>
      </c>
      <c r="L1127" t="s">
        <v>26</v>
      </c>
      <c r="N1127" t="s">
        <v>24</v>
      </c>
    </row>
    <row r="1128" spans="1:14" x14ac:dyDescent="0.25">
      <c r="A1128" t="s">
        <v>256</v>
      </c>
      <c r="B1128" t="s">
        <v>257</v>
      </c>
      <c r="C1128" t="s">
        <v>258</v>
      </c>
      <c r="D1128" t="s">
        <v>21</v>
      </c>
      <c r="E1128">
        <v>26047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43566</v>
      </c>
      <c r="L1128" t="s">
        <v>26</v>
      </c>
      <c r="N1128" t="s">
        <v>24</v>
      </c>
    </row>
    <row r="1129" spans="1:14" x14ac:dyDescent="0.25">
      <c r="A1129" t="s">
        <v>2608</v>
      </c>
      <c r="B1129" t="s">
        <v>2609</v>
      </c>
      <c r="C1129" t="s">
        <v>683</v>
      </c>
      <c r="D1129" t="s">
        <v>21</v>
      </c>
      <c r="E1129">
        <v>26062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43566</v>
      </c>
      <c r="L1129" t="s">
        <v>26</v>
      </c>
      <c r="N1129" t="s">
        <v>24</v>
      </c>
    </row>
    <row r="1130" spans="1:14" x14ac:dyDescent="0.25">
      <c r="A1130" t="s">
        <v>2571</v>
      </c>
      <c r="B1130" t="s">
        <v>2610</v>
      </c>
      <c r="C1130" t="s">
        <v>154</v>
      </c>
      <c r="D1130" t="s">
        <v>21</v>
      </c>
      <c r="E1130">
        <v>25508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43566</v>
      </c>
      <c r="L1130" t="s">
        <v>26</v>
      </c>
      <c r="N1130" t="s">
        <v>24</v>
      </c>
    </row>
    <row r="1131" spans="1:14" x14ac:dyDescent="0.25">
      <c r="A1131" t="s">
        <v>370</v>
      </c>
      <c r="B1131" t="s">
        <v>371</v>
      </c>
      <c r="C1131" t="s">
        <v>71</v>
      </c>
      <c r="D1131" t="s">
        <v>21</v>
      </c>
      <c r="E1131">
        <v>26003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43566</v>
      </c>
      <c r="L1131" t="s">
        <v>26</v>
      </c>
      <c r="N1131" t="s">
        <v>24</v>
      </c>
    </row>
    <row r="1132" spans="1:14" x14ac:dyDescent="0.25">
      <c r="A1132" t="s">
        <v>2611</v>
      </c>
      <c r="B1132" t="s">
        <v>2612</v>
      </c>
      <c r="C1132" t="s">
        <v>2613</v>
      </c>
      <c r="D1132" t="s">
        <v>21</v>
      </c>
      <c r="E1132">
        <v>26060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43566</v>
      </c>
      <c r="L1132" t="s">
        <v>26</v>
      </c>
      <c r="N1132" t="s">
        <v>24</v>
      </c>
    </row>
    <row r="1133" spans="1:14" x14ac:dyDescent="0.25">
      <c r="A1133" t="s">
        <v>2614</v>
      </c>
      <c r="B1133" t="s">
        <v>2615</v>
      </c>
      <c r="C1133" t="s">
        <v>841</v>
      </c>
      <c r="D1133" t="s">
        <v>21</v>
      </c>
      <c r="E1133">
        <v>25601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43566</v>
      </c>
      <c r="L1133" t="s">
        <v>26</v>
      </c>
      <c r="N1133" t="s">
        <v>24</v>
      </c>
    </row>
    <row r="1134" spans="1:14" x14ac:dyDescent="0.25">
      <c r="A1134" t="s">
        <v>2618</v>
      </c>
      <c r="B1134" t="s">
        <v>2619</v>
      </c>
      <c r="C1134" t="s">
        <v>841</v>
      </c>
      <c r="D1134" t="s">
        <v>21</v>
      </c>
      <c r="E1134">
        <v>25601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43566</v>
      </c>
      <c r="L1134" t="s">
        <v>26</v>
      </c>
      <c r="N1134" t="s">
        <v>24</v>
      </c>
    </row>
    <row r="1135" spans="1:14" x14ac:dyDescent="0.25">
      <c r="A1135" t="s">
        <v>2575</v>
      </c>
      <c r="B1135" t="s">
        <v>2624</v>
      </c>
      <c r="C1135" t="s">
        <v>154</v>
      </c>
      <c r="D1135" t="s">
        <v>21</v>
      </c>
      <c r="E1135">
        <v>25508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43566</v>
      </c>
      <c r="L1135" t="s">
        <v>26</v>
      </c>
      <c r="N1135" t="s">
        <v>24</v>
      </c>
    </row>
    <row r="1136" spans="1:14" x14ac:dyDescent="0.25">
      <c r="A1136" t="s">
        <v>2625</v>
      </c>
      <c r="B1136" t="s">
        <v>2626</v>
      </c>
      <c r="C1136" t="s">
        <v>2627</v>
      </c>
      <c r="D1136" t="s">
        <v>21</v>
      </c>
      <c r="E1136">
        <v>24860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43565</v>
      </c>
      <c r="L1136" t="s">
        <v>26</v>
      </c>
      <c r="N1136" t="s">
        <v>24</v>
      </c>
    </row>
    <row r="1137" spans="1:14" x14ac:dyDescent="0.25">
      <c r="A1137" t="s">
        <v>2380</v>
      </c>
      <c r="B1137" t="s">
        <v>2628</v>
      </c>
      <c r="C1137" t="s">
        <v>2561</v>
      </c>
      <c r="D1137" t="s">
        <v>21</v>
      </c>
      <c r="E1137">
        <v>24874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43565</v>
      </c>
      <c r="L1137" t="s">
        <v>26</v>
      </c>
      <c r="N1137" t="s">
        <v>24</v>
      </c>
    </row>
    <row r="1138" spans="1:14" x14ac:dyDescent="0.25">
      <c r="A1138" t="s">
        <v>2629</v>
      </c>
      <c r="B1138" t="s">
        <v>2630</v>
      </c>
      <c r="C1138" t="s">
        <v>2631</v>
      </c>
      <c r="D1138" t="s">
        <v>21</v>
      </c>
      <c r="E1138">
        <v>24849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43565</v>
      </c>
      <c r="L1138" t="s">
        <v>26</v>
      </c>
      <c r="N1138" t="s">
        <v>24</v>
      </c>
    </row>
    <row r="1139" spans="1:14" x14ac:dyDescent="0.25">
      <c r="A1139" t="s">
        <v>1594</v>
      </c>
      <c r="B1139" t="s">
        <v>2633</v>
      </c>
      <c r="C1139" t="s">
        <v>2561</v>
      </c>
      <c r="D1139" t="s">
        <v>21</v>
      </c>
      <c r="E1139">
        <v>24874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43565</v>
      </c>
      <c r="L1139" t="s">
        <v>26</v>
      </c>
      <c r="N1139" t="s">
        <v>24</v>
      </c>
    </row>
    <row r="1140" spans="1:14" x14ac:dyDescent="0.25">
      <c r="A1140" t="s">
        <v>2575</v>
      </c>
      <c r="B1140" t="s">
        <v>2634</v>
      </c>
      <c r="C1140" t="s">
        <v>2561</v>
      </c>
      <c r="D1140" t="s">
        <v>21</v>
      </c>
      <c r="E1140">
        <v>24874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43565</v>
      </c>
      <c r="L1140" t="s">
        <v>26</v>
      </c>
      <c r="N1140" t="s">
        <v>24</v>
      </c>
    </row>
    <row r="1141" spans="1:14" x14ac:dyDescent="0.25">
      <c r="A1141" t="s">
        <v>2635</v>
      </c>
      <c r="B1141" t="s">
        <v>2636</v>
      </c>
      <c r="C1141" t="s">
        <v>71</v>
      </c>
      <c r="D1141" t="s">
        <v>21</v>
      </c>
      <c r="E1141">
        <v>26003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43564</v>
      </c>
      <c r="L1141" t="s">
        <v>26</v>
      </c>
      <c r="N1141" t="s">
        <v>24</v>
      </c>
    </row>
    <row r="1142" spans="1:14" x14ac:dyDescent="0.25">
      <c r="A1142" t="s">
        <v>2637</v>
      </c>
      <c r="B1142" t="s">
        <v>2638</v>
      </c>
      <c r="C1142" t="s">
        <v>683</v>
      </c>
      <c r="D1142" t="s">
        <v>21</v>
      </c>
      <c r="E1142">
        <v>26062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43564</v>
      </c>
      <c r="L1142" t="s">
        <v>26</v>
      </c>
      <c r="N1142" t="s">
        <v>24</v>
      </c>
    </row>
    <row r="1143" spans="1:14" x14ac:dyDescent="0.25">
      <c r="A1143" t="s">
        <v>359</v>
      </c>
      <c r="B1143" t="s">
        <v>2639</v>
      </c>
      <c r="C1143" t="s">
        <v>326</v>
      </c>
      <c r="D1143" t="s">
        <v>21</v>
      </c>
      <c r="E1143">
        <v>25701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43564</v>
      </c>
      <c r="L1143" t="s">
        <v>26</v>
      </c>
      <c r="N1143" t="s">
        <v>24</v>
      </c>
    </row>
    <row r="1144" spans="1:14" x14ac:dyDescent="0.25">
      <c r="A1144" t="s">
        <v>2640</v>
      </c>
      <c r="B1144" t="s">
        <v>2641</v>
      </c>
      <c r="C1144" t="s">
        <v>683</v>
      </c>
      <c r="D1144" t="s">
        <v>21</v>
      </c>
      <c r="E1144">
        <v>26062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43564</v>
      </c>
      <c r="L1144" t="s">
        <v>26</v>
      </c>
      <c r="N1144" t="s">
        <v>24</v>
      </c>
    </row>
    <row r="1145" spans="1:14" x14ac:dyDescent="0.25">
      <c r="A1145" t="s">
        <v>2432</v>
      </c>
      <c r="B1145" t="s">
        <v>2642</v>
      </c>
      <c r="C1145" t="s">
        <v>71</v>
      </c>
      <c r="D1145" t="s">
        <v>21</v>
      </c>
      <c r="E1145">
        <v>26003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43564</v>
      </c>
      <c r="L1145" t="s">
        <v>26</v>
      </c>
      <c r="N1145" t="s">
        <v>24</v>
      </c>
    </row>
    <row r="1146" spans="1:14" x14ac:dyDescent="0.25">
      <c r="A1146" t="s">
        <v>314</v>
      </c>
      <c r="B1146" t="s">
        <v>2643</v>
      </c>
      <c r="C1146" t="s">
        <v>71</v>
      </c>
      <c r="D1146" t="s">
        <v>21</v>
      </c>
      <c r="E1146">
        <v>26003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43564</v>
      </c>
      <c r="L1146" t="s">
        <v>26</v>
      </c>
      <c r="N1146" t="s">
        <v>24</v>
      </c>
    </row>
    <row r="1147" spans="1:14" x14ac:dyDescent="0.25">
      <c r="A1147" t="s">
        <v>2644</v>
      </c>
      <c r="B1147" t="s">
        <v>2645</v>
      </c>
      <c r="C1147" t="s">
        <v>683</v>
      </c>
      <c r="D1147" t="s">
        <v>21</v>
      </c>
      <c r="E1147">
        <v>26062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43564</v>
      </c>
      <c r="L1147" t="s">
        <v>26</v>
      </c>
      <c r="N1147" t="s">
        <v>24</v>
      </c>
    </row>
    <row r="1148" spans="1:14" x14ac:dyDescent="0.25">
      <c r="A1148" t="s">
        <v>2646</v>
      </c>
      <c r="B1148" t="s">
        <v>2647</v>
      </c>
      <c r="C1148" t="s">
        <v>71</v>
      </c>
      <c r="D1148" t="s">
        <v>21</v>
      </c>
      <c r="E1148">
        <v>26003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43564</v>
      </c>
      <c r="L1148" t="s">
        <v>26</v>
      </c>
      <c r="N1148" t="s">
        <v>24</v>
      </c>
    </row>
    <row r="1149" spans="1:14" x14ac:dyDescent="0.25">
      <c r="A1149" t="s">
        <v>2648</v>
      </c>
      <c r="B1149" t="s">
        <v>2649</v>
      </c>
      <c r="C1149" t="s">
        <v>683</v>
      </c>
      <c r="D1149" t="s">
        <v>21</v>
      </c>
      <c r="E1149">
        <v>26062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43564</v>
      </c>
      <c r="L1149" t="s">
        <v>26</v>
      </c>
      <c r="N1149" t="s">
        <v>24</v>
      </c>
    </row>
    <row r="1150" spans="1:14" x14ac:dyDescent="0.25">
      <c r="A1150" t="s">
        <v>2650</v>
      </c>
      <c r="B1150" t="s">
        <v>2651</v>
      </c>
      <c r="C1150" t="s">
        <v>683</v>
      </c>
      <c r="D1150" t="s">
        <v>21</v>
      </c>
      <c r="E1150">
        <v>26062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43564</v>
      </c>
      <c r="L1150" t="s">
        <v>26</v>
      </c>
      <c r="N1150" t="s">
        <v>24</v>
      </c>
    </row>
    <row r="1151" spans="1:14" x14ac:dyDescent="0.25">
      <c r="A1151" t="s">
        <v>341</v>
      </c>
      <c r="B1151" t="s">
        <v>342</v>
      </c>
      <c r="C1151" t="s">
        <v>304</v>
      </c>
      <c r="D1151" t="s">
        <v>21</v>
      </c>
      <c r="E1151">
        <v>24739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43564</v>
      </c>
      <c r="L1151" t="s">
        <v>26</v>
      </c>
      <c r="N1151" t="s">
        <v>24</v>
      </c>
    </row>
    <row r="1152" spans="1:14" x14ac:dyDescent="0.25">
      <c r="A1152" t="s">
        <v>2652</v>
      </c>
      <c r="B1152" t="s">
        <v>2653</v>
      </c>
      <c r="C1152" t="s">
        <v>991</v>
      </c>
      <c r="D1152" t="s">
        <v>21</v>
      </c>
      <c r="E1152">
        <v>25414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43564</v>
      </c>
      <c r="L1152" t="s">
        <v>26</v>
      </c>
      <c r="N1152" t="s">
        <v>24</v>
      </c>
    </row>
    <row r="1153" spans="1:14" x14ac:dyDescent="0.25">
      <c r="A1153" t="s">
        <v>2235</v>
      </c>
      <c r="B1153" t="s">
        <v>2654</v>
      </c>
      <c r="C1153" t="s">
        <v>71</v>
      </c>
      <c r="D1153" t="s">
        <v>21</v>
      </c>
      <c r="E1153">
        <v>26003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43564</v>
      </c>
      <c r="L1153" t="s">
        <v>26</v>
      </c>
      <c r="N1153" t="s">
        <v>24</v>
      </c>
    </row>
    <row r="1154" spans="1:14" x14ac:dyDescent="0.25">
      <c r="A1154" t="s">
        <v>2655</v>
      </c>
      <c r="B1154" t="s">
        <v>2656</v>
      </c>
      <c r="C1154" t="s">
        <v>71</v>
      </c>
      <c r="D1154" t="s">
        <v>21</v>
      </c>
      <c r="E1154">
        <v>26003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43564</v>
      </c>
      <c r="L1154" t="s">
        <v>26</v>
      </c>
      <c r="N1154" t="s">
        <v>24</v>
      </c>
    </row>
    <row r="1155" spans="1:14" x14ac:dyDescent="0.25">
      <c r="A1155" t="s">
        <v>347</v>
      </c>
      <c r="B1155" t="s">
        <v>348</v>
      </c>
      <c r="C1155" t="s">
        <v>304</v>
      </c>
      <c r="D1155" t="s">
        <v>21</v>
      </c>
      <c r="E1155">
        <v>24740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43564</v>
      </c>
      <c r="L1155" t="s">
        <v>26</v>
      </c>
      <c r="N1155" t="s">
        <v>24</v>
      </c>
    </row>
    <row r="1156" spans="1:14" x14ac:dyDescent="0.25">
      <c r="A1156" t="s">
        <v>2657</v>
      </c>
      <c r="B1156" t="s">
        <v>2658</v>
      </c>
      <c r="C1156" t="s">
        <v>2659</v>
      </c>
      <c r="D1156" t="s">
        <v>21</v>
      </c>
      <c r="E1156">
        <v>24944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43563</v>
      </c>
      <c r="L1156" t="s">
        <v>26</v>
      </c>
      <c r="N1156" t="s">
        <v>24</v>
      </c>
    </row>
    <row r="1157" spans="1:14" x14ac:dyDescent="0.25">
      <c r="A1157" t="s">
        <v>2660</v>
      </c>
      <c r="B1157" t="s">
        <v>2661</v>
      </c>
      <c r="C1157" t="s">
        <v>58</v>
      </c>
      <c r="D1157" t="s">
        <v>21</v>
      </c>
      <c r="E1157">
        <v>26280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43563</v>
      </c>
      <c r="L1157" t="s">
        <v>26</v>
      </c>
      <c r="N1157" t="s">
        <v>24</v>
      </c>
    </row>
    <row r="1158" spans="1:14" x14ac:dyDescent="0.25">
      <c r="A1158" t="s">
        <v>49</v>
      </c>
      <c r="B1158" t="s">
        <v>2662</v>
      </c>
      <c r="C1158" t="s">
        <v>2663</v>
      </c>
      <c r="D1158" t="s">
        <v>21</v>
      </c>
      <c r="E1158">
        <v>24927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43563</v>
      </c>
      <c r="L1158" t="s">
        <v>26</v>
      </c>
      <c r="N1158" t="s">
        <v>24</v>
      </c>
    </row>
    <row r="1159" spans="1:14" x14ac:dyDescent="0.25">
      <c r="A1159" t="s">
        <v>2664</v>
      </c>
      <c r="B1159" t="s">
        <v>1308</v>
      </c>
      <c r="C1159" t="s">
        <v>1298</v>
      </c>
      <c r="D1159" t="s">
        <v>21</v>
      </c>
      <c r="E1159">
        <v>26241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43563</v>
      </c>
      <c r="L1159" t="s">
        <v>26</v>
      </c>
      <c r="N1159" t="s">
        <v>24</v>
      </c>
    </row>
    <row r="1160" spans="1:14" x14ac:dyDescent="0.25">
      <c r="A1160" t="s">
        <v>2665</v>
      </c>
      <c r="B1160" t="s">
        <v>2666</v>
      </c>
      <c r="C1160" t="s">
        <v>2667</v>
      </c>
      <c r="D1160" t="s">
        <v>21</v>
      </c>
      <c r="E1160">
        <v>24915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43563</v>
      </c>
      <c r="L1160" t="s">
        <v>26</v>
      </c>
      <c r="N1160" t="s">
        <v>24</v>
      </c>
    </row>
    <row r="1161" spans="1:14" x14ac:dyDescent="0.25">
      <c r="A1161" t="s">
        <v>2665</v>
      </c>
      <c r="B1161" t="s">
        <v>2668</v>
      </c>
      <c r="C1161" t="s">
        <v>2669</v>
      </c>
      <c r="D1161" t="s">
        <v>21</v>
      </c>
      <c r="E1161">
        <v>24920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43563</v>
      </c>
      <c r="L1161" t="s">
        <v>26</v>
      </c>
      <c r="N1161" t="s">
        <v>24</v>
      </c>
    </row>
    <row r="1162" spans="1:14" x14ac:dyDescent="0.25">
      <c r="A1162" t="s">
        <v>2670</v>
      </c>
      <c r="B1162" t="s">
        <v>2671</v>
      </c>
      <c r="C1162" t="s">
        <v>2669</v>
      </c>
      <c r="D1162" t="s">
        <v>21</v>
      </c>
      <c r="E1162">
        <v>24920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43563</v>
      </c>
      <c r="L1162" t="s">
        <v>26</v>
      </c>
      <c r="N1162" t="s">
        <v>24</v>
      </c>
    </row>
    <row r="1163" spans="1:14" x14ac:dyDescent="0.25">
      <c r="A1163" t="s">
        <v>2672</v>
      </c>
      <c r="B1163" t="s">
        <v>2673</v>
      </c>
      <c r="C1163" t="s">
        <v>2659</v>
      </c>
      <c r="D1163" t="s">
        <v>21</v>
      </c>
      <c r="E1163">
        <v>24944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43563</v>
      </c>
      <c r="L1163" t="s">
        <v>26</v>
      </c>
      <c r="N1163" t="s">
        <v>24</v>
      </c>
    </row>
    <row r="1164" spans="1:14" x14ac:dyDescent="0.25">
      <c r="A1164" t="s">
        <v>66</v>
      </c>
      <c r="B1164" t="s">
        <v>2674</v>
      </c>
      <c r="C1164" t="s">
        <v>68</v>
      </c>
      <c r="D1164" t="s">
        <v>21</v>
      </c>
      <c r="E1164">
        <v>26209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43563</v>
      </c>
      <c r="L1164" t="s">
        <v>26</v>
      </c>
      <c r="N1164" t="s">
        <v>24</v>
      </c>
    </row>
    <row r="1165" spans="1:14" x14ac:dyDescent="0.25">
      <c r="A1165" t="s">
        <v>2575</v>
      </c>
      <c r="B1165" t="s">
        <v>2675</v>
      </c>
      <c r="C1165" t="s">
        <v>1298</v>
      </c>
      <c r="D1165" t="s">
        <v>21</v>
      </c>
      <c r="E1165">
        <v>26241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43563</v>
      </c>
      <c r="L1165" t="s">
        <v>26</v>
      </c>
      <c r="N1165" t="s">
        <v>24</v>
      </c>
    </row>
    <row r="1166" spans="1:14" x14ac:dyDescent="0.25">
      <c r="A1166" t="s">
        <v>2678</v>
      </c>
      <c r="B1166" t="s">
        <v>2679</v>
      </c>
      <c r="C1166" t="s">
        <v>991</v>
      </c>
      <c r="D1166" t="s">
        <v>21</v>
      </c>
      <c r="E1166">
        <v>25414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43560</v>
      </c>
      <c r="L1166" t="s">
        <v>26</v>
      </c>
      <c r="N1166" t="s">
        <v>24</v>
      </c>
    </row>
    <row r="1167" spans="1:14" x14ac:dyDescent="0.25">
      <c r="A1167" t="s">
        <v>359</v>
      </c>
      <c r="B1167" t="s">
        <v>2680</v>
      </c>
      <c r="C1167" t="s">
        <v>991</v>
      </c>
      <c r="D1167" t="s">
        <v>21</v>
      </c>
      <c r="E1167">
        <v>25414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43560</v>
      </c>
      <c r="L1167" t="s">
        <v>26</v>
      </c>
      <c r="N1167" t="s">
        <v>24</v>
      </c>
    </row>
    <row r="1168" spans="1:14" x14ac:dyDescent="0.25">
      <c r="A1168" t="s">
        <v>2432</v>
      </c>
      <c r="B1168" t="s">
        <v>2681</v>
      </c>
      <c r="C1168" t="s">
        <v>976</v>
      </c>
      <c r="D1168" t="s">
        <v>21</v>
      </c>
      <c r="E1168">
        <v>25438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43560</v>
      </c>
      <c r="L1168" t="s">
        <v>26</v>
      </c>
      <c r="N1168" t="s">
        <v>24</v>
      </c>
    </row>
    <row r="1169" spans="1:14" x14ac:dyDescent="0.25">
      <c r="A1169" t="s">
        <v>2682</v>
      </c>
      <c r="B1169" t="s">
        <v>2683</v>
      </c>
      <c r="C1169" t="s">
        <v>991</v>
      </c>
      <c r="D1169" t="s">
        <v>21</v>
      </c>
      <c r="E1169">
        <v>25414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43560</v>
      </c>
      <c r="L1169" t="s">
        <v>26</v>
      </c>
      <c r="N1169" t="s">
        <v>24</v>
      </c>
    </row>
    <row r="1170" spans="1:14" x14ac:dyDescent="0.25">
      <c r="A1170" t="s">
        <v>2684</v>
      </c>
      <c r="B1170" t="s">
        <v>2685</v>
      </c>
      <c r="C1170" t="s">
        <v>817</v>
      </c>
      <c r="D1170" t="s">
        <v>21</v>
      </c>
      <c r="E1170">
        <v>25425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43560</v>
      </c>
      <c r="L1170" t="s">
        <v>26</v>
      </c>
      <c r="N1170" t="s">
        <v>24</v>
      </c>
    </row>
    <row r="1171" spans="1:14" x14ac:dyDescent="0.25">
      <c r="A1171" t="s">
        <v>2686</v>
      </c>
      <c r="B1171" t="s">
        <v>2687</v>
      </c>
      <c r="C1171" t="s">
        <v>976</v>
      </c>
      <c r="D1171" t="s">
        <v>21</v>
      </c>
      <c r="E1171">
        <v>25438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43560</v>
      </c>
      <c r="L1171" t="s">
        <v>26</v>
      </c>
      <c r="N1171" t="s">
        <v>24</v>
      </c>
    </row>
    <row r="1172" spans="1:14" x14ac:dyDescent="0.25">
      <c r="A1172" t="s">
        <v>2688</v>
      </c>
      <c r="B1172" t="s">
        <v>2689</v>
      </c>
      <c r="C1172" t="s">
        <v>326</v>
      </c>
      <c r="D1172" t="s">
        <v>21</v>
      </c>
      <c r="E1172">
        <v>25705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43559</v>
      </c>
      <c r="L1172" t="s">
        <v>26</v>
      </c>
      <c r="N1172" t="s">
        <v>24</v>
      </c>
    </row>
    <row r="1173" spans="1:14" x14ac:dyDescent="0.25">
      <c r="A1173" t="s">
        <v>2690</v>
      </c>
      <c r="B1173" t="s">
        <v>2691</v>
      </c>
      <c r="C1173" t="s">
        <v>326</v>
      </c>
      <c r="D1173" t="s">
        <v>21</v>
      </c>
      <c r="E1173">
        <v>25704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43559</v>
      </c>
      <c r="L1173" t="s">
        <v>26</v>
      </c>
      <c r="N1173" t="s">
        <v>24</v>
      </c>
    </row>
    <row r="1174" spans="1:14" x14ac:dyDescent="0.25">
      <c r="A1174" t="s">
        <v>2692</v>
      </c>
      <c r="B1174" t="s">
        <v>2693</v>
      </c>
      <c r="C1174" t="s">
        <v>326</v>
      </c>
      <c r="D1174" t="s">
        <v>21</v>
      </c>
      <c r="E1174">
        <v>25701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43559</v>
      </c>
      <c r="L1174" t="s">
        <v>26</v>
      </c>
      <c r="N1174" t="s">
        <v>24</v>
      </c>
    </row>
    <row r="1175" spans="1:14" x14ac:dyDescent="0.25">
      <c r="A1175" t="s">
        <v>2694</v>
      </c>
      <c r="B1175" t="s">
        <v>2695</v>
      </c>
      <c r="C1175" t="s">
        <v>304</v>
      </c>
      <c r="D1175" t="s">
        <v>21</v>
      </c>
      <c r="E1175">
        <v>24740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43559</v>
      </c>
      <c r="L1175" t="s">
        <v>26</v>
      </c>
      <c r="N1175" t="s">
        <v>24</v>
      </c>
    </row>
    <row r="1176" spans="1:14" x14ac:dyDescent="0.25">
      <c r="A1176" t="s">
        <v>2699</v>
      </c>
      <c r="B1176" t="s">
        <v>2700</v>
      </c>
      <c r="C1176" t="s">
        <v>304</v>
      </c>
      <c r="D1176" t="s">
        <v>21</v>
      </c>
      <c r="E1176">
        <v>24739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43559</v>
      </c>
      <c r="L1176" t="s">
        <v>26</v>
      </c>
      <c r="N1176" t="s">
        <v>24</v>
      </c>
    </row>
    <row r="1177" spans="1:14" x14ac:dyDescent="0.25">
      <c r="A1177" t="s">
        <v>2432</v>
      </c>
      <c r="B1177" t="s">
        <v>2701</v>
      </c>
      <c r="C1177" t="s">
        <v>326</v>
      </c>
      <c r="D1177" t="s">
        <v>21</v>
      </c>
      <c r="E1177">
        <v>25701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43559</v>
      </c>
      <c r="L1177" t="s">
        <v>26</v>
      </c>
      <c r="N1177" t="s">
        <v>24</v>
      </c>
    </row>
    <row r="1178" spans="1:14" x14ac:dyDescent="0.25">
      <c r="A1178" t="s">
        <v>2703</v>
      </c>
      <c r="B1178" t="s">
        <v>2704</v>
      </c>
      <c r="C1178" t="s">
        <v>304</v>
      </c>
      <c r="D1178" t="s">
        <v>21</v>
      </c>
      <c r="E1178">
        <v>24740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43559</v>
      </c>
      <c r="L1178" t="s">
        <v>26</v>
      </c>
      <c r="N1178" t="s">
        <v>24</v>
      </c>
    </row>
    <row r="1179" spans="1:14" x14ac:dyDescent="0.25">
      <c r="A1179" t="s">
        <v>2705</v>
      </c>
      <c r="B1179" t="s">
        <v>2706</v>
      </c>
      <c r="C1179" t="s">
        <v>304</v>
      </c>
      <c r="D1179" t="s">
        <v>21</v>
      </c>
      <c r="E1179">
        <v>24740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43559</v>
      </c>
      <c r="L1179" t="s">
        <v>26</v>
      </c>
      <c r="N1179" t="s">
        <v>24</v>
      </c>
    </row>
    <row r="1180" spans="1:14" x14ac:dyDescent="0.25">
      <c r="A1180" t="s">
        <v>2707</v>
      </c>
      <c r="B1180" t="s">
        <v>2708</v>
      </c>
      <c r="C1180" t="s">
        <v>326</v>
      </c>
      <c r="D1180" t="s">
        <v>21</v>
      </c>
      <c r="E1180">
        <v>25701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43559</v>
      </c>
      <c r="L1180" t="s">
        <v>26</v>
      </c>
      <c r="N1180" t="s">
        <v>24</v>
      </c>
    </row>
    <row r="1181" spans="1:14" x14ac:dyDescent="0.25">
      <c r="A1181" t="s">
        <v>2709</v>
      </c>
      <c r="B1181" t="s">
        <v>2710</v>
      </c>
      <c r="C1181" t="s">
        <v>326</v>
      </c>
      <c r="D1181" t="s">
        <v>21</v>
      </c>
      <c r="E1181">
        <v>25701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43559</v>
      </c>
      <c r="L1181" t="s">
        <v>26</v>
      </c>
      <c r="N1181" t="s">
        <v>24</v>
      </c>
    </row>
    <row r="1182" spans="1:14" x14ac:dyDescent="0.25">
      <c r="A1182" t="s">
        <v>2711</v>
      </c>
      <c r="B1182" t="s">
        <v>2712</v>
      </c>
      <c r="C1182" t="s">
        <v>304</v>
      </c>
      <c r="D1182" t="s">
        <v>21</v>
      </c>
      <c r="E1182">
        <v>24740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43559</v>
      </c>
      <c r="L1182" t="s">
        <v>26</v>
      </c>
      <c r="N1182" t="s">
        <v>24</v>
      </c>
    </row>
    <row r="1183" spans="1:14" x14ac:dyDescent="0.25">
      <c r="A1183" t="s">
        <v>1461</v>
      </c>
      <c r="B1183" t="s">
        <v>2713</v>
      </c>
      <c r="C1183" t="s">
        <v>304</v>
      </c>
      <c r="D1183" t="s">
        <v>21</v>
      </c>
      <c r="E1183">
        <v>24740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43559</v>
      </c>
      <c r="L1183" t="s">
        <v>26</v>
      </c>
      <c r="N1183" t="s">
        <v>24</v>
      </c>
    </row>
    <row r="1184" spans="1:14" x14ac:dyDescent="0.25">
      <c r="A1184" t="s">
        <v>2714</v>
      </c>
      <c r="B1184" t="s">
        <v>2715</v>
      </c>
      <c r="C1184" t="s">
        <v>304</v>
      </c>
      <c r="D1184" t="s">
        <v>21</v>
      </c>
      <c r="E1184">
        <v>24740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43559</v>
      </c>
      <c r="L1184" t="s">
        <v>26</v>
      </c>
      <c r="N1184" t="s">
        <v>24</v>
      </c>
    </row>
    <row r="1185" spans="1:14" x14ac:dyDescent="0.25">
      <c r="A1185" t="s">
        <v>1594</v>
      </c>
      <c r="B1185" t="s">
        <v>2716</v>
      </c>
      <c r="C1185" t="s">
        <v>304</v>
      </c>
      <c r="D1185" t="s">
        <v>21</v>
      </c>
      <c r="E1185">
        <v>24740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43559</v>
      </c>
      <c r="L1185" t="s">
        <v>26</v>
      </c>
      <c r="N1185" t="s">
        <v>24</v>
      </c>
    </row>
    <row r="1186" spans="1:14" x14ac:dyDescent="0.25">
      <c r="A1186" t="s">
        <v>2575</v>
      </c>
      <c r="B1186" t="s">
        <v>2719</v>
      </c>
      <c r="C1186" t="s">
        <v>326</v>
      </c>
      <c r="D1186" t="s">
        <v>21</v>
      </c>
      <c r="E1186">
        <v>25704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43559</v>
      </c>
      <c r="L1186" t="s">
        <v>26</v>
      </c>
      <c r="N1186" t="s">
        <v>24</v>
      </c>
    </row>
    <row r="1187" spans="1:14" x14ac:dyDescent="0.25">
      <c r="A1187" t="s">
        <v>2575</v>
      </c>
      <c r="B1187" t="s">
        <v>2720</v>
      </c>
      <c r="C1187" t="s">
        <v>326</v>
      </c>
      <c r="D1187" t="s">
        <v>21</v>
      </c>
      <c r="E1187">
        <v>25701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43559</v>
      </c>
      <c r="L1187" t="s">
        <v>26</v>
      </c>
      <c r="N1187" t="s">
        <v>24</v>
      </c>
    </row>
    <row r="1188" spans="1:14" x14ac:dyDescent="0.25">
      <c r="A1188" t="s">
        <v>2721</v>
      </c>
      <c r="B1188" t="s">
        <v>2722</v>
      </c>
      <c r="C1188" t="s">
        <v>53</v>
      </c>
      <c r="D1188" t="s">
        <v>21</v>
      </c>
      <c r="E1188">
        <v>25303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43558</v>
      </c>
      <c r="L1188" t="s">
        <v>26</v>
      </c>
      <c r="N1188" t="s">
        <v>24</v>
      </c>
    </row>
    <row r="1189" spans="1:14" x14ac:dyDescent="0.25">
      <c r="A1189" t="s">
        <v>46</v>
      </c>
      <c r="B1189" t="s">
        <v>47</v>
      </c>
      <c r="C1189" t="s">
        <v>48</v>
      </c>
      <c r="D1189" t="s">
        <v>21</v>
      </c>
      <c r="E1189">
        <v>25301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43558</v>
      </c>
      <c r="L1189" t="s">
        <v>26</v>
      </c>
      <c r="N1189" t="s">
        <v>24</v>
      </c>
    </row>
    <row r="1190" spans="1:14" x14ac:dyDescent="0.25">
      <c r="A1190" t="s">
        <v>1428</v>
      </c>
      <c r="B1190" t="s">
        <v>2723</v>
      </c>
      <c r="C1190" t="s">
        <v>551</v>
      </c>
      <c r="D1190" t="s">
        <v>21</v>
      </c>
      <c r="E1190">
        <v>25315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43558</v>
      </c>
      <c r="L1190" t="s">
        <v>26</v>
      </c>
      <c r="N1190" t="s">
        <v>24</v>
      </c>
    </row>
    <row r="1191" spans="1:14" x14ac:dyDescent="0.25">
      <c r="A1191" t="s">
        <v>2724</v>
      </c>
      <c r="B1191" t="s">
        <v>2725</v>
      </c>
      <c r="C1191" t="s">
        <v>2358</v>
      </c>
      <c r="D1191" t="s">
        <v>21</v>
      </c>
      <c r="E1191">
        <v>25177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43557</v>
      </c>
      <c r="L1191" t="s">
        <v>26</v>
      </c>
      <c r="N1191" t="s">
        <v>24</v>
      </c>
    </row>
    <row r="1192" spans="1:14" x14ac:dyDescent="0.25">
      <c r="A1192" t="s">
        <v>59</v>
      </c>
      <c r="B1192" t="s">
        <v>60</v>
      </c>
      <c r="C1192" t="s">
        <v>61</v>
      </c>
      <c r="D1192" t="s">
        <v>21</v>
      </c>
      <c r="E1192">
        <v>24801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43557</v>
      </c>
      <c r="L1192" t="s">
        <v>26</v>
      </c>
      <c r="N1192" t="s">
        <v>24</v>
      </c>
    </row>
    <row r="1193" spans="1:14" x14ac:dyDescent="0.25">
      <c r="A1193" t="s">
        <v>523</v>
      </c>
      <c r="B1193" t="s">
        <v>524</v>
      </c>
      <c r="C1193" t="s">
        <v>271</v>
      </c>
      <c r="D1193" t="s">
        <v>21</v>
      </c>
      <c r="E1193">
        <v>25404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43557</v>
      </c>
      <c r="L1193" t="s">
        <v>26</v>
      </c>
      <c r="N1193" t="s">
        <v>24</v>
      </c>
    </row>
    <row r="1194" spans="1:14" x14ac:dyDescent="0.25">
      <c r="A1194" t="s">
        <v>2726</v>
      </c>
      <c r="B1194" t="s">
        <v>2727</v>
      </c>
      <c r="C1194" t="s">
        <v>570</v>
      </c>
      <c r="D1194" t="s">
        <v>21</v>
      </c>
      <c r="E1194">
        <v>24844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43557</v>
      </c>
      <c r="L1194" t="s">
        <v>26</v>
      </c>
      <c r="N1194" t="s">
        <v>24</v>
      </c>
    </row>
    <row r="1195" spans="1:14" x14ac:dyDescent="0.25">
      <c r="A1195" t="s">
        <v>2728</v>
      </c>
      <c r="B1195" t="s">
        <v>2729</v>
      </c>
      <c r="C1195" t="s">
        <v>2177</v>
      </c>
      <c r="D1195" t="s">
        <v>21</v>
      </c>
      <c r="E1195">
        <v>25844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43556</v>
      </c>
      <c r="L1195" t="s">
        <v>26</v>
      </c>
      <c r="N1195" t="s">
        <v>24</v>
      </c>
    </row>
    <row r="1196" spans="1:14" x14ac:dyDescent="0.25">
      <c r="A1196" t="s">
        <v>2432</v>
      </c>
      <c r="B1196" t="s">
        <v>2730</v>
      </c>
      <c r="C1196" t="s">
        <v>2561</v>
      </c>
      <c r="D1196" t="s">
        <v>21</v>
      </c>
      <c r="E1196">
        <v>24874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43556</v>
      </c>
      <c r="L1196" t="s">
        <v>26</v>
      </c>
      <c r="N1196" t="s">
        <v>24</v>
      </c>
    </row>
    <row r="1197" spans="1:14" x14ac:dyDescent="0.25">
      <c r="A1197" t="s">
        <v>2731</v>
      </c>
      <c r="B1197" t="s">
        <v>2732</v>
      </c>
      <c r="C1197" t="s">
        <v>532</v>
      </c>
      <c r="D1197" t="s">
        <v>21</v>
      </c>
      <c r="E1197">
        <v>24870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43556</v>
      </c>
      <c r="L1197" t="s">
        <v>26</v>
      </c>
      <c r="N1197" t="s">
        <v>24</v>
      </c>
    </row>
    <row r="1198" spans="1:14" x14ac:dyDescent="0.25">
      <c r="A1198" t="s">
        <v>2733</v>
      </c>
      <c r="B1198" t="s">
        <v>2734</v>
      </c>
      <c r="C1198" t="s">
        <v>2735</v>
      </c>
      <c r="D1198" t="s">
        <v>21</v>
      </c>
      <c r="E1198">
        <v>24726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43556</v>
      </c>
      <c r="L1198" t="s">
        <v>26</v>
      </c>
      <c r="N1198" t="s">
        <v>24</v>
      </c>
    </row>
    <row r="1199" spans="1:14" x14ac:dyDescent="0.25">
      <c r="A1199" t="s">
        <v>238</v>
      </c>
      <c r="B1199" t="s">
        <v>239</v>
      </c>
      <c r="C1199" t="s">
        <v>240</v>
      </c>
      <c r="D1199" t="s">
        <v>21</v>
      </c>
      <c r="E1199">
        <v>25140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43556</v>
      </c>
      <c r="L1199" t="s">
        <v>26</v>
      </c>
      <c r="N1199" t="s">
        <v>24</v>
      </c>
    </row>
    <row r="1200" spans="1:14" x14ac:dyDescent="0.25">
      <c r="A1200" t="s">
        <v>2736</v>
      </c>
      <c r="B1200" t="s">
        <v>2737</v>
      </c>
      <c r="C1200" t="s">
        <v>2735</v>
      </c>
      <c r="D1200" t="s">
        <v>21</v>
      </c>
      <c r="E1200">
        <v>24726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43556</v>
      </c>
      <c r="L1200" t="s">
        <v>26</v>
      </c>
      <c r="N1200" t="s">
        <v>24</v>
      </c>
    </row>
    <row r="1201" spans="1:14" x14ac:dyDescent="0.25">
      <c r="A1201" t="s">
        <v>2738</v>
      </c>
      <c r="B1201" t="s">
        <v>2739</v>
      </c>
      <c r="C1201" t="s">
        <v>2740</v>
      </c>
      <c r="D1201" t="s">
        <v>21</v>
      </c>
      <c r="E1201">
        <v>24716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43556</v>
      </c>
      <c r="L1201" t="s">
        <v>26</v>
      </c>
      <c r="N1201" t="s">
        <v>24</v>
      </c>
    </row>
    <row r="1202" spans="1:14" x14ac:dyDescent="0.25">
      <c r="A1202" t="s">
        <v>241</v>
      </c>
      <c r="B1202" t="s">
        <v>2741</v>
      </c>
      <c r="C1202" t="s">
        <v>243</v>
      </c>
      <c r="D1202" t="s">
        <v>21</v>
      </c>
      <c r="E1202">
        <v>25044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43556</v>
      </c>
      <c r="L1202" t="s">
        <v>26</v>
      </c>
      <c r="N1202" t="s">
        <v>24</v>
      </c>
    </row>
    <row r="1203" spans="1:14" x14ac:dyDescent="0.25">
      <c r="A1203" t="s">
        <v>759</v>
      </c>
      <c r="B1203" t="s">
        <v>760</v>
      </c>
      <c r="C1203" t="s">
        <v>304</v>
      </c>
      <c r="D1203" t="s">
        <v>21</v>
      </c>
      <c r="E1203">
        <v>24740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43556</v>
      </c>
      <c r="L1203" t="s">
        <v>26</v>
      </c>
      <c r="N1203" t="s">
        <v>24</v>
      </c>
    </row>
    <row r="1204" spans="1:14" x14ac:dyDescent="0.25">
      <c r="A1204" t="s">
        <v>2742</v>
      </c>
      <c r="B1204" t="s">
        <v>2743</v>
      </c>
      <c r="C1204" t="s">
        <v>1432</v>
      </c>
      <c r="D1204" t="s">
        <v>21</v>
      </c>
      <c r="E1204">
        <v>24839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43556</v>
      </c>
      <c r="L1204" t="s">
        <v>26</v>
      </c>
      <c r="N1204" t="s">
        <v>24</v>
      </c>
    </row>
    <row r="1205" spans="1:14" x14ac:dyDescent="0.25">
      <c r="A1205" t="s">
        <v>2380</v>
      </c>
      <c r="B1205" t="s">
        <v>234</v>
      </c>
      <c r="C1205" t="s">
        <v>235</v>
      </c>
      <c r="D1205" t="s">
        <v>21</v>
      </c>
      <c r="E1205">
        <v>25174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43556</v>
      </c>
      <c r="L1205" t="s">
        <v>26</v>
      </c>
      <c r="N1205" t="s">
        <v>24</v>
      </c>
    </row>
    <row r="1206" spans="1:14" x14ac:dyDescent="0.25">
      <c r="A1206" t="s">
        <v>2571</v>
      </c>
      <c r="B1206" t="s">
        <v>2744</v>
      </c>
      <c r="C1206" t="s">
        <v>2561</v>
      </c>
      <c r="D1206" t="s">
        <v>21</v>
      </c>
      <c r="E1206">
        <v>24874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43556</v>
      </c>
      <c r="L1206" t="s">
        <v>26</v>
      </c>
      <c r="N1206" t="s">
        <v>24</v>
      </c>
    </row>
    <row r="1207" spans="1:14" x14ac:dyDescent="0.25">
      <c r="A1207" t="s">
        <v>2407</v>
      </c>
      <c r="B1207" t="s">
        <v>2745</v>
      </c>
      <c r="C1207" t="s">
        <v>2177</v>
      </c>
      <c r="D1207" t="s">
        <v>21</v>
      </c>
      <c r="E1207">
        <v>25844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43556</v>
      </c>
      <c r="L1207" t="s">
        <v>26</v>
      </c>
      <c r="N1207" t="s">
        <v>24</v>
      </c>
    </row>
    <row r="1208" spans="1:14" x14ac:dyDescent="0.25">
      <c r="A1208" t="s">
        <v>2746</v>
      </c>
      <c r="B1208" t="s">
        <v>2747</v>
      </c>
      <c r="C1208" t="s">
        <v>2561</v>
      </c>
      <c r="D1208" t="s">
        <v>21</v>
      </c>
      <c r="E1208">
        <v>24874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43556</v>
      </c>
      <c r="L1208" t="s">
        <v>26</v>
      </c>
      <c r="N1208" t="s">
        <v>24</v>
      </c>
    </row>
    <row r="1209" spans="1:14" x14ac:dyDescent="0.25">
      <c r="A1209" t="s">
        <v>250</v>
      </c>
      <c r="B1209" t="s">
        <v>2748</v>
      </c>
      <c r="C1209" t="s">
        <v>252</v>
      </c>
      <c r="D1209" t="s">
        <v>21</v>
      </c>
      <c r="E1209">
        <v>25048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43556</v>
      </c>
      <c r="L1209" t="s">
        <v>26</v>
      </c>
      <c r="N1209" t="s">
        <v>24</v>
      </c>
    </row>
    <row r="1210" spans="1:14" x14ac:dyDescent="0.25">
      <c r="A1210" t="s">
        <v>2749</v>
      </c>
      <c r="B1210" t="s">
        <v>2750</v>
      </c>
      <c r="C1210" t="s">
        <v>1432</v>
      </c>
      <c r="D1210" t="s">
        <v>21</v>
      </c>
      <c r="E1210">
        <v>24839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43556</v>
      </c>
      <c r="L1210" t="s">
        <v>26</v>
      </c>
      <c r="N1210" t="s">
        <v>24</v>
      </c>
    </row>
    <row r="1211" spans="1:14" x14ac:dyDescent="0.25">
      <c r="A1211" t="s">
        <v>488</v>
      </c>
      <c r="B1211" t="s">
        <v>489</v>
      </c>
      <c r="C1211" t="s">
        <v>463</v>
      </c>
      <c r="D1211" t="s">
        <v>21</v>
      </c>
      <c r="E1211">
        <v>25550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43553</v>
      </c>
      <c r="L1211" t="s">
        <v>26</v>
      </c>
      <c r="N1211" t="s">
        <v>24</v>
      </c>
    </row>
    <row r="1212" spans="1:14" x14ac:dyDescent="0.25">
      <c r="A1212" t="s">
        <v>359</v>
      </c>
      <c r="B1212" t="s">
        <v>2751</v>
      </c>
      <c r="C1212" t="s">
        <v>48</v>
      </c>
      <c r="D1212" t="s">
        <v>21</v>
      </c>
      <c r="E1212">
        <v>25313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43553</v>
      </c>
      <c r="L1212" t="s">
        <v>26</v>
      </c>
      <c r="N1212" t="s">
        <v>24</v>
      </c>
    </row>
    <row r="1213" spans="1:14" x14ac:dyDescent="0.25">
      <c r="A1213" t="s">
        <v>1984</v>
      </c>
      <c r="B1213" t="s">
        <v>2752</v>
      </c>
      <c r="C1213" t="s">
        <v>2460</v>
      </c>
      <c r="D1213" t="s">
        <v>21</v>
      </c>
      <c r="E1213">
        <v>25045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43553</v>
      </c>
      <c r="L1213" t="s">
        <v>26</v>
      </c>
      <c r="N1213" t="s">
        <v>24</v>
      </c>
    </row>
    <row r="1214" spans="1:14" x14ac:dyDescent="0.25">
      <c r="A1214" t="s">
        <v>2753</v>
      </c>
      <c r="B1214" t="s">
        <v>2754</v>
      </c>
      <c r="C1214" t="s">
        <v>463</v>
      </c>
      <c r="D1214" t="s">
        <v>21</v>
      </c>
      <c r="E1214">
        <v>25550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43553</v>
      </c>
      <c r="L1214" t="s">
        <v>26</v>
      </c>
      <c r="N1214" t="s">
        <v>24</v>
      </c>
    </row>
    <row r="1215" spans="1:14" x14ac:dyDescent="0.25">
      <c r="A1215" t="s">
        <v>2755</v>
      </c>
      <c r="B1215" t="s">
        <v>2756</v>
      </c>
      <c r="C1215" t="s">
        <v>48</v>
      </c>
      <c r="D1215" t="s">
        <v>21</v>
      </c>
      <c r="E1215">
        <v>25313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43553</v>
      </c>
      <c r="L1215" t="s">
        <v>26</v>
      </c>
      <c r="N1215" t="s">
        <v>24</v>
      </c>
    </row>
    <row r="1216" spans="1:14" x14ac:dyDescent="0.25">
      <c r="A1216" t="s">
        <v>2757</v>
      </c>
      <c r="B1216" t="s">
        <v>2758</v>
      </c>
      <c r="C1216" t="s">
        <v>48</v>
      </c>
      <c r="D1216" t="s">
        <v>21</v>
      </c>
      <c r="E1216">
        <v>25387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43553</v>
      </c>
      <c r="L1216" t="s">
        <v>26</v>
      </c>
      <c r="N1216" t="s">
        <v>24</v>
      </c>
    </row>
    <row r="1217" spans="1:14" x14ac:dyDescent="0.25">
      <c r="A1217" t="s">
        <v>2759</v>
      </c>
      <c r="B1217" t="s">
        <v>2760</v>
      </c>
      <c r="C1217" t="s">
        <v>2457</v>
      </c>
      <c r="D1217" t="s">
        <v>21</v>
      </c>
      <c r="E1217">
        <v>25071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43553</v>
      </c>
      <c r="L1217" t="s">
        <v>26</v>
      </c>
      <c r="N1217" t="s">
        <v>24</v>
      </c>
    </row>
    <row r="1218" spans="1:14" x14ac:dyDescent="0.25">
      <c r="A1218" t="s">
        <v>2407</v>
      </c>
      <c r="B1218" t="s">
        <v>2761</v>
      </c>
      <c r="C1218" t="s">
        <v>48</v>
      </c>
      <c r="D1218" t="s">
        <v>21</v>
      </c>
      <c r="E1218">
        <v>25387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43553</v>
      </c>
      <c r="L1218" t="s">
        <v>26</v>
      </c>
      <c r="N1218" t="s">
        <v>24</v>
      </c>
    </row>
    <row r="1219" spans="1:14" x14ac:dyDescent="0.25">
      <c r="A1219" t="s">
        <v>1428</v>
      </c>
      <c r="B1219" t="s">
        <v>2762</v>
      </c>
      <c r="C1219" t="s">
        <v>2457</v>
      </c>
      <c r="D1219" t="s">
        <v>21</v>
      </c>
      <c r="E1219">
        <v>25071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43553</v>
      </c>
      <c r="L1219" t="s">
        <v>26</v>
      </c>
      <c r="N1219" t="s">
        <v>24</v>
      </c>
    </row>
    <row r="1220" spans="1:14" x14ac:dyDescent="0.25">
      <c r="A1220" t="s">
        <v>2763</v>
      </c>
      <c r="B1220" t="s">
        <v>2764</v>
      </c>
      <c r="C1220" t="s">
        <v>444</v>
      </c>
      <c r="D1220" t="s">
        <v>21</v>
      </c>
      <c r="E1220">
        <v>26288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43553</v>
      </c>
      <c r="L1220" t="s">
        <v>26</v>
      </c>
      <c r="N1220" t="s">
        <v>24</v>
      </c>
    </row>
    <row r="1221" spans="1:14" x14ac:dyDescent="0.25">
      <c r="A1221" t="s">
        <v>2575</v>
      </c>
      <c r="B1221" t="s">
        <v>2765</v>
      </c>
      <c r="C1221" t="s">
        <v>2460</v>
      </c>
      <c r="D1221" t="s">
        <v>21</v>
      </c>
      <c r="E1221">
        <v>25045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43553</v>
      </c>
      <c r="L1221" t="s">
        <v>26</v>
      </c>
      <c r="N1221" t="s">
        <v>24</v>
      </c>
    </row>
    <row r="1222" spans="1:14" x14ac:dyDescent="0.25">
      <c r="A1222" t="s">
        <v>2768</v>
      </c>
      <c r="B1222" t="s">
        <v>2769</v>
      </c>
      <c r="C1222" t="s">
        <v>2034</v>
      </c>
      <c r="D1222" t="s">
        <v>21</v>
      </c>
      <c r="E1222">
        <v>25503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43552</v>
      </c>
      <c r="L1222" t="s">
        <v>26</v>
      </c>
      <c r="N1222" t="s">
        <v>24</v>
      </c>
    </row>
    <row r="1223" spans="1:14" x14ac:dyDescent="0.25">
      <c r="A1223" t="s">
        <v>2770</v>
      </c>
      <c r="B1223" t="s">
        <v>2771</v>
      </c>
      <c r="C1223" t="s">
        <v>704</v>
      </c>
      <c r="D1223" t="s">
        <v>21</v>
      </c>
      <c r="E1223">
        <v>25515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43552</v>
      </c>
      <c r="L1223" t="s">
        <v>26</v>
      </c>
      <c r="N1223" t="s">
        <v>24</v>
      </c>
    </row>
    <row r="1224" spans="1:14" x14ac:dyDescent="0.25">
      <c r="A1224" t="s">
        <v>2776</v>
      </c>
      <c r="B1224" t="s">
        <v>2777</v>
      </c>
      <c r="C1224" t="s">
        <v>2778</v>
      </c>
      <c r="D1224" t="s">
        <v>21</v>
      </c>
      <c r="E1224">
        <v>25313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43552</v>
      </c>
      <c r="L1224" t="s">
        <v>26</v>
      </c>
      <c r="N1224" t="s">
        <v>24</v>
      </c>
    </row>
    <row r="1225" spans="1:14" x14ac:dyDescent="0.25">
      <c r="A1225" t="s">
        <v>2779</v>
      </c>
      <c r="B1225" t="s">
        <v>2780</v>
      </c>
      <c r="C1225" t="s">
        <v>2781</v>
      </c>
      <c r="D1225" t="s">
        <v>21</v>
      </c>
      <c r="E1225">
        <v>25502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43552</v>
      </c>
      <c r="L1225" t="s">
        <v>26</v>
      </c>
      <c r="N1225" t="s">
        <v>24</v>
      </c>
    </row>
    <row r="1226" spans="1:14" x14ac:dyDescent="0.25">
      <c r="A1226" t="s">
        <v>2432</v>
      </c>
      <c r="B1226" t="s">
        <v>2782</v>
      </c>
      <c r="C1226" t="s">
        <v>434</v>
      </c>
      <c r="D1226" t="s">
        <v>21</v>
      </c>
      <c r="E1226">
        <v>25143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43552</v>
      </c>
      <c r="L1226" t="s">
        <v>26</v>
      </c>
      <c r="N1226" t="s">
        <v>24</v>
      </c>
    </row>
    <row r="1227" spans="1:14" x14ac:dyDescent="0.25">
      <c r="A1227" t="s">
        <v>920</v>
      </c>
      <c r="B1227" t="s">
        <v>2785</v>
      </c>
      <c r="C1227" t="s">
        <v>434</v>
      </c>
      <c r="D1227" t="s">
        <v>21</v>
      </c>
      <c r="E1227">
        <v>25143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43552</v>
      </c>
      <c r="L1227" t="s">
        <v>26</v>
      </c>
      <c r="N1227" t="s">
        <v>24</v>
      </c>
    </row>
    <row r="1228" spans="1:14" x14ac:dyDescent="0.25">
      <c r="A1228" t="s">
        <v>114</v>
      </c>
      <c r="B1228" t="s">
        <v>2786</v>
      </c>
      <c r="C1228" t="s">
        <v>434</v>
      </c>
      <c r="D1228" t="s">
        <v>21</v>
      </c>
      <c r="E1228">
        <v>25143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43552</v>
      </c>
      <c r="L1228" t="s">
        <v>26</v>
      </c>
      <c r="N1228" t="s">
        <v>24</v>
      </c>
    </row>
    <row r="1229" spans="1:14" x14ac:dyDescent="0.25">
      <c r="A1229" t="s">
        <v>2787</v>
      </c>
      <c r="B1229" t="s">
        <v>2788</v>
      </c>
      <c r="C1229" t="s">
        <v>2789</v>
      </c>
      <c r="D1229" t="s">
        <v>21</v>
      </c>
      <c r="E1229">
        <v>25123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43552</v>
      </c>
      <c r="L1229" t="s">
        <v>26</v>
      </c>
      <c r="N1229" t="s">
        <v>24</v>
      </c>
    </row>
    <row r="1230" spans="1:14" x14ac:dyDescent="0.25">
      <c r="A1230" t="s">
        <v>2790</v>
      </c>
      <c r="B1230" t="s">
        <v>2791</v>
      </c>
      <c r="C1230" t="s">
        <v>2792</v>
      </c>
      <c r="D1230" t="s">
        <v>21</v>
      </c>
      <c r="E1230">
        <v>25106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43552</v>
      </c>
      <c r="L1230" t="s">
        <v>26</v>
      </c>
      <c r="N1230" t="s">
        <v>24</v>
      </c>
    </row>
    <row r="1231" spans="1:14" x14ac:dyDescent="0.25">
      <c r="A1231" t="s">
        <v>2793</v>
      </c>
      <c r="B1231" t="s">
        <v>2794</v>
      </c>
      <c r="C1231" t="s">
        <v>704</v>
      </c>
      <c r="D1231" t="s">
        <v>21</v>
      </c>
      <c r="E1231">
        <v>25515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43552</v>
      </c>
      <c r="L1231" t="s">
        <v>26</v>
      </c>
      <c r="N1231" t="s">
        <v>24</v>
      </c>
    </row>
    <row r="1232" spans="1:14" x14ac:dyDescent="0.25">
      <c r="A1232" t="s">
        <v>2798</v>
      </c>
      <c r="B1232" t="s">
        <v>2799</v>
      </c>
      <c r="C1232" t="s">
        <v>434</v>
      </c>
      <c r="D1232" t="s">
        <v>21</v>
      </c>
      <c r="E1232">
        <v>25143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43552</v>
      </c>
      <c r="L1232" t="s">
        <v>26</v>
      </c>
      <c r="N1232" t="s">
        <v>24</v>
      </c>
    </row>
    <row r="1233" spans="1:14" x14ac:dyDescent="0.25">
      <c r="A1233" t="s">
        <v>1091</v>
      </c>
      <c r="B1233" t="s">
        <v>2800</v>
      </c>
      <c r="C1233" t="s">
        <v>434</v>
      </c>
      <c r="D1233" t="s">
        <v>21</v>
      </c>
      <c r="E1233">
        <v>25143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43552</v>
      </c>
      <c r="L1233" t="s">
        <v>26</v>
      </c>
      <c r="N1233" t="s">
        <v>24</v>
      </c>
    </row>
    <row r="1234" spans="1:14" x14ac:dyDescent="0.25">
      <c r="A1234" t="s">
        <v>2801</v>
      </c>
      <c r="B1234" t="s">
        <v>2802</v>
      </c>
      <c r="C1234" t="s">
        <v>434</v>
      </c>
      <c r="D1234" t="s">
        <v>21</v>
      </c>
      <c r="E1234">
        <v>25143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43552</v>
      </c>
      <c r="L1234" t="s">
        <v>26</v>
      </c>
      <c r="N1234" t="s">
        <v>24</v>
      </c>
    </row>
    <row r="1235" spans="1:14" x14ac:dyDescent="0.25">
      <c r="A1235" t="s">
        <v>2803</v>
      </c>
      <c r="B1235" t="s">
        <v>2804</v>
      </c>
      <c r="C1235" t="s">
        <v>704</v>
      </c>
      <c r="D1235" t="s">
        <v>21</v>
      </c>
      <c r="E1235">
        <v>25515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43552</v>
      </c>
      <c r="L1235" t="s">
        <v>26</v>
      </c>
      <c r="N1235" t="s">
        <v>24</v>
      </c>
    </row>
    <row r="1236" spans="1:14" x14ac:dyDescent="0.25">
      <c r="A1236" t="s">
        <v>2805</v>
      </c>
      <c r="B1236" t="s">
        <v>2806</v>
      </c>
      <c r="C1236" t="s">
        <v>968</v>
      </c>
      <c r="D1236" t="s">
        <v>21</v>
      </c>
      <c r="E1236">
        <v>25067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43551</v>
      </c>
      <c r="L1236" t="s">
        <v>26</v>
      </c>
      <c r="N1236" t="s">
        <v>24</v>
      </c>
    </row>
    <row r="1237" spans="1:14" x14ac:dyDescent="0.25">
      <c r="A1237" t="s">
        <v>2807</v>
      </c>
      <c r="B1237" t="s">
        <v>2808</v>
      </c>
      <c r="C1237" t="s">
        <v>2809</v>
      </c>
      <c r="D1237" t="s">
        <v>21</v>
      </c>
      <c r="E1237">
        <v>25134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43551</v>
      </c>
      <c r="L1237" t="s">
        <v>26</v>
      </c>
      <c r="N1237" t="s">
        <v>24</v>
      </c>
    </row>
    <row r="1238" spans="1:14" x14ac:dyDescent="0.25">
      <c r="A1238" t="s">
        <v>2810</v>
      </c>
      <c r="B1238" t="s">
        <v>2811</v>
      </c>
      <c r="C1238" t="s">
        <v>551</v>
      </c>
      <c r="D1238" t="s">
        <v>21</v>
      </c>
      <c r="E1238">
        <v>25315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43551</v>
      </c>
      <c r="L1238" t="s">
        <v>26</v>
      </c>
      <c r="N1238" t="s">
        <v>24</v>
      </c>
    </row>
    <row r="1239" spans="1:14" x14ac:dyDescent="0.25">
      <c r="A1239" t="s">
        <v>343</v>
      </c>
      <c r="B1239" t="s">
        <v>2812</v>
      </c>
      <c r="C1239" t="s">
        <v>551</v>
      </c>
      <c r="D1239" t="s">
        <v>21</v>
      </c>
      <c r="E1239">
        <v>25315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43551</v>
      </c>
      <c r="L1239" t="s">
        <v>26</v>
      </c>
      <c r="N1239" t="s">
        <v>24</v>
      </c>
    </row>
    <row r="1240" spans="1:14" x14ac:dyDescent="0.25">
      <c r="A1240" t="s">
        <v>2813</v>
      </c>
      <c r="B1240" t="s">
        <v>2814</v>
      </c>
      <c r="C1240" t="s">
        <v>271</v>
      </c>
      <c r="D1240" t="s">
        <v>21</v>
      </c>
      <c r="E1240">
        <v>25401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43551</v>
      </c>
      <c r="L1240" t="s">
        <v>26</v>
      </c>
      <c r="N1240" t="s">
        <v>24</v>
      </c>
    </row>
    <row r="1241" spans="1:14" x14ac:dyDescent="0.25">
      <c r="A1241" t="s">
        <v>2380</v>
      </c>
      <c r="B1241" t="s">
        <v>2815</v>
      </c>
      <c r="C1241" t="s">
        <v>551</v>
      </c>
      <c r="D1241" t="s">
        <v>21</v>
      </c>
      <c r="E1241">
        <v>25315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43551</v>
      </c>
      <c r="L1241" t="s">
        <v>26</v>
      </c>
      <c r="N1241" t="s">
        <v>24</v>
      </c>
    </row>
    <row r="1242" spans="1:14" x14ac:dyDescent="0.25">
      <c r="A1242" t="s">
        <v>2571</v>
      </c>
      <c r="B1242" t="s">
        <v>2816</v>
      </c>
      <c r="C1242" t="s">
        <v>551</v>
      </c>
      <c r="D1242" t="s">
        <v>21</v>
      </c>
      <c r="E1242">
        <v>25315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43551</v>
      </c>
      <c r="L1242" t="s">
        <v>26</v>
      </c>
      <c r="N1242" t="s">
        <v>24</v>
      </c>
    </row>
    <row r="1243" spans="1:14" x14ac:dyDescent="0.25">
      <c r="A1243" t="s">
        <v>2817</v>
      </c>
      <c r="B1243" t="s">
        <v>2818</v>
      </c>
      <c r="C1243" t="s">
        <v>271</v>
      </c>
      <c r="D1243" t="s">
        <v>21</v>
      </c>
      <c r="E1243">
        <v>25401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43551</v>
      </c>
      <c r="L1243" t="s">
        <v>26</v>
      </c>
      <c r="N1243" t="s">
        <v>24</v>
      </c>
    </row>
    <row r="1244" spans="1:14" x14ac:dyDescent="0.25">
      <c r="A1244" t="s">
        <v>2819</v>
      </c>
      <c r="B1244" t="s">
        <v>2820</v>
      </c>
      <c r="C1244" t="s">
        <v>271</v>
      </c>
      <c r="D1244" t="s">
        <v>21</v>
      </c>
      <c r="E1244">
        <v>25404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43551</v>
      </c>
      <c r="L1244" t="s">
        <v>26</v>
      </c>
      <c r="N1244" t="s">
        <v>24</v>
      </c>
    </row>
    <row r="1245" spans="1:14" x14ac:dyDescent="0.25">
      <c r="A1245" t="s">
        <v>2821</v>
      </c>
      <c r="B1245" t="s">
        <v>2822</v>
      </c>
      <c r="C1245" t="s">
        <v>271</v>
      </c>
      <c r="D1245" t="s">
        <v>21</v>
      </c>
      <c r="E1245">
        <v>25401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43551</v>
      </c>
      <c r="L1245" t="s">
        <v>26</v>
      </c>
      <c r="N1245" t="s">
        <v>24</v>
      </c>
    </row>
    <row r="1246" spans="1:14" x14ac:dyDescent="0.25">
      <c r="A1246" t="s">
        <v>2672</v>
      </c>
      <c r="B1246" t="s">
        <v>2823</v>
      </c>
      <c r="C1246" t="s">
        <v>551</v>
      </c>
      <c r="D1246" t="s">
        <v>21</v>
      </c>
      <c r="E1246">
        <v>25315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43551</v>
      </c>
      <c r="L1246" t="s">
        <v>26</v>
      </c>
      <c r="N1246" t="s">
        <v>24</v>
      </c>
    </row>
    <row r="1247" spans="1:14" x14ac:dyDescent="0.25">
      <c r="A1247" t="s">
        <v>2824</v>
      </c>
      <c r="B1247" t="s">
        <v>2825</v>
      </c>
      <c r="C1247" t="s">
        <v>271</v>
      </c>
      <c r="D1247" t="s">
        <v>21</v>
      </c>
      <c r="E1247">
        <v>25401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43551</v>
      </c>
      <c r="L1247" t="s">
        <v>26</v>
      </c>
      <c r="N1247" t="s">
        <v>24</v>
      </c>
    </row>
    <row r="1248" spans="1:14" x14ac:dyDescent="0.25">
      <c r="A1248" t="s">
        <v>535</v>
      </c>
      <c r="B1248" t="s">
        <v>536</v>
      </c>
      <c r="C1248" t="s">
        <v>537</v>
      </c>
      <c r="D1248" t="s">
        <v>21</v>
      </c>
      <c r="E1248">
        <v>25053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43550</v>
      </c>
      <c r="L1248" t="s">
        <v>26</v>
      </c>
      <c r="N1248" t="s">
        <v>24</v>
      </c>
    </row>
    <row r="1249" spans="1:14" x14ac:dyDescent="0.25">
      <c r="A1249" t="s">
        <v>538</v>
      </c>
      <c r="B1249" t="s">
        <v>539</v>
      </c>
      <c r="C1249" t="s">
        <v>540</v>
      </c>
      <c r="D1249" t="s">
        <v>21</v>
      </c>
      <c r="E1249">
        <v>25130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43550</v>
      </c>
      <c r="L1249" t="s">
        <v>26</v>
      </c>
      <c r="N1249" t="s">
        <v>24</v>
      </c>
    </row>
    <row r="1250" spans="1:14" x14ac:dyDescent="0.25">
      <c r="A1250" t="s">
        <v>2826</v>
      </c>
      <c r="B1250" t="s">
        <v>2827</v>
      </c>
      <c r="C1250" t="s">
        <v>444</v>
      </c>
      <c r="D1250" t="s">
        <v>21</v>
      </c>
      <c r="E1250">
        <v>26288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43550</v>
      </c>
      <c r="L1250" t="s">
        <v>26</v>
      </c>
      <c r="N1250" t="s">
        <v>24</v>
      </c>
    </row>
    <row r="1251" spans="1:14" x14ac:dyDescent="0.25">
      <c r="A1251" t="s">
        <v>2432</v>
      </c>
      <c r="B1251" t="s">
        <v>2828</v>
      </c>
      <c r="C1251" t="s">
        <v>444</v>
      </c>
      <c r="D1251" t="s">
        <v>21</v>
      </c>
      <c r="E1251">
        <v>26288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43550</v>
      </c>
      <c r="L1251" t="s">
        <v>26</v>
      </c>
      <c r="N1251" t="s">
        <v>24</v>
      </c>
    </row>
    <row r="1252" spans="1:14" x14ac:dyDescent="0.25">
      <c r="A1252" t="s">
        <v>471</v>
      </c>
      <c r="B1252" t="s">
        <v>472</v>
      </c>
      <c r="C1252" t="s">
        <v>301</v>
      </c>
      <c r="D1252" t="s">
        <v>21</v>
      </c>
      <c r="E1252">
        <v>26034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43550</v>
      </c>
      <c r="L1252" t="s">
        <v>26</v>
      </c>
      <c r="N1252" t="s">
        <v>24</v>
      </c>
    </row>
    <row r="1253" spans="1:14" x14ac:dyDescent="0.25">
      <c r="A1253" t="s">
        <v>541</v>
      </c>
      <c r="B1253" t="s">
        <v>542</v>
      </c>
      <c r="C1253" t="s">
        <v>543</v>
      </c>
      <c r="D1253" t="s">
        <v>21</v>
      </c>
      <c r="E1253">
        <v>25142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43550</v>
      </c>
      <c r="L1253" t="s">
        <v>26</v>
      </c>
      <c r="N1253" t="s">
        <v>24</v>
      </c>
    </row>
    <row r="1254" spans="1:14" x14ac:dyDescent="0.25">
      <c r="A1254" t="s">
        <v>2380</v>
      </c>
      <c r="B1254" t="s">
        <v>2829</v>
      </c>
      <c r="C1254" t="s">
        <v>444</v>
      </c>
      <c r="D1254" t="s">
        <v>21</v>
      </c>
      <c r="E1254">
        <v>26288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43550</v>
      </c>
      <c r="L1254" t="s">
        <v>26</v>
      </c>
      <c r="N1254" t="s">
        <v>24</v>
      </c>
    </row>
    <row r="1255" spans="1:14" x14ac:dyDescent="0.25">
      <c r="A1255" t="s">
        <v>2830</v>
      </c>
      <c r="B1255" t="s">
        <v>2831</v>
      </c>
      <c r="C1255" t="s">
        <v>71</v>
      </c>
      <c r="D1255" t="s">
        <v>21</v>
      </c>
      <c r="E1255">
        <v>26003</v>
      </c>
      <c r="F1255" t="s">
        <v>23</v>
      </c>
      <c r="G1255" t="s">
        <v>23</v>
      </c>
      <c r="H1255" t="s">
        <v>24</v>
      </c>
      <c r="I1255" t="s">
        <v>24</v>
      </c>
      <c r="J1255" t="s">
        <v>25</v>
      </c>
      <c r="K1255" s="1">
        <v>43550</v>
      </c>
      <c r="L1255" t="s">
        <v>26</v>
      </c>
      <c r="N1255" t="s">
        <v>24</v>
      </c>
    </row>
    <row r="1256" spans="1:14" x14ac:dyDescent="0.25">
      <c r="A1256" t="s">
        <v>2407</v>
      </c>
      <c r="B1256" t="s">
        <v>2832</v>
      </c>
      <c r="C1256" t="s">
        <v>444</v>
      </c>
      <c r="D1256" t="s">
        <v>21</v>
      </c>
      <c r="E1256">
        <v>26288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43550</v>
      </c>
      <c r="L1256" t="s">
        <v>26</v>
      </c>
      <c r="N1256" t="s">
        <v>24</v>
      </c>
    </row>
    <row r="1257" spans="1:14" x14ac:dyDescent="0.25">
      <c r="A1257" t="s">
        <v>544</v>
      </c>
      <c r="B1257" t="s">
        <v>545</v>
      </c>
      <c r="C1257" t="s">
        <v>546</v>
      </c>
      <c r="D1257" t="s">
        <v>21</v>
      </c>
      <c r="E1257">
        <v>25529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43550</v>
      </c>
      <c r="L1257" t="s">
        <v>26</v>
      </c>
      <c r="N1257" t="s">
        <v>24</v>
      </c>
    </row>
    <row r="1258" spans="1:14" x14ac:dyDescent="0.25">
      <c r="A1258" t="s">
        <v>476</v>
      </c>
      <c r="B1258" t="s">
        <v>477</v>
      </c>
      <c r="C1258" t="s">
        <v>301</v>
      </c>
      <c r="D1258" t="s">
        <v>21</v>
      </c>
      <c r="E1258">
        <v>26034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43550</v>
      </c>
      <c r="L1258" t="s">
        <v>26</v>
      </c>
      <c r="N1258" t="s">
        <v>24</v>
      </c>
    </row>
    <row r="1259" spans="1:14" x14ac:dyDescent="0.25">
      <c r="A1259" t="s">
        <v>2833</v>
      </c>
      <c r="B1259" t="s">
        <v>2834</v>
      </c>
      <c r="C1259" t="s">
        <v>637</v>
      </c>
      <c r="D1259" t="s">
        <v>21</v>
      </c>
      <c r="E1259">
        <v>26101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43549</v>
      </c>
      <c r="L1259" t="s">
        <v>26</v>
      </c>
      <c r="N1259" t="s">
        <v>24</v>
      </c>
    </row>
    <row r="1260" spans="1:14" x14ac:dyDescent="0.25">
      <c r="A1260" t="s">
        <v>2380</v>
      </c>
      <c r="B1260" t="s">
        <v>2835</v>
      </c>
      <c r="C1260" t="s">
        <v>637</v>
      </c>
      <c r="D1260" t="s">
        <v>21</v>
      </c>
      <c r="E1260">
        <v>26101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43549</v>
      </c>
      <c r="L1260" t="s">
        <v>26</v>
      </c>
      <c r="N1260" t="s">
        <v>24</v>
      </c>
    </row>
    <row r="1261" spans="1:14" x14ac:dyDescent="0.25">
      <c r="A1261" t="s">
        <v>2836</v>
      </c>
      <c r="B1261" t="s">
        <v>2837</v>
      </c>
      <c r="C1261" t="s">
        <v>637</v>
      </c>
      <c r="D1261" t="s">
        <v>21</v>
      </c>
      <c r="E1261">
        <v>26104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43549</v>
      </c>
      <c r="L1261" t="s">
        <v>26</v>
      </c>
      <c r="N1261" t="s">
        <v>24</v>
      </c>
    </row>
    <row r="1262" spans="1:14" x14ac:dyDescent="0.25">
      <c r="A1262" t="s">
        <v>2838</v>
      </c>
      <c r="B1262" t="s">
        <v>2839</v>
      </c>
      <c r="C1262" t="s">
        <v>565</v>
      </c>
      <c r="D1262" t="s">
        <v>21</v>
      </c>
      <c r="E1262">
        <v>26726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43548</v>
      </c>
      <c r="L1262" t="s">
        <v>26</v>
      </c>
      <c r="N1262" t="s">
        <v>24</v>
      </c>
    </row>
    <row r="1263" spans="1:14" x14ac:dyDescent="0.25">
      <c r="A1263" t="s">
        <v>2840</v>
      </c>
      <c r="B1263" t="s">
        <v>2841</v>
      </c>
      <c r="C1263" t="s">
        <v>375</v>
      </c>
      <c r="D1263" t="s">
        <v>21</v>
      </c>
      <c r="E1263">
        <v>26059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43548</v>
      </c>
      <c r="L1263" t="s">
        <v>26</v>
      </c>
      <c r="N1263" t="s">
        <v>24</v>
      </c>
    </row>
    <row r="1264" spans="1:14" x14ac:dyDescent="0.25">
      <c r="A1264" t="s">
        <v>2842</v>
      </c>
      <c r="B1264" t="s">
        <v>2843</v>
      </c>
      <c r="C1264" t="s">
        <v>637</v>
      </c>
      <c r="D1264" t="s">
        <v>21</v>
      </c>
      <c r="E1264">
        <v>26101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43548</v>
      </c>
      <c r="L1264" t="s">
        <v>26</v>
      </c>
      <c r="N1264" t="s">
        <v>24</v>
      </c>
    </row>
    <row r="1265" spans="1:14" x14ac:dyDescent="0.25">
      <c r="A1265" t="s">
        <v>2844</v>
      </c>
      <c r="B1265" t="s">
        <v>2845</v>
      </c>
      <c r="C1265" t="s">
        <v>375</v>
      </c>
      <c r="D1265" t="s">
        <v>21</v>
      </c>
      <c r="E1265">
        <v>26059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43548</v>
      </c>
      <c r="L1265" t="s">
        <v>26</v>
      </c>
      <c r="N1265" t="s">
        <v>24</v>
      </c>
    </row>
    <row r="1266" spans="1:14" x14ac:dyDescent="0.25">
      <c r="A1266" t="s">
        <v>2846</v>
      </c>
      <c r="B1266" t="s">
        <v>2847</v>
      </c>
      <c r="C1266" t="s">
        <v>565</v>
      </c>
      <c r="D1266" t="s">
        <v>21</v>
      </c>
      <c r="E1266">
        <v>26726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43548</v>
      </c>
      <c r="L1266" t="s">
        <v>26</v>
      </c>
      <c r="N1266" t="s">
        <v>24</v>
      </c>
    </row>
    <row r="1267" spans="1:14" x14ac:dyDescent="0.25">
      <c r="A1267" t="s">
        <v>2848</v>
      </c>
      <c r="B1267" t="s">
        <v>2849</v>
      </c>
      <c r="C1267" t="s">
        <v>637</v>
      </c>
      <c r="D1267" t="s">
        <v>21</v>
      </c>
      <c r="E1267">
        <v>26101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43548</v>
      </c>
      <c r="L1267" t="s">
        <v>26</v>
      </c>
      <c r="N1267" t="s">
        <v>24</v>
      </c>
    </row>
    <row r="1268" spans="1:14" x14ac:dyDescent="0.25">
      <c r="A1268" t="s">
        <v>2850</v>
      </c>
      <c r="B1268" t="s">
        <v>2851</v>
      </c>
      <c r="C1268" t="s">
        <v>2613</v>
      </c>
      <c r="D1268" t="s">
        <v>21</v>
      </c>
      <c r="E1268">
        <v>26060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43548</v>
      </c>
      <c r="L1268" t="s">
        <v>26</v>
      </c>
      <c r="N1268" t="s">
        <v>24</v>
      </c>
    </row>
    <row r="1269" spans="1:14" x14ac:dyDescent="0.25">
      <c r="A1269" t="s">
        <v>2852</v>
      </c>
      <c r="B1269" t="s">
        <v>2853</v>
      </c>
      <c r="C1269" t="s">
        <v>2613</v>
      </c>
      <c r="D1269" t="s">
        <v>21</v>
      </c>
      <c r="E1269">
        <v>26060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43548</v>
      </c>
      <c r="L1269" t="s">
        <v>26</v>
      </c>
      <c r="N1269" t="s">
        <v>24</v>
      </c>
    </row>
    <row r="1270" spans="1:14" x14ac:dyDescent="0.25">
      <c r="A1270" t="s">
        <v>2854</v>
      </c>
      <c r="B1270" t="s">
        <v>2855</v>
      </c>
      <c r="C1270" t="s">
        <v>565</v>
      </c>
      <c r="D1270" t="s">
        <v>21</v>
      </c>
      <c r="E1270">
        <v>26726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43548</v>
      </c>
      <c r="L1270" t="s">
        <v>26</v>
      </c>
      <c r="N1270" t="s">
        <v>24</v>
      </c>
    </row>
    <row r="1271" spans="1:14" x14ac:dyDescent="0.25">
      <c r="A1271" t="s">
        <v>2652</v>
      </c>
      <c r="B1271" t="s">
        <v>2856</v>
      </c>
      <c r="C1271" t="s">
        <v>565</v>
      </c>
      <c r="D1271" t="s">
        <v>21</v>
      </c>
      <c r="E1271">
        <v>26726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43548</v>
      </c>
      <c r="L1271" t="s">
        <v>26</v>
      </c>
      <c r="N1271" t="s">
        <v>24</v>
      </c>
    </row>
    <row r="1272" spans="1:14" x14ac:dyDescent="0.25">
      <c r="A1272" t="s">
        <v>2380</v>
      </c>
      <c r="B1272" t="s">
        <v>2857</v>
      </c>
      <c r="C1272" t="s">
        <v>637</v>
      </c>
      <c r="D1272" t="s">
        <v>21</v>
      </c>
      <c r="E1272">
        <v>26101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43548</v>
      </c>
      <c r="L1272" t="s">
        <v>26</v>
      </c>
      <c r="N1272" t="s">
        <v>24</v>
      </c>
    </row>
    <row r="1273" spans="1:14" x14ac:dyDescent="0.25">
      <c r="A1273" t="s">
        <v>2204</v>
      </c>
      <c r="B1273" t="s">
        <v>2858</v>
      </c>
      <c r="C1273" t="s">
        <v>375</v>
      </c>
      <c r="D1273" t="s">
        <v>21</v>
      </c>
      <c r="E1273">
        <v>26059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43548</v>
      </c>
      <c r="L1273" t="s">
        <v>26</v>
      </c>
      <c r="N1273" t="s">
        <v>24</v>
      </c>
    </row>
    <row r="1274" spans="1:14" x14ac:dyDescent="0.25">
      <c r="A1274" t="s">
        <v>2443</v>
      </c>
      <c r="B1274" t="s">
        <v>374</v>
      </c>
      <c r="C1274" t="s">
        <v>375</v>
      </c>
      <c r="D1274" t="s">
        <v>21</v>
      </c>
      <c r="E1274">
        <v>26059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43548</v>
      </c>
      <c r="L1274" t="s">
        <v>26</v>
      </c>
      <c r="N1274" t="s">
        <v>24</v>
      </c>
    </row>
    <row r="1275" spans="1:14" x14ac:dyDescent="0.25">
      <c r="A1275" t="s">
        <v>2407</v>
      </c>
      <c r="B1275" t="s">
        <v>2859</v>
      </c>
      <c r="C1275" t="s">
        <v>637</v>
      </c>
      <c r="D1275" t="s">
        <v>21</v>
      </c>
      <c r="E1275">
        <v>26101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43548</v>
      </c>
      <c r="L1275" t="s">
        <v>26</v>
      </c>
      <c r="N1275" t="s">
        <v>24</v>
      </c>
    </row>
    <row r="1276" spans="1:14" x14ac:dyDescent="0.25">
      <c r="A1276" t="s">
        <v>1428</v>
      </c>
      <c r="B1276" t="s">
        <v>2860</v>
      </c>
      <c r="C1276" t="s">
        <v>637</v>
      </c>
      <c r="D1276" t="s">
        <v>21</v>
      </c>
      <c r="E1276">
        <v>26101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43548</v>
      </c>
      <c r="L1276" t="s">
        <v>26</v>
      </c>
      <c r="N1276" t="s">
        <v>24</v>
      </c>
    </row>
    <row r="1277" spans="1:14" x14ac:dyDescent="0.25">
      <c r="A1277" t="s">
        <v>1091</v>
      </c>
      <c r="B1277" t="s">
        <v>379</v>
      </c>
      <c r="C1277" t="s">
        <v>375</v>
      </c>
      <c r="D1277" t="s">
        <v>21</v>
      </c>
      <c r="E1277">
        <v>26059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43548</v>
      </c>
      <c r="L1277" t="s">
        <v>26</v>
      </c>
      <c r="N1277" t="s">
        <v>24</v>
      </c>
    </row>
    <row r="1278" spans="1:14" x14ac:dyDescent="0.25">
      <c r="A1278" t="s">
        <v>2861</v>
      </c>
      <c r="B1278" t="s">
        <v>2862</v>
      </c>
      <c r="C1278" t="s">
        <v>637</v>
      </c>
      <c r="D1278" t="s">
        <v>21</v>
      </c>
      <c r="E1278">
        <v>26104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43548</v>
      </c>
      <c r="L1278" t="s">
        <v>26</v>
      </c>
      <c r="N1278" t="s">
        <v>24</v>
      </c>
    </row>
    <row r="1279" spans="1:14" x14ac:dyDescent="0.25">
      <c r="A1279" t="s">
        <v>2863</v>
      </c>
      <c r="B1279" t="s">
        <v>2864</v>
      </c>
      <c r="C1279" t="s">
        <v>707</v>
      </c>
      <c r="D1279" t="s">
        <v>21</v>
      </c>
      <c r="E1279">
        <v>24701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43546</v>
      </c>
      <c r="L1279" t="s">
        <v>26</v>
      </c>
      <c r="N1279" t="s">
        <v>24</v>
      </c>
    </row>
    <row r="1280" spans="1:14" x14ac:dyDescent="0.25">
      <c r="A1280" t="s">
        <v>2432</v>
      </c>
      <c r="B1280" t="s">
        <v>2865</v>
      </c>
      <c r="C1280" t="s">
        <v>707</v>
      </c>
      <c r="D1280" t="s">
        <v>21</v>
      </c>
      <c r="E1280">
        <v>24701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43546</v>
      </c>
      <c r="L1280" t="s">
        <v>26</v>
      </c>
      <c r="N1280" t="s">
        <v>24</v>
      </c>
    </row>
    <row r="1281" spans="1:14" x14ac:dyDescent="0.25">
      <c r="A1281" t="s">
        <v>2866</v>
      </c>
      <c r="B1281" t="s">
        <v>2867</v>
      </c>
      <c r="C1281" t="s">
        <v>2605</v>
      </c>
      <c r="D1281" t="s">
        <v>21</v>
      </c>
      <c r="E1281">
        <v>25820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43546</v>
      </c>
      <c r="L1281" t="s">
        <v>26</v>
      </c>
      <c r="N1281" t="s">
        <v>24</v>
      </c>
    </row>
    <row r="1282" spans="1:14" x14ac:dyDescent="0.25">
      <c r="A1282" t="s">
        <v>343</v>
      </c>
      <c r="B1282" t="s">
        <v>2868</v>
      </c>
      <c r="C1282" t="s">
        <v>537</v>
      </c>
      <c r="D1282" t="s">
        <v>21</v>
      </c>
      <c r="E1282">
        <v>25053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43546</v>
      </c>
      <c r="L1282" t="s">
        <v>26</v>
      </c>
      <c r="N1282" t="s">
        <v>24</v>
      </c>
    </row>
    <row r="1283" spans="1:14" x14ac:dyDescent="0.25">
      <c r="A1283" t="s">
        <v>2869</v>
      </c>
      <c r="B1283" t="s">
        <v>2870</v>
      </c>
      <c r="C1283" t="s">
        <v>707</v>
      </c>
      <c r="D1283" t="s">
        <v>21</v>
      </c>
      <c r="E1283">
        <v>24701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43546</v>
      </c>
      <c r="L1283" t="s">
        <v>26</v>
      </c>
      <c r="N1283" t="s">
        <v>24</v>
      </c>
    </row>
    <row r="1284" spans="1:14" x14ac:dyDescent="0.25">
      <c r="A1284" t="s">
        <v>2871</v>
      </c>
      <c r="B1284" t="s">
        <v>2872</v>
      </c>
      <c r="C1284" t="s">
        <v>537</v>
      </c>
      <c r="D1284" t="s">
        <v>21</v>
      </c>
      <c r="E1284">
        <v>25053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43546</v>
      </c>
      <c r="L1284" t="s">
        <v>26</v>
      </c>
      <c r="N1284" t="s">
        <v>24</v>
      </c>
    </row>
    <row r="1285" spans="1:14" x14ac:dyDescent="0.25">
      <c r="A1285" t="s">
        <v>2873</v>
      </c>
      <c r="B1285" t="s">
        <v>2874</v>
      </c>
      <c r="C1285" t="s">
        <v>540</v>
      </c>
      <c r="D1285" t="s">
        <v>21</v>
      </c>
      <c r="E1285">
        <v>25130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43546</v>
      </c>
      <c r="L1285" t="s">
        <v>26</v>
      </c>
      <c r="N1285" t="s">
        <v>24</v>
      </c>
    </row>
    <row r="1286" spans="1:14" x14ac:dyDescent="0.25">
      <c r="A1286" t="s">
        <v>2272</v>
      </c>
      <c r="B1286" t="s">
        <v>2875</v>
      </c>
      <c r="C1286" t="s">
        <v>2363</v>
      </c>
      <c r="D1286" t="s">
        <v>21</v>
      </c>
      <c r="E1286">
        <v>25203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43546</v>
      </c>
      <c r="L1286" t="s">
        <v>26</v>
      </c>
      <c r="N1286" t="s">
        <v>24</v>
      </c>
    </row>
    <row r="1287" spans="1:14" x14ac:dyDescent="0.25">
      <c r="A1287" t="s">
        <v>485</v>
      </c>
      <c r="B1287" t="s">
        <v>486</v>
      </c>
      <c r="C1287" t="s">
        <v>487</v>
      </c>
      <c r="D1287" t="s">
        <v>21</v>
      </c>
      <c r="E1287">
        <v>25840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43545</v>
      </c>
      <c r="L1287" t="s">
        <v>26</v>
      </c>
      <c r="N1287" t="s">
        <v>24</v>
      </c>
    </row>
    <row r="1288" spans="1:14" x14ac:dyDescent="0.25">
      <c r="A1288" t="s">
        <v>496</v>
      </c>
      <c r="B1288" t="s">
        <v>497</v>
      </c>
      <c r="C1288" t="s">
        <v>480</v>
      </c>
      <c r="D1288" t="s">
        <v>21</v>
      </c>
      <c r="E1288">
        <v>25901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43545</v>
      </c>
      <c r="L1288" t="s">
        <v>26</v>
      </c>
      <c r="N1288" t="s">
        <v>24</v>
      </c>
    </row>
    <row r="1289" spans="1:14" x14ac:dyDescent="0.25">
      <c r="A1289" t="s">
        <v>1456</v>
      </c>
      <c r="B1289" t="s">
        <v>2877</v>
      </c>
      <c r="C1289" t="s">
        <v>2878</v>
      </c>
      <c r="D1289" t="s">
        <v>21</v>
      </c>
      <c r="E1289">
        <v>24868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43545</v>
      </c>
      <c r="L1289" t="s">
        <v>26</v>
      </c>
      <c r="N1289" t="s">
        <v>24</v>
      </c>
    </row>
    <row r="1290" spans="1:14" x14ac:dyDescent="0.25">
      <c r="A1290" t="s">
        <v>560</v>
      </c>
      <c r="B1290" t="s">
        <v>561</v>
      </c>
      <c r="C1290" t="s">
        <v>562</v>
      </c>
      <c r="D1290" t="s">
        <v>21</v>
      </c>
      <c r="E1290">
        <v>26763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43545</v>
      </c>
      <c r="L1290" t="s">
        <v>26</v>
      </c>
      <c r="N1290" t="s">
        <v>24</v>
      </c>
    </row>
    <row r="1291" spans="1:14" x14ac:dyDescent="0.25">
      <c r="A1291" t="s">
        <v>2380</v>
      </c>
      <c r="B1291" t="s">
        <v>2879</v>
      </c>
      <c r="C1291" t="s">
        <v>2878</v>
      </c>
      <c r="D1291" t="s">
        <v>21</v>
      </c>
      <c r="E1291">
        <v>24868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43545</v>
      </c>
      <c r="L1291" t="s">
        <v>26</v>
      </c>
      <c r="N1291" t="s">
        <v>24</v>
      </c>
    </row>
    <row r="1292" spans="1:14" x14ac:dyDescent="0.25">
      <c r="A1292" t="s">
        <v>498</v>
      </c>
      <c r="B1292" t="s">
        <v>499</v>
      </c>
      <c r="C1292" t="s">
        <v>487</v>
      </c>
      <c r="D1292" t="s">
        <v>21</v>
      </c>
      <c r="E1292">
        <v>25840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43545</v>
      </c>
      <c r="L1292" t="s">
        <v>26</v>
      </c>
      <c r="N1292" t="s">
        <v>24</v>
      </c>
    </row>
    <row r="1293" spans="1:14" x14ac:dyDescent="0.25">
      <c r="A1293" t="s">
        <v>439</v>
      </c>
      <c r="B1293" t="s">
        <v>500</v>
      </c>
      <c r="C1293" t="s">
        <v>501</v>
      </c>
      <c r="D1293" t="s">
        <v>21</v>
      </c>
      <c r="E1293">
        <v>25854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43545</v>
      </c>
      <c r="L1293" t="s">
        <v>26</v>
      </c>
      <c r="N1293" t="s">
        <v>24</v>
      </c>
    </row>
    <row r="1294" spans="1:14" x14ac:dyDescent="0.25">
      <c r="A1294" t="s">
        <v>507</v>
      </c>
      <c r="B1294" t="s">
        <v>508</v>
      </c>
      <c r="C1294" t="s">
        <v>509</v>
      </c>
      <c r="D1294" t="s">
        <v>21</v>
      </c>
      <c r="E1294">
        <v>26679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43545</v>
      </c>
      <c r="L1294" t="s">
        <v>26</v>
      </c>
      <c r="N1294" t="s">
        <v>24</v>
      </c>
    </row>
    <row r="1295" spans="1:14" x14ac:dyDescent="0.25">
      <c r="A1295" t="s">
        <v>2717</v>
      </c>
      <c r="B1295" t="s">
        <v>2880</v>
      </c>
      <c r="C1295" t="s">
        <v>2451</v>
      </c>
      <c r="D1295" t="s">
        <v>21</v>
      </c>
      <c r="E1295">
        <v>25812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43545</v>
      </c>
      <c r="L1295" t="s">
        <v>26</v>
      </c>
      <c r="N1295" t="s">
        <v>24</v>
      </c>
    </row>
    <row r="1296" spans="1:14" x14ac:dyDescent="0.25">
      <c r="A1296" t="s">
        <v>2881</v>
      </c>
      <c r="B1296" t="s">
        <v>2882</v>
      </c>
      <c r="C1296" t="s">
        <v>1671</v>
      </c>
      <c r="D1296" t="s">
        <v>21</v>
      </c>
      <c r="E1296">
        <v>26757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43544</v>
      </c>
      <c r="L1296" t="s">
        <v>26</v>
      </c>
      <c r="N1296" t="s">
        <v>24</v>
      </c>
    </row>
    <row r="1297" spans="1:14" x14ac:dyDescent="0.25">
      <c r="A1297" t="s">
        <v>359</v>
      </c>
      <c r="B1297" t="s">
        <v>2883</v>
      </c>
      <c r="C1297" t="s">
        <v>1671</v>
      </c>
      <c r="D1297" t="s">
        <v>21</v>
      </c>
      <c r="E1297">
        <v>26757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43544</v>
      </c>
      <c r="L1297" t="s">
        <v>26</v>
      </c>
      <c r="N1297" t="s">
        <v>24</v>
      </c>
    </row>
    <row r="1298" spans="1:14" x14ac:dyDescent="0.25">
      <c r="A1298" t="s">
        <v>2432</v>
      </c>
      <c r="B1298" t="s">
        <v>2884</v>
      </c>
      <c r="C1298" t="s">
        <v>1671</v>
      </c>
      <c r="D1298" t="s">
        <v>21</v>
      </c>
      <c r="E1298">
        <v>26757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43544</v>
      </c>
      <c r="L1298" t="s">
        <v>26</v>
      </c>
      <c r="N1298" t="s">
        <v>24</v>
      </c>
    </row>
    <row r="1299" spans="1:14" x14ac:dyDescent="0.25">
      <c r="A1299" t="s">
        <v>343</v>
      </c>
      <c r="B1299" t="s">
        <v>362</v>
      </c>
      <c r="C1299" t="s">
        <v>113</v>
      </c>
      <c r="D1299" t="s">
        <v>21</v>
      </c>
      <c r="E1299">
        <v>25801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43544</v>
      </c>
      <c r="L1299" t="s">
        <v>26</v>
      </c>
      <c r="N1299" t="s">
        <v>24</v>
      </c>
    </row>
    <row r="1300" spans="1:14" x14ac:dyDescent="0.25">
      <c r="A1300" t="s">
        <v>2885</v>
      </c>
      <c r="B1300" t="s">
        <v>2886</v>
      </c>
      <c r="C1300" t="s">
        <v>1671</v>
      </c>
      <c r="D1300" t="s">
        <v>21</v>
      </c>
      <c r="E1300">
        <v>26757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43544</v>
      </c>
      <c r="L1300" t="s">
        <v>26</v>
      </c>
      <c r="N1300" t="s">
        <v>24</v>
      </c>
    </row>
    <row r="1301" spans="1:14" x14ac:dyDescent="0.25">
      <c r="A1301" t="s">
        <v>2380</v>
      </c>
      <c r="B1301" t="s">
        <v>2887</v>
      </c>
      <c r="C1301" t="s">
        <v>1671</v>
      </c>
      <c r="D1301" t="s">
        <v>21</v>
      </c>
      <c r="E1301">
        <v>26757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43544</v>
      </c>
      <c r="L1301" t="s">
        <v>26</v>
      </c>
      <c r="N1301" t="s">
        <v>24</v>
      </c>
    </row>
    <row r="1302" spans="1:14" x14ac:dyDescent="0.25">
      <c r="A1302" t="s">
        <v>439</v>
      </c>
      <c r="B1302" t="s">
        <v>2888</v>
      </c>
      <c r="C1302" t="s">
        <v>113</v>
      </c>
      <c r="D1302" t="s">
        <v>21</v>
      </c>
      <c r="E1302">
        <v>25801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43544</v>
      </c>
      <c r="L1302" t="s">
        <v>26</v>
      </c>
      <c r="N1302" t="s">
        <v>24</v>
      </c>
    </row>
    <row r="1303" spans="1:14" x14ac:dyDescent="0.25">
      <c r="A1303" t="s">
        <v>2889</v>
      </c>
      <c r="B1303" t="s">
        <v>2890</v>
      </c>
      <c r="C1303" t="s">
        <v>1671</v>
      </c>
      <c r="D1303" t="s">
        <v>21</v>
      </c>
      <c r="E1303">
        <v>26757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43544</v>
      </c>
      <c r="L1303" t="s">
        <v>26</v>
      </c>
      <c r="N1303" t="s">
        <v>24</v>
      </c>
    </row>
    <row r="1304" spans="1:14" x14ac:dyDescent="0.25">
      <c r="A1304" t="s">
        <v>2407</v>
      </c>
      <c r="B1304" t="s">
        <v>2891</v>
      </c>
      <c r="C1304" t="s">
        <v>113</v>
      </c>
      <c r="D1304" t="s">
        <v>21</v>
      </c>
      <c r="E1304">
        <v>25801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43544</v>
      </c>
      <c r="L1304" t="s">
        <v>26</v>
      </c>
      <c r="N1304" t="s">
        <v>24</v>
      </c>
    </row>
    <row r="1305" spans="1:14" x14ac:dyDescent="0.25">
      <c r="A1305" t="s">
        <v>2892</v>
      </c>
      <c r="B1305" t="s">
        <v>2893</v>
      </c>
      <c r="C1305" t="s">
        <v>562</v>
      </c>
      <c r="D1305" t="s">
        <v>21</v>
      </c>
      <c r="E1305">
        <v>26763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43544</v>
      </c>
      <c r="L1305" t="s">
        <v>26</v>
      </c>
      <c r="N1305" t="s">
        <v>24</v>
      </c>
    </row>
    <row r="1306" spans="1:14" x14ac:dyDescent="0.25">
      <c r="A1306" t="s">
        <v>2894</v>
      </c>
      <c r="B1306" t="s">
        <v>2895</v>
      </c>
      <c r="C1306" t="s">
        <v>2896</v>
      </c>
      <c r="D1306" t="s">
        <v>21</v>
      </c>
      <c r="E1306">
        <v>26705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43542</v>
      </c>
      <c r="L1306" t="s">
        <v>26</v>
      </c>
      <c r="N1306" t="s">
        <v>24</v>
      </c>
    </row>
    <row r="1307" spans="1:14" x14ac:dyDescent="0.25">
      <c r="A1307" t="s">
        <v>2897</v>
      </c>
      <c r="B1307" t="s">
        <v>2898</v>
      </c>
      <c r="C1307" t="s">
        <v>2899</v>
      </c>
      <c r="D1307" t="s">
        <v>21</v>
      </c>
      <c r="E1307">
        <v>26425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43542</v>
      </c>
      <c r="L1307" t="s">
        <v>26</v>
      </c>
      <c r="N1307" t="s">
        <v>24</v>
      </c>
    </row>
    <row r="1308" spans="1:14" x14ac:dyDescent="0.25">
      <c r="A1308" t="s">
        <v>2900</v>
      </c>
      <c r="B1308" t="s">
        <v>2901</v>
      </c>
      <c r="C1308" t="s">
        <v>2896</v>
      </c>
      <c r="D1308" t="s">
        <v>21</v>
      </c>
      <c r="E1308">
        <v>26705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43542</v>
      </c>
      <c r="L1308" t="s">
        <v>26</v>
      </c>
      <c r="N1308" t="s">
        <v>24</v>
      </c>
    </row>
    <row r="1309" spans="1:14" x14ac:dyDescent="0.25">
      <c r="A1309" t="s">
        <v>2902</v>
      </c>
      <c r="B1309" t="s">
        <v>2903</v>
      </c>
      <c r="C1309" t="s">
        <v>2896</v>
      </c>
      <c r="D1309" t="s">
        <v>21</v>
      </c>
      <c r="E1309">
        <v>26705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43542</v>
      </c>
      <c r="L1309" t="s">
        <v>26</v>
      </c>
      <c r="N1309" t="s">
        <v>24</v>
      </c>
    </row>
    <row r="1310" spans="1:14" x14ac:dyDescent="0.25">
      <c r="A1310" t="s">
        <v>2904</v>
      </c>
      <c r="B1310" t="s">
        <v>2905</v>
      </c>
      <c r="C1310" t="s">
        <v>2899</v>
      </c>
      <c r="D1310" t="s">
        <v>21</v>
      </c>
      <c r="E1310">
        <v>26425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43542</v>
      </c>
      <c r="L1310" t="s">
        <v>26</v>
      </c>
      <c r="N1310" t="s">
        <v>24</v>
      </c>
    </row>
    <row r="1311" spans="1:14" x14ac:dyDescent="0.25">
      <c r="A1311" t="s">
        <v>521</v>
      </c>
      <c r="B1311" t="s">
        <v>522</v>
      </c>
      <c r="C1311" t="s">
        <v>393</v>
      </c>
      <c r="D1311" t="s">
        <v>21</v>
      </c>
      <c r="E1311">
        <v>26764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43541</v>
      </c>
      <c r="L1311" t="s">
        <v>26</v>
      </c>
      <c r="N1311" t="s">
        <v>24</v>
      </c>
    </row>
    <row r="1312" spans="1:14" x14ac:dyDescent="0.25">
      <c r="A1312" t="s">
        <v>2906</v>
      </c>
      <c r="B1312" t="s">
        <v>2907</v>
      </c>
      <c r="C1312" t="s">
        <v>266</v>
      </c>
      <c r="D1312" t="s">
        <v>21</v>
      </c>
      <c r="E1312">
        <v>24970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43539</v>
      </c>
      <c r="L1312" t="s">
        <v>26</v>
      </c>
      <c r="N1312" t="s">
        <v>24</v>
      </c>
    </row>
    <row r="1313" spans="1:14" x14ac:dyDescent="0.25">
      <c r="A1313" t="s">
        <v>2432</v>
      </c>
      <c r="B1313" t="s">
        <v>2908</v>
      </c>
      <c r="C1313" t="s">
        <v>266</v>
      </c>
      <c r="D1313" t="s">
        <v>21</v>
      </c>
      <c r="E1313">
        <v>24970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43539</v>
      </c>
      <c r="L1313" t="s">
        <v>26</v>
      </c>
      <c r="N1313" t="s">
        <v>24</v>
      </c>
    </row>
    <row r="1314" spans="1:14" x14ac:dyDescent="0.25">
      <c r="A1314" t="s">
        <v>2909</v>
      </c>
      <c r="B1314" t="s">
        <v>265</v>
      </c>
      <c r="C1314" t="s">
        <v>266</v>
      </c>
      <c r="D1314" t="s">
        <v>21</v>
      </c>
      <c r="E1314">
        <v>24970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43539</v>
      </c>
      <c r="L1314" t="s">
        <v>26</v>
      </c>
      <c r="N1314" t="s">
        <v>24</v>
      </c>
    </row>
    <row r="1315" spans="1:14" x14ac:dyDescent="0.25">
      <c r="A1315" t="s">
        <v>2404</v>
      </c>
      <c r="B1315" t="s">
        <v>2910</v>
      </c>
      <c r="C1315" t="s">
        <v>74</v>
      </c>
      <c r="D1315" t="s">
        <v>21</v>
      </c>
      <c r="E1315">
        <v>24901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43539</v>
      </c>
      <c r="L1315" t="s">
        <v>26</v>
      </c>
      <c r="N1315" t="s">
        <v>24</v>
      </c>
    </row>
    <row r="1316" spans="1:14" x14ac:dyDescent="0.25">
      <c r="A1316" t="s">
        <v>1091</v>
      </c>
      <c r="B1316" t="s">
        <v>2911</v>
      </c>
      <c r="C1316" t="s">
        <v>74</v>
      </c>
      <c r="D1316" t="s">
        <v>21</v>
      </c>
      <c r="E1316">
        <v>24901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43539</v>
      </c>
      <c r="L1316" t="s">
        <v>26</v>
      </c>
      <c r="N1316" t="s">
        <v>24</v>
      </c>
    </row>
    <row r="1317" spans="1:14" x14ac:dyDescent="0.25">
      <c r="A1317" t="s">
        <v>2646</v>
      </c>
      <c r="B1317" t="s">
        <v>2912</v>
      </c>
      <c r="C1317" t="s">
        <v>441</v>
      </c>
      <c r="D1317" t="s">
        <v>21</v>
      </c>
      <c r="E1317">
        <v>26554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43538</v>
      </c>
      <c r="L1317" t="s">
        <v>26</v>
      </c>
      <c r="N1317" t="s">
        <v>24</v>
      </c>
    </row>
    <row r="1318" spans="1:14" x14ac:dyDescent="0.25">
      <c r="A1318" t="s">
        <v>343</v>
      </c>
      <c r="B1318" t="s">
        <v>2913</v>
      </c>
      <c r="C1318" t="s">
        <v>686</v>
      </c>
      <c r="D1318" t="s">
        <v>21</v>
      </c>
      <c r="E1318">
        <v>26301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43538</v>
      </c>
      <c r="L1318" t="s">
        <v>26</v>
      </c>
      <c r="N1318" t="s">
        <v>24</v>
      </c>
    </row>
    <row r="1319" spans="1:14" x14ac:dyDescent="0.25">
      <c r="A1319" t="s">
        <v>1483</v>
      </c>
      <c r="B1319" t="s">
        <v>2914</v>
      </c>
      <c r="C1319" t="s">
        <v>441</v>
      </c>
      <c r="D1319" t="s">
        <v>21</v>
      </c>
      <c r="E1319">
        <v>26554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43538</v>
      </c>
      <c r="L1319" t="s">
        <v>26</v>
      </c>
      <c r="N1319" t="s">
        <v>24</v>
      </c>
    </row>
    <row r="1320" spans="1:14" x14ac:dyDescent="0.25">
      <c r="A1320" t="s">
        <v>2575</v>
      </c>
      <c r="B1320" t="s">
        <v>2916</v>
      </c>
      <c r="C1320" t="s">
        <v>1380</v>
      </c>
      <c r="D1320" t="s">
        <v>21</v>
      </c>
      <c r="E1320">
        <v>26330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43538</v>
      </c>
      <c r="L1320" t="s">
        <v>26</v>
      </c>
      <c r="N1320" t="s">
        <v>24</v>
      </c>
    </row>
    <row r="1321" spans="1:14" x14ac:dyDescent="0.25">
      <c r="A1321" t="s">
        <v>2824</v>
      </c>
      <c r="B1321" t="s">
        <v>2917</v>
      </c>
      <c r="C1321" t="s">
        <v>1380</v>
      </c>
      <c r="D1321" t="s">
        <v>21</v>
      </c>
      <c r="E1321">
        <v>26330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43538</v>
      </c>
      <c r="L1321" t="s">
        <v>26</v>
      </c>
      <c r="N1321" t="s">
        <v>24</v>
      </c>
    </row>
    <row r="1322" spans="1:14" x14ac:dyDescent="0.25">
      <c r="A1322" t="s">
        <v>790</v>
      </c>
      <c r="B1322" t="s">
        <v>2918</v>
      </c>
      <c r="C1322" t="s">
        <v>2919</v>
      </c>
      <c r="D1322" t="s">
        <v>21</v>
      </c>
      <c r="E1322">
        <v>25570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43536</v>
      </c>
      <c r="L1322" t="s">
        <v>26</v>
      </c>
      <c r="N1322" t="s">
        <v>24</v>
      </c>
    </row>
    <row r="1323" spans="1:14" x14ac:dyDescent="0.25">
      <c r="A1323" t="s">
        <v>2432</v>
      </c>
      <c r="B1323" t="s">
        <v>2920</v>
      </c>
      <c r="C1323" t="s">
        <v>1632</v>
      </c>
      <c r="D1323" t="s">
        <v>21</v>
      </c>
      <c r="E1323">
        <v>26041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43535</v>
      </c>
      <c r="L1323" t="s">
        <v>26</v>
      </c>
      <c r="N1323" t="s">
        <v>24</v>
      </c>
    </row>
    <row r="1324" spans="1:14" x14ac:dyDescent="0.25">
      <c r="A1324" t="s">
        <v>2921</v>
      </c>
      <c r="B1324" t="s">
        <v>2922</v>
      </c>
      <c r="C1324" t="s">
        <v>1617</v>
      </c>
      <c r="D1324" t="s">
        <v>21</v>
      </c>
      <c r="E1324">
        <v>25526</v>
      </c>
      <c r="F1324" t="s">
        <v>23</v>
      </c>
      <c r="G1324" t="s">
        <v>23</v>
      </c>
      <c r="H1324" t="s">
        <v>24</v>
      </c>
      <c r="I1324" t="s">
        <v>24</v>
      </c>
      <c r="J1324" t="s">
        <v>25</v>
      </c>
      <c r="K1324" s="1">
        <v>43535</v>
      </c>
      <c r="L1324" t="s">
        <v>26</v>
      </c>
      <c r="N1324" t="s">
        <v>24</v>
      </c>
    </row>
    <row r="1325" spans="1:14" x14ac:dyDescent="0.25">
      <c r="A1325" t="s">
        <v>2923</v>
      </c>
      <c r="B1325" t="s">
        <v>2924</v>
      </c>
      <c r="C1325" t="s">
        <v>375</v>
      </c>
      <c r="D1325" t="s">
        <v>21</v>
      </c>
      <c r="E1325">
        <v>26059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43535</v>
      </c>
      <c r="L1325" t="s">
        <v>26</v>
      </c>
      <c r="N1325" t="s">
        <v>24</v>
      </c>
    </row>
    <row r="1326" spans="1:14" x14ac:dyDescent="0.25">
      <c r="A1326" t="s">
        <v>314</v>
      </c>
      <c r="B1326" t="s">
        <v>2925</v>
      </c>
      <c r="C1326" t="s">
        <v>2372</v>
      </c>
      <c r="D1326" t="s">
        <v>21</v>
      </c>
      <c r="E1326">
        <v>26038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43535</v>
      </c>
      <c r="L1326" t="s">
        <v>26</v>
      </c>
      <c r="N1326" t="s">
        <v>24</v>
      </c>
    </row>
    <row r="1327" spans="1:14" x14ac:dyDescent="0.25">
      <c r="A1327" t="s">
        <v>2926</v>
      </c>
      <c r="B1327" t="s">
        <v>2927</v>
      </c>
      <c r="C1327" t="s">
        <v>1632</v>
      </c>
      <c r="D1327" t="s">
        <v>21</v>
      </c>
      <c r="E1327">
        <v>26041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43535</v>
      </c>
      <c r="L1327" t="s">
        <v>26</v>
      </c>
      <c r="N1327" t="s">
        <v>24</v>
      </c>
    </row>
    <row r="1328" spans="1:14" x14ac:dyDescent="0.25">
      <c r="A1328" t="s">
        <v>1428</v>
      </c>
      <c r="B1328" t="s">
        <v>2928</v>
      </c>
      <c r="C1328" t="s">
        <v>1632</v>
      </c>
      <c r="D1328" t="s">
        <v>21</v>
      </c>
      <c r="E1328">
        <v>26041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43535</v>
      </c>
      <c r="L1328" t="s">
        <v>26</v>
      </c>
      <c r="N1328" t="s">
        <v>24</v>
      </c>
    </row>
    <row r="1329" spans="1:14" x14ac:dyDescent="0.25">
      <c r="A1329" t="s">
        <v>2929</v>
      </c>
      <c r="B1329" t="s">
        <v>2930</v>
      </c>
      <c r="C1329" t="s">
        <v>779</v>
      </c>
      <c r="D1329" t="s">
        <v>21</v>
      </c>
      <c r="E1329">
        <v>26040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43535</v>
      </c>
      <c r="L1329" t="s">
        <v>26</v>
      </c>
      <c r="N1329" t="s">
        <v>24</v>
      </c>
    </row>
    <row r="1330" spans="1:14" x14ac:dyDescent="0.25">
      <c r="A1330" t="s">
        <v>2655</v>
      </c>
      <c r="B1330" t="s">
        <v>2931</v>
      </c>
      <c r="C1330" t="s">
        <v>1632</v>
      </c>
      <c r="D1330" t="s">
        <v>21</v>
      </c>
      <c r="E1330">
        <v>26041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43535</v>
      </c>
      <c r="L1330" t="s">
        <v>26</v>
      </c>
      <c r="N1330" t="s">
        <v>24</v>
      </c>
    </row>
    <row r="1331" spans="1:14" x14ac:dyDescent="0.25">
      <c r="A1331" t="s">
        <v>2932</v>
      </c>
      <c r="B1331" t="s">
        <v>2933</v>
      </c>
      <c r="C1331" t="s">
        <v>2919</v>
      </c>
      <c r="D1331" t="s">
        <v>21</v>
      </c>
      <c r="E1331">
        <v>25570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43532</v>
      </c>
      <c r="L1331" t="s">
        <v>26</v>
      </c>
      <c r="N1331" t="s">
        <v>24</v>
      </c>
    </row>
    <row r="1332" spans="1:14" x14ac:dyDescent="0.25">
      <c r="A1332" t="s">
        <v>2432</v>
      </c>
      <c r="B1332" t="s">
        <v>2934</v>
      </c>
      <c r="C1332" t="s">
        <v>2919</v>
      </c>
      <c r="D1332" t="s">
        <v>21</v>
      </c>
      <c r="E1332">
        <v>25570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43532</v>
      </c>
      <c r="L1332" t="s">
        <v>26</v>
      </c>
      <c r="N1332" t="s">
        <v>24</v>
      </c>
    </row>
    <row r="1333" spans="1:14" x14ac:dyDescent="0.25">
      <c r="A1333" t="s">
        <v>2935</v>
      </c>
      <c r="B1333" t="s">
        <v>2936</v>
      </c>
      <c r="C1333" t="s">
        <v>2937</v>
      </c>
      <c r="D1333" t="s">
        <v>21</v>
      </c>
      <c r="E1333">
        <v>25535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43532</v>
      </c>
      <c r="L1333" t="s">
        <v>26</v>
      </c>
      <c r="N1333" t="s">
        <v>24</v>
      </c>
    </row>
    <row r="1334" spans="1:14" x14ac:dyDescent="0.25">
      <c r="A1334" t="s">
        <v>2938</v>
      </c>
      <c r="B1334" t="s">
        <v>2939</v>
      </c>
      <c r="C1334" t="s">
        <v>2940</v>
      </c>
      <c r="D1334" t="s">
        <v>21</v>
      </c>
      <c r="E1334">
        <v>25557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43532</v>
      </c>
      <c r="L1334" t="s">
        <v>26</v>
      </c>
      <c r="N1334" t="s">
        <v>24</v>
      </c>
    </row>
    <row r="1335" spans="1:14" x14ac:dyDescent="0.25">
      <c r="A1335" t="s">
        <v>2709</v>
      </c>
      <c r="B1335" t="s">
        <v>2941</v>
      </c>
      <c r="C1335" t="s">
        <v>2919</v>
      </c>
      <c r="D1335" t="s">
        <v>21</v>
      </c>
      <c r="E1335">
        <v>25570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43532</v>
      </c>
      <c r="L1335" t="s">
        <v>26</v>
      </c>
      <c r="N1335" t="s">
        <v>24</v>
      </c>
    </row>
    <row r="1336" spans="1:14" x14ac:dyDescent="0.25">
      <c r="A1336" t="s">
        <v>2942</v>
      </c>
      <c r="B1336" t="s">
        <v>2943</v>
      </c>
      <c r="C1336" t="s">
        <v>2944</v>
      </c>
      <c r="D1336" t="s">
        <v>21</v>
      </c>
      <c r="E1336">
        <v>25512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43532</v>
      </c>
      <c r="L1336" t="s">
        <v>26</v>
      </c>
      <c r="N1336" t="s">
        <v>24</v>
      </c>
    </row>
    <row r="1337" spans="1:14" x14ac:dyDescent="0.25">
      <c r="A1337" t="s">
        <v>2945</v>
      </c>
      <c r="B1337" t="s">
        <v>2946</v>
      </c>
      <c r="C1337" t="s">
        <v>2947</v>
      </c>
      <c r="D1337" t="s">
        <v>21</v>
      </c>
      <c r="E1337">
        <v>25534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43532</v>
      </c>
      <c r="L1337" t="s">
        <v>26</v>
      </c>
      <c r="N1337" t="s">
        <v>24</v>
      </c>
    </row>
    <row r="1338" spans="1:14" x14ac:dyDescent="0.25">
      <c r="A1338" t="s">
        <v>2948</v>
      </c>
      <c r="B1338" t="s">
        <v>2949</v>
      </c>
      <c r="C1338" t="s">
        <v>2919</v>
      </c>
      <c r="D1338" t="s">
        <v>21</v>
      </c>
      <c r="E1338">
        <v>25570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43532</v>
      </c>
      <c r="L1338" t="s">
        <v>26</v>
      </c>
      <c r="N1338" t="s">
        <v>24</v>
      </c>
    </row>
    <row r="1339" spans="1:14" x14ac:dyDescent="0.25">
      <c r="A1339" t="s">
        <v>727</v>
      </c>
      <c r="B1339" t="s">
        <v>728</v>
      </c>
      <c r="C1339" t="s">
        <v>326</v>
      </c>
      <c r="D1339" t="s">
        <v>21</v>
      </c>
      <c r="E1339">
        <v>25702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43529</v>
      </c>
      <c r="L1339" t="s">
        <v>26</v>
      </c>
      <c r="N1339" t="s">
        <v>24</v>
      </c>
    </row>
    <row r="1340" spans="1:14" x14ac:dyDescent="0.25">
      <c r="A1340" t="s">
        <v>735</v>
      </c>
      <c r="B1340" t="s">
        <v>736</v>
      </c>
      <c r="C1340" t="s">
        <v>326</v>
      </c>
      <c r="D1340" t="s">
        <v>21</v>
      </c>
      <c r="E1340">
        <v>25702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43529</v>
      </c>
      <c r="L1340" t="s">
        <v>26</v>
      </c>
      <c r="N1340" t="s">
        <v>24</v>
      </c>
    </row>
    <row r="1341" spans="1:14" x14ac:dyDescent="0.25">
      <c r="A1341" t="s">
        <v>2952</v>
      </c>
      <c r="B1341" t="s">
        <v>2953</v>
      </c>
      <c r="C1341" t="s">
        <v>326</v>
      </c>
      <c r="D1341" t="s">
        <v>21</v>
      </c>
      <c r="E1341">
        <v>25702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43529</v>
      </c>
      <c r="L1341" t="s">
        <v>26</v>
      </c>
      <c r="N1341" t="s">
        <v>24</v>
      </c>
    </row>
    <row r="1342" spans="1:14" x14ac:dyDescent="0.25">
      <c r="A1342" t="s">
        <v>2954</v>
      </c>
      <c r="B1342" t="s">
        <v>2955</v>
      </c>
      <c r="C1342" t="s">
        <v>326</v>
      </c>
      <c r="D1342" t="s">
        <v>21</v>
      </c>
      <c r="E1342">
        <v>25705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43529</v>
      </c>
      <c r="L1342" t="s">
        <v>26</v>
      </c>
      <c r="N1342" t="s">
        <v>24</v>
      </c>
    </row>
    <row r="1343" spans="1:14" x14ac:dyDescent="0.25">
      <c r="A1343" t="s">
        <v>2956</v>
      </c>
      <c r="B1343" t="s">
        <v>2957</v>
      </c>
      <c r="C1343" t="s">
        <v>149</v>
      </c>
      <c r="D1343" t="s">
        <v>21</v>
      </c>
      <c r="E1343">
        <v>25276</v>
      </c>
      <c r="F1343" t="s">
        <v>23</v>
      </c>
      <c r="G1343" t="s">
        <v>23</v>
      </c>
      <c r="H1343" t="s">
        <v>24</v>
      </c>
      <c r="I1343" t="s">
        <v>24</v>
      </c>
      <c r="J1343" t="s">
        <v>25</v>
      </c>
      <c r="K1343" s="1">
        <v>43528</v>
      </c>
      <c r="L1343" t="s">
        <v>26</v>
      </c>
      <c r="N1343" t="s">
        <v>24</v>
      </c>
    </row>
    <row r="1344" spans="1:14" x14ac:dyDescent="0.25">
      <c r="A1344" t="s">
        <v>2958</v>
      </c>
      <c r="B1344" t="s">
        <v>2959</v>
      </c>
      <c r="C1344" t="s">
        <v>1579</v>
      </c>
      <c r="D1344" t="s">
        <v>21</v>
      </c>
      <c r="E1344">
        <v>26143</v>
      </c>
      <c r="F1344" t="s">
        <v>23</v>
      </c>
      <c r="G1344" t="s">
        <v>23</v>
      </c>
      <c r="H1344" t="s">
        <v>24</v>
      </c>
      <c r="I1344" t="s">
        <v>24</v>
      </c>
      <c r="J1344" t="s">
        <v>25</v>
      </c>
      <c r="K1344" s="1">
        <v>43528</v>
      </c>
      <c r="L1344" t="s">
        <v>26</v>
      </c>
      <c r="N1344" t="s">
        <v>24</v>
      </c>
    </row>
    <row r="1345" spans="1:14" x14ac:dyDescent="0.25">
      <c r="A1345" t="s">
        <v>2960</v>
      </c>
      <c r="B1345" t="s">
        <v>2961</v>
      </c>
      <c r="C1345" t="s">
        <v>2050</v>
      </c>
      <c r="D1345" t="s">
        <v>21</v>
      </c>
      <c r="E1345">
        <v>26238</v>
      </c>
      <c r="F1345" t="s">
        <v>23</v>
      </c>
      <c r="G1345" t="s">
        <v>23</v>
      </c>
      <c r="H1345" t="s">
        <v>24</v>
      </c>
      <c r="I1345" t="s">
        <v>24</v>
      </c>
      <c r="J1345" t="s">
        <v>25</v>
      </c>
      <c r="K1345" s="1">
        <v>43528</v>
      </c>
      <c r="L1345" t="s">
        <v>26</v>
      </c>
      <c r="N1345" t="s">
        <v>24</v>
      </c>
    </row>
    <row r="1346" spans="1:14" x14ac:dyDescent="0.25">
      <c r="A1346" t="s">
        <v>2962</v>
      </c>
      <c r="B1346" t="s">
        <v>2963</v>
      </c>
      <c r="C1346" t="s">
        <v>1910</v>
      </c>
      <c r="D1346" t="s">
        <v>21</v>
      </c>
      <c r="E1346">
        <v>25411</v>
      </c>
      <c r="F1346" t="s">
        <v>23</v>
      </c>
      <c r="G1346" t="s">
        <v>23</v>
      </c>
      <c r="H1346" t="s">
        <v>24</v>
      </c>
      <c r="I1346" t="s">
        <v>24</v>
      </c>
      <c r="J1346" t="s">
        <v>25</v>
      </c>
      <c r="K1346" s="1">
        <v>43525</v>
      </c>
      <c r="L1346" t="s">
        <v>26</v>
      </c>
      <c r="N1346" t="s">
        <v>24</v>
      </c>
    </row>
    <row r="1347" spans="1:14" x14ac:dyDescent="0.25">
      <c r="A1347" t="s">
        <v>2964</v>
      </c>
      <c r="B1347" t="s">
        <v>2965</v>
      </c>
      <c r="C1347" t="s">
        <v>1293</v>
      </c>
      <c r="D1347" t="s">
        <v>21</v>
      </c>
      <c r="E1347">
        <v>25443</v>
      </c>
      <c r="F1347" t="s">
        <v>23</v>
      </c>
      <c r="G1347" t="s">
        <v>23</v>
      </c>
      <c r="H1347" t="s">
        <v>24</v>
      </c>
      <c r="I1347" t="s">
        <v>24</v>
      </c>
      <c r="J1347" t="s">
        <v>25</v>
      </c>
      <c r="K1347" s="1">
        <v>43525</v>
      </c>
      <c r="L1347" t="s">
        <v>26</v>
      </c>
      <c r="N1347" t="s">
        <v>24</v>
      </c>
    </row>
    <row r="1348" spans="1:14" x14ac:dyDescent="0.25">
      <c r="A1348" t="s">
        <v>2966</v>
      </c>
      <c r="B1348" t="s">
        <v>2967</v>
      </c>
      <c r="C1348" t="s">
        <v>1293</v>
      </c>
      <c r="D1348" t="s">
        <v>21</v>
      </c>
      <c r="E1348">
        <v>25443</v>
      </c>
      <c r="F1348" t="s">
        <v>23</v>
      </c>
      <c r="G1348" t="s">
        <v>23</v>
      </c>
      <c r="H1348" t="s">
        <v>24</v>
      </c>
      <c r="I1348" t="s">
        <v>24</v>
      </c>
      <c r="J1348" t="s">
        <v>25</v>
      </c>
      <c r="K1348" s="1">
        <v>43525</v>
      </c>
      <c r="L1348" t="s">
        <v>26</v>
      </c>
      <c r="N1348" t="s">
        <v>24</v>
      </c>
    </row>
    <row r="1349" spans="1:14" x14ac:dyDescent="0.25">
      <c r="A1349" t="s">
        <v>2968</v>
      </c>
      <c r="B1349" t="s">
        <v>2969</v>
      </c>
      <c r="C1349" t="s">
        <v>774</v>
      </c>
      <c r="D1349" t="s">
        <v>21</v>
      </c>
      <c r="E1349">
        <v>25428</v>
      </c>
      <c r="F1349" t="s">
        <v>23</v>
      </c>
      <c r="G1349" t="s">
        <v>23</v>
      </c>
      <c r="H1349" t="s">
        <v>24</v>
      </c>
      <c r="I1349" t="s">
        <v>24</v>
      </c>
      <c r="J1349" t="s">
        <v>25</v>
      </c>
      <c r="K1349" s="1">
        <v>43525</v>
      </c>
      <c r="L1349" t="s">
        <v>26</v>
      </c>
      <c r="N1349" t="s">
        <v>24</v>
      </c>
    </row>
    <row r="1350" spans="1:14" x14ac:dyDescent="0.25">
      <c r="A1350" t="s">
        <v>2970</v>
      </c>
      <c r="B1350" t="s">
        <v>2971</v>
      </c>
      <c r="C1350" t="s">
        <v>271</v>
      </c>
      <c r="D1350" t="s">
        <v>21</v>
      </c>
      <c r="E1350">
        <v>25401</v>
      </c>
      <c r="F1350" t="s">
        <v>23</v>
      </c>
      <c r="G1350" t="s">
        <v>23</v>
      </c>
      <c r="H1350" t="s">
        <v>24</v>
      </c>
      <c r="I1350" t="s">
        <v>24</v>
      </c>
      <c r="J1350" t="s">
        <v>25</v>
      </c>
      <c r="K1350" s="1">
        <v>43525</v>
      </c>
      <c r="L1350" t="s">
        <v>26</v>
      </c>
      <c r="N1350" t="s">
        <v>24</v>
      </c>
    </row>
    <row r="1351" spans="1:14" x14ac:dyDescent="0.25">
      <c r="A1351" t="s">
        <v>2972</v>
      </c>
      <c r="B1351" t="s">
        <v>2973</v>
      </c>
      <c r="C1351" t="s">
        <v>326</v>
      </c>
      <c r="D1351" t="s">
        <v>21</v>
      </c>
      <c r="E1351">
        <v>25703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43524</v>
      </c>
      <c r="L1351" t="s">
        <v>26</v>
      </c>
      <c r="N1351" t="s">
        <v>24</v>
      </c>
    </row>
    <row r="1352" spans="1:14" x14ac:dyDescent="0.25">
      <c r="A1352" t="s">
        <v>2975</v>
      </c>
      <c r="B1352" t="s">
        <v>2976</v>
      </c>
      <c r="C1352" t="s">
        <v>326</v>
      </c>
      <c r="D1352" t="s">
        <v>21</v>
      </c>
      <c r="E1352">
        <v>25702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43524</v>
      </c>
      <c r="L1352" t="s">
        <v>26</v>
      </c>
      <c r="N1352" t="s">
        <v>24</v>
      </c>
    </row>
    <row r="1353" spans="1:14" x14ac:dyDescent="0.25">
      <c r="A1353" t="s">
        <v>2380</v>
      </c>
      <c r="B1353" t="s">
        <v>2977</v>
      </c>
      <c r="C1353" t="s">
        <v>326</v>
      </c>
      <c r="D1353" t="s">
        <v>21</v>
      </c>
      <c r="E1353">
        <v>25703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43524</v>
      </c>
      <c r="L1353" t="s">
        <v>26</v>
      </c>
      <c r="N1353" t="s">
        <v>24</v>
      </c>
    </row>
    <row r="1354" spans="1:14" x14ac:dyDescent="0.25">
      <c r="A1354" t="s">
        <v>2978</v>
      </c>
      <c r="B1354" t="s">
        <v>2979</v>
      </c>
      <c r="C1354" t="s">
        <v>326</v>
      </c>
      <c r="D1354" t="s">
        <v>21</v>
      </c>
      <c r="E1354">
        <v>25702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43524</v>
      </c>
      <c r="L1354" t="s">
        <v>26</v>
      </c>
      <c r="N1354" t="s">
        <v>24</v>
      </c>
    </row>
    <row r="1355" spans="1:14" x14ac:dyDescent="0.25">
      <c r="A1355" t="s">
        <v>2097</v>
      </c>
      <c r="B1355" t="s">
        <v>2980</v>
      </c>
      <c r="C1355" t="s">
        <v>326</v>
      </c>
      <c r="D1355" t="s">
        <v>21</v>
      </c>
      <c r="E1355">
        <v>25702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43524</v>
      </c>
      <c r="L1355" t="s">
        <v>26</v>
      </c>
      <c r="N1355" t="s">
        <v>24</v>
      </c>
    </row>
    <row r="1356" spans="1:14" x14ac:dyDescent="0.25">
      <c r="A1356" t="s">
        <v>2575</v>
      </c>
      <c r="B1356" t="s">
        <v>2981</v>
      </c>
      <c r="C1356" t="s">
        <v>326</v>
      </c>
      <c r="D1356" t="s">
        <v>21</v>
      </c>
      <c r="E1356">
        <v>25703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43524</v>
      </c>
      <c r="L1356" t="s">
        <v>26</v>
      </c>
      <c r="N1356" t="s">
        <v>24</v>
      </c>
    </row>
    <row r="1357" spans="1:14" x14ac:dyDescent="0.25">
      <c r="A1357" t="s">
        <v>359</v>
      </c>
      <c r="B1357" t="s">
        <v>2982</v>
      </c>
      <c r="C1357" t="s">
        <v>271</v>
      </c>
      <c r="D1357" t="s">
        <v>21</v>
      </c>
      <c r="E1357">
        <v>25405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43523</v>
      </c>
      <c r="L1357" t="s">
        <v>26</v>
      </c>
      <c r="N1357" t="s">
        <v>24</v>
      </c>
    </row>
    <row r="1358" spans="1:14" x14ac:dyDescent="0.25">
      <c r="A1358" t="s">
        <v>2983</v>
      </c>
      <c r="B1358" t="s">
        <v>2984</v>
      </c>
      <c r="C1358" t="s">
        <v>271</v>
      </c>
      <c r="D1358" t="s">
        <v>21</v>
      </c>
      <c r="E1358">
        <v>25405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43523</v>
      </c>
      <c r="L1358" t="s">
        <v>26</v>
      </c>
      <c r="N1358" t="s">
        <v>24</v>
      </c>
    </row>
    <row r="1359" spans="1:14" x14ac:dyDescent="0.25">
      <c r="A1359" t="s">
        <v>2985</v>
      </c>
      <c r="B1359" t="s">
        <v>2986</v>
      </c>
      <c r="C1359" t="s">
        <v>271</v>
      </c>
      <c r="D1359" t="s">
        <v>21</v>
      </c>
      <c r="E1359">
        <v>25404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43523</v>
      </c>
      <c r="L1359" t="s">
        <v>26</v>
      </c>
      <c r="N1359" t="s">
        <v>24</v>
      </c>
    </row>
    <row r="1360" spans="1:14" x14ac:dyDescent="0.25">
      <c r="A1360" t="s">
        <v>2432</v>
      </c>
      <c r="B1360" t="s">
        <v>2987</v>
      </c>
      <c r="C1360" t="s">
        <v>774</v>
      </c>
      <c r="D1360" t="s">
        <v>21</v>
      </c>
      <c r="E1360">
        <v>25428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43523</v>
      </c>
      <c r="L1360" t="s">
        <v>26</v>
      </c>
      <c r="N1360" t="s">
        <v>24</v>
      </c>
    </row>
    <row r="1361" spans="1:14" x14ac:dyDescent="0.25">
      <c r="A1361" t="s">
        <v>2988</v>
      </c>
      <c r="B1361" t="s">
        <v>2989</v>
      </c>
      <c r="C1361" t="s">
        <v>271</v>
      </c>
      <c r="D1361" t="s">
        <v>21</v>
      </c>
      <c r="E1361">
        <v>25401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43523</v>
      </c>
      <c r="L1361" t="s">
        <v>26</v>
      </c>
      <c r="N1361" t="s">
        <v>24</v>
      </c>
    </row>
    <row r="1362" spans="1:14" x14ac:dyDescent="0.25">
      <c r="A1362" t="s">
        <v>2990</v>
      </c>
      <c r="B1362" t="s">
        <v>2991</v>
      </c>
      <c r="C1362" t="s">
        <v>271</v>
      </c>
      <c r="D1362" t="s">
        <v>21</v>
      </c>
      <c r="E1362">
        <v>25403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43523</v>
      </c>
      <c r="L1362" t="s">
        <v>26</v>
      </c>
      <c r="N1362" t="s">
        <v>24</v>
      </c>
    </row>
    <row r="1363" spans="1:14" x14ac:dyDescent="0.25">
      <c r="A1363" t="s">
        <v>2992</v>
      </c>
      <c r="B1363" t="s">
        <v>2993</v>
      </c>
      <c r="C1363" t="s">
        <v>326</v>
      </c>
      <c r="D1363" t="s">
        <v>21</v>
      </c>
      <c r="E1363">
        <v>25701</v>
      </c>
      <c r="F1363" t="s">
        <v>23</v>
      </c>
      <c r="G1363" t="s">
        <v>23</v>
      </c>
      <c r="H1363" t="s">
        <v>24</v>
      </c>
      <c r="I1363" t="s">
        <v>24</v>
      </c>
      <c r="J1363" t="s">
        <v>25</v>
      </c>
      <c r="K1363" s="1">
        <v>43523</v>
      </c>
      <c r="L1363" t="s">
        <v>26</v>
      </c>
      <c r="N1363" t="s">
        <v>24</v>
      </c>
    </row>
    <row r="1364" spans="1:14" x14ac:dyDescent="0.25">
      <c r="A1364" t="s">
        <v>2994</v>
      </c>
      <c r="B1364" t="s">
        <v>2995</v>
      </c>
      <c r="C1364" t="s">
        <v>384</v>
      </c>
      <c r="D1364" t="s">
        <v>21</v>
      </c>
      <c r="E1364">
        <v>26542</v>
      </c>
      <c r="F1364" t="s">
        <v>23</v>
      </c>
      <c r="G1364" t="s">
        <v>23</v>
      </c>
      <c r="H1364" t="s">
        <v>24</v>
      </c>
      <c r="I1364" t="s">
        <v>24</v>
      </c>
      <c r="J1364" t="s">
        <v>25</v>
      </c>
      <c r="K1364" s="1">
        <v>43522</v>
      </c>
      <c r="L1364" t="s">
        <v>26</v>
      </c>
      <c r="N1364" t="s">
        <v>24</v>
      </c>
    </row>
    <row r="1365" spans="1:14" x14ac:dyDescent="0.25">
      <c r="A1365" t="s">
        <v>2996</v>
      </c>
      <c r="B1365" t="s">
        <v>2997</v>
      </c>
      <c r="C1365" t="s">
        <v>71</v>
      </c>
      <c r="D1365" t="s">
        <v>21</v>
      </c>
      <c r="E1365">
        <v>26003</v>
      </c>
      <c r="F1365" t="s">
        <v>23</v>
      </c>
      <c r="G1365" t="s">
        <v>23</v>
      </c>
      <c r="H1365" t="s">
        <v>24</v>
      </c>
      <c r="I1365" t="s">
        <v>24</v>
      </c>
      <c r="J1365" t="s">
        <v>25</v>
      </c>
      <c r="K1365" s="1">
        <v>43522</v>
      </c>
      <c r="L1365" t="s">
        <v>26</v>
      </c>
      <c r="N1365" t="s">
        <v>24</v>
      </c>
    </row>
    <row r="1366" spans="1:14" x14ac:dyDescent="0.25">
      <c r="A1366" t="s">
        <v>2998</v>
      </c>
      <c r="B1366" t="s">
        <v>2999</v>
      </c>
      <c r="C1366" t="s">
        <v>71</v>
      </c>
      <c r="D1366" t="s">
        <v>21</v>
      </c>
      <c r="E1366">
        <v>26003</v>
      </c>
      <c r="F1366" t="s">
        <v>23</v>
      </c>
      <c r="G1366" t="s">
        <v>23</v>
      </c>
      <c r="H1366" t="s">
        <v>24</v>
      </c>
      <c r="I1366" t="s">
        <v>24</v>
      </c>
      <c r="J1366" t="s">
        <v>25</v>
      </c>
      <c r="K1366" s="1">
        <v>43522</v>
      </c>
      <c r="L1366" t="s">
        <v>26</v>
      </c>
      <c r="N1366" t="s">
        <v>24</v>
      </c>
    </row>
    <row r="1367" spans="1:14" x14ac:dyDescent="0.25">
      <c r="A1367" t="s">
        <v>3000</v>
      </c>
      <c r="B1367" t="s">
        <v>3001</v>
      </c>
      <c r="C1367" t="s">
        <v>683</v>
      </c>
      <c r="D1367" t="s">
        <v>21</v>
      </c>
      <c r="E1367">
        <v>26062</v>
      </c>
      <c r="F1367" t="s">
        <v>23</v>
      </c>
      <c r="G1367" t="s">
        <v>23</v>
      </c>
      <c r="H1367" t="s">
        <v>24</v>
      </c>
      <c r="I1367" t="s">
        <v>24</v>
      </c>
      <c r="J1367" t="s">
        <v>25</v>
      </c>
      <c r="K1367" s="1">
        <v>43522</v>
      </c>
      <c r="L1367" t="s">
        <v>26</v>
      </c>
      <c r="N1367" t="s">
        <v>24</v>
      </c>
    </row>
    <row r="1368" spans="1:14" x14ac:dyDescent="0.25">
      <c r="A1368" t="s">
        <v>3002</v>
      </c>
      <c r="B1368" t="s">
        <v>3003</v>
      </c>
      <c r="C1368" t="s">
        <v>390</v>
      </c>
      <c r="D1368" t="s">
        <v>21</v>
      </c>
      <c r="E1368">
        <v>26537</v>
      </c>
      <c r="F1368" t="s">
        <v>23</v>
      </c>
      <c r="G1368" t="s">
        <v>23</v>
      </c>
      <c r="H1368" t="s">
        <v>24</v>
      </c>
      <c r="I1368" t="s">
        <v>24</v>
      </c>
      <c r="J1368" t="s">
        <v>25</v>
      </c>
      <c r="K1368" s="1">
        <v>43522</v>
      </c>
      <c r="L1368" t="s">
        <v>26</v>
      </c>
      <c r="N1368" t="s">
        <v>24</v>
      </c>
    </row>
    <row r="1369" spans="1:14" x14ac:dyDescent="0.25">
      <c r="A1369" t="s">
        <v>3004</v>
      </c>
      <c r="B1369" t="s">
        <v>3005</v>
      </c>
      <c r="C1369" t="s">
        <v>2457</v>
      </c>
      <c r="D1369" t="s">
        <v>21</v>
      </c>
      <c r="E1369">
        <v>25071</v>
      </c>
      <c r="F1369" t="s">
        <v>23</v>
      </c>
      <c r="G1369" t="s">
        <v>23</v>
      </c>
      <c r="H1369" t="s">
        <v>24</v>
      </c>
      <c r="I1369" t="s">
        <v>24</v>
      </c>
      <c r="J1369" t="s">
        <v>25</v>
      </c>
      <c r="K1369" s="1">
        <v>43522</v>
      </c>
      <c r="L1369" t="s">
        <v>26</v>
      </c>
      <c r="N1369" t="s">
        <v>24</v>
      </c>
    </row>
    <row r="1370" spans="1:14" x14ac:dyDescent="0.25">
      <c r="A1370" t="s">
        <v>3006</v>
      </c>
      <c r="B1370" t="s">
        <v>3007</v>
      </c>
      <c r="C1370" t="s">
        <v>3008</v>
      </c>
      <c r="D1370" t="s">
        <v>21</v>
      </c>
      <c r="E1370">
        <v>26347</v>
      </c>
      <c r="F1370" t="s">
        <v>23</v>
      </c>
      <c r="G1370" t="s">
        <v>23</v>
      </c>
      <c r="H1370" t="s">
        <v>24</v>
      </c>
      <c r="I1370" t="s">
        <v>24</v>
      </c>
      <c r="J1370" t="s">
        <v>25</v>
      </c>
      <c r="K1370" s="1">
        <v>43522</v>
      </c>
      <c r="L1370" t="s">
        <v>26</v>
      </c>
      <c r="N1370" t="s">
        <v>24</v>
      </c>
    </row>
    <row r="1371" spans="1:14" x14ac:dyDescent="0.25">
      <c r="A1371" t="s">
        <v>3009</v>
      </c>
      <c r="B1371" t="s">
        <v>3010</v>
      </c>
      <c r="C1371" t="s">
        <v>480</v>
      </c>
      <c r="D1371" t="s">
        <v>21</v>
      </c>
      <c r="E1371">
        <v>25901</v>
      </c>
      <c r="F1371" t="s">
        <v>23</v>
      </c>
      <c r="G1371" t="s">
        <v>23</v>
      </c>
      <c r="H1371" t="s">
        <v>24</v>
      </c>
      <c r="I1371" t="s">
        <v>24</v>
      </c>
      <c r="J1371" t="s">
        <v>25</v>
      </c>
      <c r="K1371" s="1">
        <v>43522</v>
      </c>
      <c r="L1371" t="s">
        <v>26</v>
      </c>
      <c r="N1371" t="s">
        <v>24</v>
      </c>
    </row>
    <row r="1372" spans="1:14" x14ac:dyDescent="0.25">
      <c r="A1372" t="s">
        <v>3011</v>
      </c>
      <c r="B1372" t="s">
        <v>3012</v>
      </c>
      <c r="C1372" t="s">
        <v>393</v>
      </c>
      <c r="D1372" t="s">
        <v>21</v>
      </c>
      <c r="E1372">
        <v>26764</v>
      </c>
      <c r="F1372" t="s">
        <v>23</v>
      </c>
      <c r="G1372" t="s">
        <v>23</v>
      </c>
      <c r="H1372" t="s">
        <v>24</v>
      </c>
      <c r="I1372" t="s">
        <v>24</v>
      </c>
      <c r="J1372" t="s">
        <v>25</v>
      </c>
      <c r="K1372" s="1">
        <v>43522</v>
      </c>
      <c r="L1372" t="s">
        <v>26</v>
      </c>
      <c r="N1372" t="s">
        <v>24</v>
      </c>
    </row>
    <row r="1373" spans="1:14" x14ac:dyDescent="0.25">
      <c r="A1373" t="s">
        <v>3013</v>
      </c>
      <c r="B1373" t="s">
        <v>3014</v>
      </c>
      <c r="C1373" t="s">
        <v>480</v>
      </c>
      <c r="D1373" t="s">
        <v>21</v>
      </c>
      <c r="E1373">
        <v>25901</v>
      </c>
      <c r="F1373" t="s">
        <v>23</v>
      </c>
      <c r="G1373" t="s">
        <v>23</v>
      </c>
      <c r="H1373" t="s">
        <v>24</v>
      </c>
      <c r="I1373" t="s">
        <v>24</v>
      </c>
      <c r="J1373" t="s">
        <v>25</v>
      </c>
      <c r="K1373" s="1">
        <v>43522</v>
      </c>
      <c r="L1373" t="s">
        <v>26</v>
      </c>
      <c r="N1373" t="s">
        <v>24</v>
      </c>
    </row>
    <row r="1374" spans="1:14" x14ac:dyDescent="0.25">
      <c r="A1374" t="s">
        <v>3015</v>
      </c>
      <c r="B1374" t="s">
        <v>3016</v>
      </c>
      <c r="C1374" t="s">
        <v>480</v>
      </c>
      <c r="D1374" t="s">
        <v>21</v>
      </c>
      <c r="E1374">
        <v>25901</v>
      </c>
      <c r="F1374" t="s">
        <v>23</v>
      </c>
      <c r="G1374" t="s">
        <v>23</v>
      </c>
      <c r="H1374" t="s">
        <v>24</v>
      </c>
      <c r="I1374" t="s">
        <v>24</v>
      </c>
      <c r="J1374" t="s">
        <v>25</v>
      </c>
      <c r="K1374" s="1">
        <v>43522</v>
      </c>
      <c r="L1374" t="s">
        <v>26</v>
      </c>
      <c r="N1374" t="s">
        <v>24</v>
      </c>
    </row>
    <row r="1375" spans="1:14" x14ac:dyDescent="0.25">
      <c r="A1375" t="s">
        <v>3017</v>
      </c>
      <c r="B1375" t="s">
        <v>3018</v>
      </c>
      <c r="C1375" t="s">
        <v>743</v>
      </c>
      <c r="D1375" t="s">
        <v>21</v>
      </c>
      <c r="E1375">
        <v>25168</v>
      </c>
      <c r="F1375" t="s">
        <v>23</v>
      </c>
      <c r="G1375" t="s">
        <v>23</v>
      </c>
      <c r="H1375" t="s">
        <v>24</v>
      </c>
      <c r="I1375" t="s">
        <v>24</v>
      </c>
      <c r="J1375" t="s">
        <v>25</v>
      </c>
      <c r="K1375" s="1">
        <v>43520</v>
      </c>
      <c r="L1375" t="s">
        <v>26</v>
      </c>
      <c r="N1375" t="s">
        <v>24</v>
      </c>
    </row>
    <row r="1376" spans="1:14" x14ac:dyDescent="0.25">
      <c r="A1376" t="s">
        <v>3019</v>
      </c>
      <c r="B1376" t="s">
        <v>3020</v>
      </c>
      <c r="C1376" t="s">
        <v>2008</v>
      </c>
      <c r="D1376" t="s">
        <v>21</v>
      </c>
      <c r="E1376">
        <v>25674</v>
      </c>
      <c r="F1376" t="s">
        <v>23</v>
      </c>
      <c r="G1376" t="s">
        <v>23</v>
      </c>
      <c r="H1376" t="s">
        <v>24</v>
      </c>
      <c r="I1376" t="s">
        <v>24</v>
      </c>
      <c r="J1376" t="s">
        <v>25</v>
      </c>
      <c r="K1376" s="1">
        <v>43520</v>
      </c>
      <c r="L1376" t="s">
        <v>26</v>
      </c>
      <c r="N1376" t="s">
        <v>24</v>
      </c>
    </row>
    <row r="1377" spans="1:14" x14ac:dyDescent="0.25">
      <c r="A1377" t="s">
        <v>3021</v>
      </c>
      <c r="B1377" t="s">
        <v>3022</v>
      </c>
      <c r="C1377" t="s">
        <v>637</v>
      </c>
      <c r="D1377" t="s">
        <v>21</v>
      </c>
      <c r="E1377">
        <v>26101</v>
      </c>
      <c r="F1377" t="s">
        <v>23</v>
      </c>
      <c r="G1377" t="s">
        <v>23</v>
      </c>
      <c r="H1377" t="s">
        <v>24</v>
      </c>
      <c r="I1377" t="s">
        <v>24</v>
      </c>
      <c r="J1377" t="s">
        <v>25</v>
      </c>
      <c r="K1377" s="1">
        <v>43520</v>
      </c>
      <c r="L1377" t="s">
        <v>26</v>
      </c>
      <c r="N1377" t="s">
        <v>24</v>
      </c>
    </row>
    <row r="1378" spans="1:14" x14ac:dyDescent="0.25">
      <c r="A1378" t="s">
        <v>3023</v>
      </c>
      <c r="B1378" t="s">
        <v>3024</v>
      </c>
      <c r="C1378" t="s">
        <v>637</v>
      </c>
      <c r="D1378" t="s">
        <v>21</v>
      </c>
      <c r="E1378">
        <v>26101</v>
      </c>
      <c r="F1378" t="s">
        <v>23</v>
      </c>
      <c r="G1378" t="s">
        <v>23</v>
      </c>
      <c r="H1378" t="s">
        <v>24</v>
      </c>
      <c r="I1378" t="s">
        <v>24</v>
      </c>
      <c r="J1378" t="s">
        <v>25</v>
      </c>
      <c r="K1378" s="1">
        <v>43520</v>
      </c>
      <c r="L1378" t="s">
        <v>26</v>
      </c>
      <c r="N1378" t="s">
        <v>24</v>
      </c>
    </row>
    <row r="1379" spans="1:14" x14ac:dyDescent="0.25">
      <c r="A1379" t="s">
        <v>3025</v>
      </c>
      <c r="B1379" t="s">
        <v>3026</v>
      </c>
      <c r="C1379" t="s">
        <v>2278</v>
      </c>
      <c r="D1379" t="s">
        <v>21</v>
      </c>
      <c r="E1379">
        <v>26218</v>
      </c>
      <c r="F1379" t="s">
        <v>23</v>
      </c>
      <c r="G1379" t="s">
        <v>23</v>
      </c>
      <c r="H1379" t="s">
        <v>24</v>
      </c>
      <c r="I1379" t="s">
        <v>24</v>
      </c>
      <c r="J1379" t="s">
        <v>25</v>
      </c>
      <c r="K1379" s="1">
        <v>43520</v>
      </c>
      <c r="L1379" t="s">
        <v>26</v>
      </c>
      <c r="N1379" t="s">
        <v>24</v>
      </c>
    </row>
    <row r="1380" spans="1:14" x14ac:dyDescent="0.25">
      <c r="A1380" t="s">
        <v>3027</v>
      </c>
      <c r="B1380" t="s">
        <v>3028</v>
      </c>
      <c r="C1380" t="s">
        <v>113</v>
      </c>
      <c r="D1380" t="s">
        <v>21</v>
      </c>
      <c r="E1380">
        <v>25801</v>
      </c>
      <c r="F1380" t="s">
        <v>23</v>
      </c>
      <c r="G1380" t="s">
        <v>23</v>
      </c>
      <c r="H1380" t="s">
        <v>24</v>
      </c>
      <c r="I1380" t="s">
        <v>24</v>
      </c>
      <c r="J1380" t="s">
        <v>25</v>
      </c>
      <c r="K1380" s="1">
        <v>43520</v>
      </c>
      <c r="L1380" t="s">
        <v>26</v>
      </c>
      <c r="N1380" t="s">
        <v>24</v>
      </c>
    </row>
    <row r="1381" spans="1:14" x14ac:dyDescent="0.25">
      <c r="A1381" t="s">
        <v>3029</v>
      </c>
      <c r="B1381" t="s">
        <v>3030</v>
      </c>
      <c r="C1381" t="s">
        <v>512</v>
      </c>
      <c r="D1381" t="s">
        <v>21</v>
      </c>
      <c r="E1381">
        <v>26201</v>
      </c>
      <c r="F1381" t="s">
        <v>23</v>
      </c>
      <c r="G1381" t="s">
        <v>23</v>
      </c>
      <c r="H1381" t="s">
        <v>24</v>
      </c>
      <c r="I1381" t="s">
        <v>24</v>
      </c>
      <c r="J1381" t="s">
        <v>25</v>
      </c>
      <c r="K1381" s="1">
        <v>43520</v>
      </c>
      <c r="L1381" t="s">
        <v>26</v>
      </c>
      <c r="N1381" t="s">
        <v>24</v>
      </c>
    </row>
    <row r="1382" spans="1:14" x14ac:dyDescent="0.25">
      <c r="A1382" t="s">
        <v>3031</v>
      </c>
      <c r="B1382" t="s">
        <v>3032</v>
      </c>
      <c r="C1382" t="s">
        <v>3033</v>
      </c>
      <c r="D1382" t="s">
        <v>21</v>
      </c>
      <c r="E1382">
        <v>25124</v>
      </c>
      <c r="F1382" t="s">
        <v>23</v>
      </c>
      <c r="G1382" t="s">
        <v>23</v>
      </c>
      <c r="H1382" t="s">
        <v>24</v>
      </c>
      <c r="I1382" t="s">
        <v>24</v>
      </c>
      <c r="J1382" t="s">
        <v>25</v>
      </c>
      <c r="K1382" s="1">
        <v>43520</v>
      </c>
      <c r="L1382" t="s">
        <v>26</v>
      </c>
      <c r="N1382" t="s">
        <v>24</v>
      </c>
    </row>
    <row r="1383" spans="1:14" x14ac:dyDescent="0.25">
      <c r="A1383" t="s">
        <v>3034</v>
      </c>
      <c r="B1383" t="s">
        <v>3035</v>
      </c>
      <c r="C1383" t="s">
        <v>1617</v>
      </c>
      <c r="D1383" t="s">
        <v>21</v>
      </c>
      <c r="E1383">
        <v>25526</v>
      </c>
      <c r="F1383" t="s">
        <v>23</v>
      </c>
      <c r="G1383" t="s">
        <v>23</v>
      </c>
      <c r="H1383" t="s">
        <v>24</v>
      </c>
      <c r="I1383" t="s">
        <v>24</v>
      </c>
      <c r="J1383" t="s">
        <v>25</v>
      </c>
      <c r="K1383" s="1">
        <v>43520</v>
      </c>
      <c r="L1383" t="s">
        <v>26</v>
      </c>
      <c r="N1383" t="s">
        <v>24</v>
      </c>
    </row>
    <row r="1384" spans="1:14" x14ac:dyDescent="0.25">
      <c r="A1384" t="s">
        <v>3036</v>
      </c>
      <c r="B1384" t="s">
        <v>3037</v>
      </c>
      <c r="C1384" t="s">
        <v>512</v>
      </c>
      <c r="D1384" t="s">
        <v>21</v>
      </c>
      <c r="E1384">
        <v>26201</v>
      </c>
      <c r="F1384" t="s">
        <v>23</v>
      </c>
      <c r="G1384" t="s">
        <v>23</v>
      </c>
      <c r="H1384" t="s">
        <v>24</v>
      </c>
      <c r="I1384" t="s">
        <v>24</v>
      </c>
      <c r="J1384" t="s">
        <v>25</v>
      </c>
      <c r="K1384" s="1">
        <v>43520</v>
      </c>
      <c r="L1384" t="s">
        <v>26</v>
      </c>
      <c r="N1384" t="s">
        <v>24</v>
      </c>
    </row>
    <row r="1385" spans="1:14" x14ac:dyDescent="0.25">
      <c r="A1385" t="s">
        <v>3038</v>
      </c>
      <c r="B1385" t="s">
        <v>3039</v>
      </c>
      <c r="C1385" t="s">
        <v>20</v>
      </c>
      <c r="D1385" t="s">
        <v>21</v>
      </c>
      <c r="E1385">
        <v>25070</v>
      </c>
      <c r="F1385" t="s">
        <v>23</v>
      </c>
      <c r="G1385" t="s">
        <v>23</v>
      </c>
      <c r="H1385" t="s">
        <v>24</v>
      </c>
      <c r="I1385" t="s">
        <v>24</v>
      </c>
      <c r="J1385" t="s">
        <v>25</v>
      </c>
      <c r="K1385" s="1">
        <v>43520</v>
      </c>
      <c r="L1385" t="s">
        <v>26</v>
      </c>
      <c r="N1385" t="s">
        <v>24</v>
      </c>
    </row>
    <row r="1386" spans="1:14" x14ac:dyDescent="0.25">
      <c r="A1386" t="s">
        <v>3040</v>
      </c>
      <c r="B1386" t="s">
        <v>3041</v>
      </c>
      <c r="C1386" t="s">
        <v>1014</v>
      </c>
      <c r="D1386" t="s">
        <v>21</v>
      </c>
      <c r="E1386">
        <v>25530</v>
      </c>
      <c r="F1386" t="s">
        <v>23</v>
      </c>
      <c r="G1386" t="s">
        <v>23</v>
      </c>
      <c r="H1386" t="s">
        <v>24</v>
      </c>
      <c r="I1386" t="s">
        <v>24</v>
      </c>
      <c r="J1386" t="s">
        <v>25</v>
      </c>
      <c r="K1386" s="1">
        <v>43518</v>
      </c>
      <c r="L1386" t="s">
        <v>26</v>
      </c>
      <c r="N1386" t="s">
        <v>24</v>
      </c>
    </row>
    <row r="1387" spans="1:14" x14ac:dyDescent="0.25">
      <c r="A1387" t="s">
        <v>3042</v>
      </c>
      <c r="B1387" t="s">
        <v>3043</v>
      </c>
      <c r="C1387" t="s">
        <v>1529</v>
      </c>
      <c r="D1387" t="s">
        <v>21</v>
      </c>
      <c r="E1387">
        <v>25507</v>
      </c>
      <c r="F1387" t="s">
        <v>23</v>
      </c>
      <c r="G1387" t="s">
        <v>23</v>
      </c>
      <c r="H1387" t="s">
        <v>24</v>
      </c>
      <c r="I1387" t="s">
        <v>24</v>
      </c>
      <c r="J1387" t="s">
        <v>25</v>
      </c>
      <c r="K1387" s="1">
        <v>43518</v>
      </c>
      <c r="L1387" t="s">
        <v>26</v>
      </c>
      <c r="N1387" t="s">
        <v>24</v>
      </c>
    </row>
    <row r="1388" spans="1:14" x14ac:dyDescent="0.25">
      <c r="A1388" t="s">
        <v>3044</v>
      </c>
      <c r="B1388" t="s">
        <v>3045</v>
      </c>
      <c r="C1388" t="s">
        <v>326</v>
      </c>
      <c r="D1388" t="s">
        <v>21</v>
      </c>
      <c r="E1388">
        <v>25704</v>
      </c>
      <c r="F1388" t="s">
        <v>23</v>
      </c>
      <c r="G1388" t="s">
        <v>23</v>
      </c>
      <c r="H1388" t="s">
        <v>24</v>
      </c>
      <c r="I1388" t="s">
        <v>24</v>
      </c>
      <c r="J1388" t="s">
        <v>25</v>
      </c>
      <c r="K1388" s="1">
        <v>43518</v>
      </c>
      <c r="L1388" t="s">
        <v>26</v>
      </c>
      <c r="N1388" t="s">
        <v>24</v>
      </c>
    </row>
    <row r="1389" spans="1:14" x14ac:dyDescent="0.25">
      <c r="A1389" t="s">
        <v>3046</v>
      </c>
      <c r="B1389" t="s">
        <v>3047</v>
      </c>
      <c r="C1389" t="s">
        <v>784</v>
      </c>
      <c r="D1389" t="s">
        <v>21</v>
      </c>
      <c r="E1389">
        <v>26070</v>
      </c>
      <c r="F1389" t="s">
        <v>23</v>
      </c>
      <c r="G1389" t="s">
        <v>23</v>
      </c>
      <c r="H1389" t="s">
        <v>24</v>
      </c>
      <c r="I1389" t="s">
        <v>24</v>
      </c>
      <c r="J1389" t="s">
        <v>25</v>
      </c>
      <c r="K1389" s="1">
        <v>43518</v>
      </c>
      <c r="L1389" t="s">
        <v>26</v>
      </c>
      <c r="N1389" t="s">
        <v>24</v>
      </c>
    </row>
    <row r="1390" spans="1:14" x14ac:dyDescent="0.25">
      <c r="A1390" t="s">
        <v>3048</v>
      </c>
      <c r="B1390" t="s">
        <v>3049</v>
      </c>
      <c r="C1390" t="s">
        <v>1014</v>
      </c>
      <c r="D1390" t="s">
        <v>21</v>
      </c>
      <c r="E1390">
        <v>25530</v>
      </c>
      <c r="F1390" t="s">
        <v>23</v>
      </c>
      <c r="G1390" t="s">
        <v>23</v>
      </c>
      <c r="H1390" t="s">
        <v>24</v>
      </c>
      <c r="I1390" t="s">
        <v>24</v>
      </c>
      <c r="J1390" t="s">
        <v>25</v>
      </c>
      <c r="K1390" s="1">
        <v>43518</v>
      </c>
      <c r="L1390" t="s">
        <v>26</v>
      </c>
      <c r="N1390" t="s">
        <v>24</v>
      </c>
    </row>
    <row r="1391" spans="1:14" x14ac:dyDescent="0.25">
      <c r="A1391" t="s">
        <v>3050</v>
      </c>
      <c r="B1391" t="s">
        <v>3051</v>
      </c>
      <c r="C1391" t="s">
        <v>953</v>
      </c>
      <c r="D1391" t="s">
        <v>21</v>
      </c>
      <c r="E1391">
        <v>25064</v>
      </c>
      <c r="F1391" t="s">
        <v>23</v>
      </c>
      <c r="G1391" t="s">
        <v>23</v>
      </c>
      <c r="H1391" t="s">
        <v>24</v>
      </c>
      <c r="I1391" t="s">
        <v>24</v>
      </c>
      <c r="J1391" t="s">
        <v>25</v>
      </c>
      <c r="K1391" s="1">
        <v>43518</v>
      </c>
      <c r="L1391" t="s">
        <v>26</v>
      </c>
      <c r="N1391" t="s">
        <v>24</v>
      </c>
    </row>
    <row r="1392" spans="1:14" x14ac:dyDescent="0.25">
      <c r="A1392" t="s">
        <v>3052</v>
      </c>
      <c r="B1392" t="s">
        <v>3053</v>
      </c>
      <c r="C1392" t="s">
        <v>71</v>
      </c>
      <c r="D1392" t="s">
        <v>21</v>
      </c>
      <c r="E1392">
        <v>26003</v>
      </c>
      <c r="F1392" t="s">
        <v>23</v>
      </c>
      <c r="G1392" t="s">
        <v>23</v>
      </c>
      <c r="H1392" t="s">
        <v>24</v>
      </c>
      <c r="I1392" t="s">
        <v>24</v>
      </c>
      <c r="J1392" t="s">
        <v>25</v>
      </c>
      <c r="K1392" s="1">
        <v>43518</v>
      </c>
      <c r="L1392" t="s">
        <v>26</v>
      </c>
      <c r="N1392" t="s">
        <v>24</v>
      </c>
    </row>
    <row r="1393" spans="1:14" x14ac:dyDescent="0.25">
      <c r="A1393" t="s">
        <v>3054</v>
      </c>
      <c r="B1393" t="s">
        <v>3055</v>
      </c>
      <c r="C1393" t="s">
        <v>434</v>
      </c>
      <c r="D1393" t="s">
        <v>21</v>
      </c>
      <c r="E1393">
        <v>25143</v>
      </c>
      <c r="F1393" t="s">
        <v>23</v>
      </c>
      <c r="G1393" t="s">
        <v>23</v>
      </c>
      <c r="H1393" t="s">
        <v>24</v>
      </c>
      <c r="I1393" t="s">
        <v>24</v>
      </c>
      <c r="J1393" t="s">
        <v>25</v>
      </c>
      <c r="K1393" s="1">
        <v>43518</v>
      </c>
      <c r="L1393" t="s">
        <v>26</v>
      </c>
      <c r="N1393" t="s">
        <v>24</v>
      </c>
    </row>
    <row r="1394" spans="1:14" x14ac:dyDescent="0.25">
      <c r="A1394" t="s">
        <v>3056</v>
      </c>
      <c r="B1394" t="s">
        <v>3057</v>
      </c>
      <c r="C1394" t="s">
        <v>953</v>
      </c>
      <c r="D1394" t="s">
        <v>21</v>
      </c>
      <c r="E1394">
        <v>25064</v>
      </c>
      <c r="F1394" t="s">
        <v>23</v>
      </c>
      <c r="G1394" t="s">
        <v>23</v>
      </c>
      <c r="H1394" t="s">
        <v>24</v>
      </c>
      <c r="I1394" t="s">
        <v>24</v>
      </c>
      <c r="J1394" t="s">
        <v>25</v>
      </c>
      <c r="K1394" s="1">
        <v>43518</v>
      </c>
      <c r="L1394" t="s">
        <v>26</v>
      </c>
      <c r="N1394" t="s">
        <v>24</v>
      </c>
    </row>
    <row r="1395" spans="1:14" x14ac:dyDescent="0.25">
      <c r="A1395" t="s">
        <v>3058</v>
      </c>
      <c r="B1395" t="s">
        <v>3059</v>
      </c>
      <c r="C1395" t="s">
        <v>326</v>
      </c>
      <c r="D1395" t="s">
        <v>21</v>
      </c>
      <c r="E1395">
        <v>25705</v>
      </c>
      <c r="F1395" t="s">
        <v>23</v>
      </c>
      <c r="G1395" t="s">
        <v>23</v>
      </c>
      <c r="H1395" t="s">
        <v>24</v>
      </c>
      <c r="I1395" t="s">
        <v>24</v>
      </c>
      <c r="J1395" t="s">
        <v>25</v>
      </c>
      <c r="K1395" s="1">
        <v>43518</v>
      </c>
      <c r="L1395" t="s">
        <v>26</v>
      </c>
      <c r="N1395" t="s">
        <v>24</v>
      </c>
    </row>
    <row r="1396" spans="1:14" x14ac:dyDescent="0.25">
      <c r="A1396" t="s">
        <v>3060</v>
      </c>
      <c r="B1396" t="s">
        <v>3061</v>
      </c>
      <c r="C1396" t="s">
        <v>74</v>
      </c>
      <c r="D1396" t="s">
        <v>21</v>
      </c>
      <c r="E1396">
        <v>24901</v>
      </c>
      <c r="F1396" t="s">
        <v>23</v>
      </c>
      <c r="G1396" t="s">
        <v>23</v>
      </c>
      <c r="H1396" t="s">
        <v>24</v>
      </c>
      <c r="I1396" t="s">
        <v>24</v>
      </c>
      <c r="J1396" t="s">
        <v>25</v>
      </c>
      <c r="K1396" s="1">
        <v>43518</v>
      </c>
      <c r="L1396" t="s">
        <v>26</v>
      </c>
      <c r="N1396" t="s">
        <v>24</v>
      </c>
    </row>
    <row r="1397" spans="1:14" x14ac:dyDescent="0.25">
      <c r="A1397" t="s">
        <v>3062</v>
      </c>
      <c r="B1397" t="s">
        <v>3063</v>
      </c>
      <c r="C1397" t="s">
        <v>113</v>
      </c>
      <c r="D1397" t="s">
        <v>21</v>
      </c>
      <c r="E1397">
        <v>25801</v>
      </c>
      <c r="F1397" t="s">
        <v>23</v>
      </c>
      <c r="G1397" t="s">
        <v>23</v>
      </c>
      <c r="H1397" t="s">
        <v>24</v>
      </c>
      <c r="I1397" t="s">
        <v>24</v>
      </c>
      <c r="J1397" t="s">
        <v>25</v>
      </c>
      <c r="K1397" s="1">
        <v>43517</v>
      </c>
      <c r="L1397" t="s">
        <v>26</v>
      </c>
      <c r="N1397" t="s">
        <v>24</v>
      </c>
    </row>
    <row r="1398" spans="1:14" x14ac:dyDescent="0.25">
      <c r="A1398" t="s">
        <v>3064</v>
      </c>
      <c r="B1398" t="s">
        <v>3065</v>
      </c>
      <c r="C1398" t="s">
        <v>113</v>
      </c>
      <c r="D1398" t="s">
        <v>21</v>
      </c>
      <c r="E1398">
        <v>25801</v>
      </c>
      <c r="F1398" t="s">
        <v>23</v>
      </c>
      <c r="G1398" t="s">
        <v>23</v>
      </c>
      <c r="H1398" t="s">
        <v>24</v>
      </c>
      <c r="I1398" t="s">
        <v>24</v>
      </c>
      <c r="J1398" t="s">
        <v>25</v>
      </c>
      <c r="K1398" s="1">
        <v>43517</v>
      </c>
      <c r="L1398" t="s">
        <v>26</v>
      </c>
      <c r="N1398" t="s">
        <v>24</v>
      </c>
    </row>
    <row r="1399" spans="1:14" x14ac:dyDescent="0.25">
      <c r="A1399" t="s">
        <v>3066</v>
      </c>
      <c r="B1399" t="s">
        <v>3067</v>
      </c>
      <c r="C1399" t="s">
        <v>326</v>
      </c>
      <c r="D1399" t="s">
        <v>21</v>
      </c>
      <c r="E1399">
        <v>25704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43517</v>
      </c>
      <c r="L1399" t="s">
        <v>26</v>
      </c>
      <c r="N1399" t="s">
        <v>24</v>
      </c>
    </row>
    <row r="1400" spans="1:14" x14ac:dyDescent="0.25">
      <c r="A1400" t="s">
        <v>3071</v>
      </c>
      <c r="B1400" t="s">
        <v>3072</v>
      </c>
      <c r="C1400" t="s">
        <v>326</v>
      </c>
      <c r="D1400" t="s">
        <v>21</v>
      </c>
      <c r="E1400">
        <v>25704</v>
      </c>
      <c r="F1400" t="s">
        <v>23</v>
      </c>
      <c r="G1400" t="s">
        <v>23</v>
      </c>
      <c r="H1400" t="s">
        <v>24</v>
      </c>
      <c r="I1400" t="s">
        <v>24</v>
      </c>
      <c r="J1400" t="s">
        <v>25</v>
      </c>
      <c r="K1400" s="1">
        <v>43517</v>
      </c>
      <c r="L1400" t="s">
        <v>26</v>
      </c>
      <c r="N1400" t="s">
        <v>24</v>
      </c>
    </row>
    <row r="1401" spans="1:14" x14ac:dyDescent="0.25">
      <c r="A1401" t="s">
        <v>3073</v>
      </c>
      <c r="B1401" t="s">
        <v>3074</v>
      </c>
      <c r="C1401" t="s">
        <v>1380</v>
      </c>
      <c r="D1401" t="s">
        <v>21</v>
      </c>
      <c r="E1401">
        <v>26330</v>
      </c>
      <c r="F1401" t="s">
        <v>23</v>
      </c>
      <c r="G1401" t="s">
        <v>23</v>
      </c>
      <c r="H1401" t="s">
        <v>24</v>
      </c>
      <c r="I1401" t="s">
        <v>24</v>
      </c>
      <c r="J1401" t="s">
        <v>25</v>
      </c>
      <c r="K1401" s="1">
        <v>43517</v>
      </c>
      <c r="L1401" t="s">
        <v>26</v>
      </c>
      <c r="N1401" t="s">
        <v>24</v>
      </c>
    </row>
    <row r="1402" spans="1:14" x14ac:dyDescent="0.25">
      <c r="A1402" t="s">
        <v>3075</v>
      </c>
      <c r="B1402" t="s">
        <v>3076</v>
      </c>
      <c r="C1402" t="s">
        <v>113</v>
      </c>
      <c r="D1402" t="s">
        <v>21</v>
      </c>
      <c r="E1402">
        <v>25801</v>
      </c>
      <c r="F1402" t="s">
        <v>23</v>
      </c>
      <c r="G1402" t="s">
        <v>23</v>
      </c>
      <c r="H1402" t="s">
        <v>24</v>
      </c>
      <c r="I1402" t="s">
        <v>24</v>
      </c>
      <c r="J1402" t="s">
        <v>25</v>
      </c>
      <c r="K1402" s="1">
        <v>43517</v>
      </c>
      <c r="L1402" t="s">
        <v>26</v>
      </c>
      <c r="N1402" t="s">
        <v>24</v>
      </c>
    </row>
    <row r="1403" spans="1:14" x14ac:dyDescent="0.25">
      <c r="A1403" t="s">
        <v>3077</v>
      </c>
      <c r="B1403" t="s">
        <v>3078</v>
      </c>
      <c r="C1403" t="s">
        <v>441</v>
      </c>
      <c r="D1403" t="s">
        <v>21</v>
      </c>
      <c r="E1403">
        <v>26554</v>
      </c>
      <c r="F1403" t="s">
        <v>23</v>
      </c>
      <c r="G1403" t="s">
        <v>23</v>
      </c>
      <c r="H1403" t="s">
        <v>24</v>
      </c>
      <c r="I1403" t="s">
        <v>24</v>
      </c>
      <c r="J1403" t="s">
        <v>25</v>
      </c>
      <c r="K1403" s="1">
        <v>43517</v>
      </c>
      <c r="L1403" t="s">
        <v>26</v>
      </c>
      <c r="N1403" t="s">
        <v>24</v>
      </c>
    </row>
    <row r="1404" spans="1:14" x14ac:dyDescent="0.25">
      <c r="A1404" t="s">
        <v>3079</v>
      </c>
      <c r="B1404" t="s">
        <v>3080</v>
      </c>
      <c r="C1404" t="s">
        <v>686</v>
      </c>
      <c r="D1404" t="s">
        <v>21</v>
      </c>
      <c r="E1404">
        <v>26301</v>
      </c>
      <c r="F1404" t="s">
        <v>23</v>
      </c>
      <c r="G1404" t="s">
        <v>23</v>
      </c>
      <c r="H1404" t="s">
        <v>24</v>
      </c>
      <c r="I1404" t="s">
        <v>24</v>
      </c>
      <c r="J1404" t="s">
        <v>25</v>
      </c>
      <c r="K1404" s="1">
        <v>43517</v>
      </c>
      <c r="L1404" t="s">
        <v>26</v>
      </c>
      <c r="N1404" t="s">
        <v>24</v>
      </c>
    </row>
    <row r="1405" spans="1:14" x14ac:dyDescent="0.25">
      <c r="A1405" t="s">
        <v>3081</v>
      </c>
      <c r="B1405" t="s">
        <v>3082</v>
      </c>
      <c r="C1405" t="s">
        <v>326</v>
      </c>
      <c r="D1405" t="s">
        <v>21</v>
      </c>
      <c r="E1405">
        <v>25701</v>
      </c>
      <c r="F1405" t="s">
        <v>23</v>
      </c>
      <c r="G1405" t="s">
        <v>23</v>
      </c>
      <c r="H1405" t="s">
        <v>24</v>
      </c>
      <c r="I1405" t="s">
        <v>24</v>
      </c>
      <c r="J1405" t="s">
        <v>25</v>
      </c>
      <c r="K1405" s="1">
        <v>43517</v>
      </c>
      <c r="L1405" t="s">
        <v>26</v>
      </c>
      <c r="N1405" t="s">
        <v>24</v>
      </c>
    </row>
    <row r="1406" spans="1:14" x14ac:dyDescent="0.25">
      <c r="A1406" t="s">
        <v>3083</v>
      </c>
      <c r="B1406" t="s">
        <v>2693</v>
      </c>
      <c r="C1406" t="s">
        <v>326</v>
      </c>
      <c r="D1406" t="s">
        <v>21</v>
      </c>
      <c r="E1406">
        <v>25701</v>
      </c>
      <c r="F1406" t="s">
        <v>23</v>
      </c>
      <c r="G1406" t="s">
        <v>23</v>
      </c>
      <c r="H1406" t="s">
        <v>24</v>
      </c>
      <c r="I1406" t="s">
        <v>24</v>
      </c>
      <c r="J1406" t="s">
        <v>25</v>
      </c>
      <c r="K1406" s="1">
        <v>43517</v>
      </c>
      <c r="L1406" t="s">
        <v>26</v>
      </c>
      <c r="N1406" t="s">
        <v>24</v>
      </c>
    </row>
    <row r="1407" spans="1:14" x14ac:dyDescent="0.25">
      <c r="A1407" t="s">
        <v>3084</v>
      </c>
      <c r="B1407" t="s">
        <v>3085</v>
      </c>
      <c r="C1407" t="s">
        <v>3086</v>
      </c>
      <c r="D1407" t="s">
        <v>21</v>
      </c>
      <c r="E1407">
        <v>26554</v>
      </c>
      <c r="F1407" t="s">
        <v>23</v>
      </c>
      <c r="G1407" t="s">
        <v>23</v>
      </c>
      <c r="H1407" t="s">
        <v>24</v>
      </c>
      <c r="I1407" t="s">
        <v>24</v>
      </c>
      <c r="J1407" t="s">
        <v>25</v>
      </c>
      <c r="K1407" s="1">
        <v>43517</v>
      </c>
      <c r="L1407" t="s">
        <v>26</v>
      </c>
      <c r="N1407" t="s">
        <v>24</v>
      </c>
    </row>
    <row r="1408" spans="1:14" x14ac:dyDescent="0.25">
      <c r="A1408" t="s">
        <v>3087</v>
      </c>
      <c r="B1408" t="s">
        <v>3088</v>
      </c>
      <c r="C1408" t="s">
        <v>441</v>
      </c>
      <c r="D1408" t="s">
        <v>21</v>
      </c>
      <c r="E1408">
        <v>26554</v>
      </c>
      <c r="F1408" t="s">
        <v>23</v>
      </c>
      <c r="G1408" t="s">
        <v>23</v>
      </c>
      <c r="H1408" t="s">
        <v>24</v>
      </c>
      <c r="I1408" t="s">
        <v>24</v>
      </c>
      <c r="J1408" t="s">
        <v>25</v>
      </c>
      <c r="K1408" s="1">
        <v>43517</v>
      </c>
      <c r="L1408" t="s">
        <v>26</v>
      </c>
      <c r="N1408" t="s">
        <v>24</v>
      </c>
    </row>
    <row r="1409" spans="1:14" x14ac:dyDescent="0.25">
      <c r="A1409" t="s">
        <v>3089</v>
      </c>
      <c r="B1409" t="s">
        <v>3090</v>
      </c>
      <c r="C1409" t="s">
        <v>520</v>
      </c>
      <c r="D1409" t="s">
        <v>21</v>
      </c>
      <c r="E1409">
        <v>26582</v>
      </c>
      <c r="F1409" t="s">
        <v>23</v>
      </c>
      <c r="G1409" t="s">
        <v>23</v>
      </c>
      <c r="H1409" t="s">
        <v>24</v>
      </c>
      <c r="I1409" t="s">
        <v>24</v>
      </c>
      <c r="J1409" t="s">
        <v>25</v>
      </c>
      <c r="K1409" s="1">
        <v>43517</v>
      </c>
      <c r="L1409" t="s">
        <v>26</v>
      </c>
      <c r="N1409" t="s">
        <v>24</v>
      </c>
    </row>
    <row r="1410" spans="1:14" x14ac:dyDescent="0.25">
      <c r="A1410" t="s">
        <v>3091</v>
      </c>
      <c r="B1410" t="s">
        <v>3092</v>
      </c>
      <c r="C1410" t="s">
        <v>686</v>
      </c>
      <c r="D1410" t="s">
        <v>21</v>
      </c>
      <c r="E1410">
        <v>26301</v>
      </c>
      <c r="F1410" t="s">
        <v>23</v>
      </c>
      <c r="G1410" t="s">
        <v>23</v>
      </c>
      <c r="H1410" t="s">
        <v>24</v>
      </c>
      <c r="I1410" t="s">
        <v>24</v>
      </c>
      <c r="J1410" t="s">
        <v>25</v>
      </c>
      <c r="K1410" s="1">
        <v>43517</v>
      </c>
      <c r="L1410" t="s">
        <v>26</v>
      </c>
      <c r="N1410" t="s">
        <v>24</v>
      </c>
    </row>
    <row r="1411" spans="1:14" x14ac:dyDescent="0.25">
      <c r="A1411" t="s">
        <v>3093</v>
      </c>
      <c r="B1411" t="s">
        <v>3094</v>
      </c>
      <c r="C1411" t="s">
        <v>686</v>
      </c>
      <c r="D1411" t="s">
        <v>21</v>
      </c>
      <c r="E1411">
        <v>26301</v>
      </c>
      <c r="F1411" t="s">
        <v>23</v>
      </c>
      <c r="G1411" t="s">
        <v>23</v>
      </c>
      <c r="H1411" t="s">
        <v>24</v>
      </c>
      <c r="I1411" t="s">
        <v>24</v>
      </c>
      <c r="J1411" t="s">
        <v>25</v>
      </c>
      <c r="K1411" s="1">
        <v>43517</v>
      </c>
      <c r="L1411" t="s">
        <v>26</v>
      </c>
      <c r="N1411" t="s">
        <v>24</v>
      </c>
    </row>
    <row r="1412" spans="1:14" x14ac:dyDescent="0.25">
      <c r="A1412" t="s">
        <v>3098</v>
      </c>
      <c r="B1412" t="s">
        <v>3099</v>
      </c>
      <c r="C1412" t="s">
        <v>326</v>
      </c>
      <c r="D1412" t="s">
        <v>21</v>
      </c>
      <c r="E1412">
        <v>25705</v>
      </c>
      <c r="F1412" t="s">
        <v>23</v>
      </c>
      <c r="G1412" t="s">
        <v>23</v>
      </c>
      <c r="H1412" t="s">
        <v>24</v>
      </c>
      <c r="I1412" t="s">
        <v>24</v>
      </c>
      <c r="J1412" t="s">
        <v>25</v>
      </c>
      <c r="K1412" s="1">
        <v>43516</v>
      </c>
      <c r="L1412" t="s">
        <v>26</v>
      </c>
      <c r="N1412" t="s">
        <v>24</v>
      </c>
    </row>
    <row r="1413" spans="1:14" x14ac:dyDescent="0.25">
      <c r="A1413" t="s">
        <v>3100</v>
      </c>
      <c r="B1413" t="s">
        <v>3101</v>
      </c>
      <c r="C1413" t="s">
        <v>578</v>
      </c>
      <c r="D1413" t="s">
        <v>21</v>
      </c>
      <c r="E1413">
        <v>25832</v>
      </c>
      <c r="F1413" t="s">
        <v>23</v>
      </c>
      <c r="G1413" t="s">
        <v>23</v>
      </c>
      <c r="H1413" t="s">
        <v>24</v>
      </c>
      <c r="I1413" t="s">
        <v>24</v>
      </c>
      <c r="J1413" t="s">
        <v>25</v>
      </c>
      <c r="K1413" s="1">
        <v>43516</v>
      </c>
      <c r="L1413" t="s">
        <v>26</v>
      </c>
      <c r="N1413" t="s">
        <v>24</v>
      </c>
    </row>
    <row r="1414" spans="1:14" x14ac:dyDescent="0.25">
      <c r="A1414" t="s">
        <v>3102</v>
      </c>
      <c r="B1414" t="s">
        <v>3103</v>
      </c>
      <c r="C1414" t="s">
        <v>113</v>
      </c>
      <c r="D1414" t="s">
        <v>21</v>
      </c>
      <c r="E1414">
        <v>25801</v>
      </c>
      <c r="F1414" t="s">
        <v>23</v>
      </c>
      <c r="G1414" t="s">
        <v>23</v>
      </c>
      <c r="H1414" t="s">
        <v>24</v>
      </c>
      <c r="I1414" t="s">
        <v>24</v>
      </c>
      <c r="J1414" t="s">
        <v>25</v>
      </c>
      <c r="K1414" s="1">
        <v>43516</v>
      </c>
      <c r="L1414" t="s">
        <v>26</v>
      </c>
      <c r="N1414" t="s">
        <v>24</v>
      </c>
    </row>
    <row r="1415" spans="1:14" x14ac:dyDescent="0.25">
      <c r="A1415" t="s">
        <v>3104</v>
      </c>
      <c r="B1415" t="s">
        <v>3105</v>
      </c>
      <c r="C1415" t="s">
        <v>591</v>
      </c>
      <c r="D1415" t="s">
        <v>21</v>
      </c>
      <c r="E1415">
        <v>25813</v>
      </c>
      <c r="F1415" t="s">
        <v>23</v>
      </c>
      <c r="G1415" t="s">
        <v>23</v>
      </c>
      <c r="H1415" t="s">
        <v>24</v>
      </c>
      <c r="I1415" t="s">
        <v>24</v>
      </c>
      <c r="J1415" t="s">
        <v>25</v>
      </c>
      <c r="K1415" s="1">
        <v>43516</v>
      </c>
      <c r="L1415" t="s">
        <v>26</v>
      </c>
      <c r="N1415" t="s">
        <v>24</v>
      </c>
    </row>
    <row r="1416" spans="1:14" x14ac:dyDescent="0.25">
      <c r="A1416" t="s">
        <v>3106</v>
      </c>
      <c r="B1416" t="s">
        <v>3107</v>
      </c>
      <c r="C1416" t="s">
        <v>774</v>
      </c>
      <c r="D1416" t="s">
        <v>21</v>
      </c>
      <c r="E1416">
        <v>25428</v>
      </c>
      <c r="F1416" t="s">
        <v>23</v>
      </c>
      <c r="G1416" t="s">
        <v>23</v>
      </c>
      <c r="H1416" t="s">
        <v>24</v>
      </c>
      <c r="I1416" t="s">
        <v>24</v>
      </c>
      <c r="J1416" t="s">
        <v>25</v>
      </c>
      <c r="K1416" s="1">
        <v>43516</v>
      </c>
      <c r="L1416" t="s">
        <v>26</v>
      </c>
      <c r="N1416" t="s">
        <v>24</v>
      </c>
    </row>
    <row r="1417" spans="1:14" x14ac:dyDescent="0.25">
      <c r="A1417" t="s">
        <v>3108</v>
      </c>
      <c r="B1417" t="s">
        <v>3109</v>
      </c>
      <c r="C1417" t="s">
        <v>1089</v>
      </c>
      <c r="D1417" t="s">
        <v>21</v>
      </c>
      <c r="E1417">
        <v>25504</v>
      </c>
      <c r="F1417" t="s">
        <v>23</v>
      </c>
      <c r="G1417" t="s">
        <v>23</v>
      </c>
      <c r="H1417" t="s">
        <v>24</v>
      </c>
      <c r="I1417" t="s">
        <v>24</v>
      </c>
      <c r="J1417" t="s">
        <v>25</v>
      </c>
      <c r="K1417" s="1">
        <v>43516</v>
      </c>
      <c r="L1417" t="s">
        <v>26</v>
      </c>
      <c r="N1417" t="s">
        <v>24</v>
      </c>
    </row>
    <row r="1418" spans="1:14" x14ac:dyDescent="0.25">
      <c r="A1418" t="s">
        <v>3110</v>
      </c>
      <c r="B1418" t="s">
        <v>3111</v>
      </c>
      <c r="C1418" t="s">
        <v>113</v>
      </c>
      <c r="D1418" t="s">
        <v>21</v>
      </c>
      <c r="E1418">
        <v>25801</v>
      </c>
      <c r="F1418" t="s">
        <v>23</v>
      </c>
      <c r="G1418" t="s">
        <v>23</v>
      </c>
      <c r="H1418" t="s">
        <v>24</v>
      </c>
      <c r="I1418" t="s">
        <v>24</v>
      </c>
      <c r="J1418" t="s">
        <v>25</v>
      </c>
      <c r="K1418" s="1">
        <v>43516</v>
      </c>
      <c r="L1418" t="s">
        <v>26</v>
      </c>
      <c r="N1418" t="s">
        <v>24</v>
      </c>
    </row>
    <row r="1419" spans="1:14" x14ac:dyDescent="0.25">
      <c r="A1419" t="s">
        <v>3112</v>
      </c>
      <c r="B1419" t="s">
        <v>3113</v>
      </c>
      <c r="C1419" t="s">
        <v>113</v>
      </c>
      <c r="D1419" t="s">
        <v>21</v>
      </c>
      <c r="E1419">
        <v>25801</v>
      </c>
      <c r="F1419" t="s">
        <v>23</v>
      </c>
      <c r="G1419" t="s">
        <v>23</v>
      </c>
      <c r="H1419" t="s">
        <v>24</v>
      </c>
      <c r="I1419" t="s">
        <v>24</v>
      </c>
      <c r="J1419" t="s">
        <v>25</v>
      </c>
      <c r="K1419" s="1">
        <v>43516</v>
      </c>
      <c r="L1419" t="s">
        <v>26</v>
      </c>
      <c r="N1419" t="s">
        <v>24</v>
      </c>
    </row>
    <row r="1420" spans="1:14" x14ac:dyDescent="0.25">
      <c r="A1420" t="s">
        <v>3114</v>
      </c>
      <c r="B1420" t="s">
        <v>3115</v>
      </c>
      <c r="C1420" t="s">
        <v>326</v>
      </c>
      <c r="D1420" t="s">
        <v>21</v>
      </c>
      <c r="E1420">
        <v>25701</v>
      </c>
      <c r="F1420" t="s">
        <v>23</v>
      </c>
      <c r="G1420" t="s">
        <v>23</v>
      </c>
      <c r="H1420" t="s">
        <v>24</v>
      </c>
      <c r="I1420" t="s">
        <v>24</v>
      </c>
      <c r="J1420" t="s">
        <v>25</v>
      </c>
      <c r="K1420" s="1">
        <v>43516</v>
      </c>
      <c r="L1420" t="s">
        <v>26</v>
      </c>
      <c r="N1420" t="s">
        <v>24</v>
      </c>
    </row>
    <row r="1421" spans="1:14" x14ac:dyDescent="0.25">
      <c r="A1421" t="s">
        <v>3116</v>
      </c>
      <c r="B1421" t="s">
        <v>3117</v>
      </c>
      <c r="C1421" t="s">
        <v>1014</v>
      </c>
      <c r="D1421" t="s">
        <v>21</v>
      </c>
      <c r="E1421">
        <v>25530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43516</v>
      </c>
      <c r="L1421" t="s">
        <v>26</v>
      </c>
      <c r="N1421" t="s">
        <v>24</v>
      </c>
    </row>
    <row r="1422" spans="1:14" x14ac:dyDescent="0.25">
      <c r="A1422" t="s">
        <v>3118</v>
      </c>
      <c r="B1422" t="s">
        <v>3119</v>
      </c>
      <c r="C1422" t="s">
        <v>1629</v>
      </c>
      <c r="D1422" t="s">
        <v>21</v>
      </c>
      <c r="E1422">
        <v>25159</v>
      </c>
      <c r="F1422" t="s">
        <v>23</v>
      </c>
      <c r="G1422" t="s">
        <v>23</v>
      </c>
      <c r="H1422" t="s">
        <v>24</v>
      </c>
      <c r="I1422" t="s">
        <v>24</v>
      </c>
      <c r="J1422" t="s">
        <v>25</v>
      </c>
      <c r="K1422" s="1">
        <v>43516</v>
      </c>
      <c r="L1422" t="s">
        <v>26</v>
      </c>
      <c r="N1422" t="s">
        <v>24</v>
      </c>
    </row>
    <row r="1423" spans="1:14" x14ac:dyDescent="0.25">
      <c r="A1423" t="s">
        <v>3027</v>
      </c>
      <c r="B1423" t="s">
        <v>3120</v>
      </c>
      <c r="C1423" t="s">
        <v>113</v>
      </c>
      <c r="D1423" t="s">
        <v>21</v>
      </c>
      <c r="E1423">
        <v>25801</v>
      </c>
      <c r="F1423" t="s">
        <v>23</v>
      </c>
      <c r="G1423" t="s">
        <v>23</v>
      </c>
      <c r="H1423" t="s">
        <v>24</v>
      </c>
      <c r="I1423" t="s">
        <v>24</v>
      </c>
      <c r="J1423" t="s">
        <v>25</v>
      </c>
      <c r="K1423" s="1">
        <v>43516</v>
      </c>
      <c r="L1423" t="s">
        <v>26</v>
      </c>
      <c r="N1423" t="s">
        <v>24</v>
      </c>
    </row>
    <row r="1424" spans="1:14" x14ac:dyDescent="0.25">
      <c r="A1424" t="s">
        <v>3027</v>
      </c>
      <c r="B1424" t="s">
        <v>3121</v>
      </c>
      <c r="C1424" t="s">
        <v>591</v>
      </c>
      <c r="D1424" t="s">
        <v>21</v>
      </c>
      <c r="E1424">
        <v>25813</v>
      </c>
      <c r="F1424" t="s">
        <v>23</v>
      </c>
      <c r="G1424" t="s">
        <v>23</v>
      </c>
      <c r="H1424" t="s">
        <v>24</v>
      </c>
      <c r="I1424" t="s">
        <v>24</v>
      </c>
      <c r="J1424" t="s">
        <v>25</v>
      </c>
      <c r="K1424" s="1">
        <v>43516</v>
      </c>
      <c r="L1424" t="s">
        <v>26</v>
      </c>
      <c r="N1424" t="s">
        <v>24</v>
      </c>
    </row>
    <row r="1425" spans="1:14" x14ac:dyDescent="0.25">
      <c r="A1425" t="s">
        <v>3122</v>
      </c>
      <c r="B1425" t="s">
        <v>3123</v>
      </c>
      <c r="C1425" t="s">
        <v>326</v>
      </c>
      <c r="D1425" t="s">
        <v>21</v>
      </c>
      <c r="E1425">
        <v>25702</v>
      </c>
      <c r="F1425" t="s">
        <v>23</v>
      </c>
      <c r="G1425" t="s">
        <v>23</v>
      </c>
      <c r="H1425" t="s">
        <v>24</v>
      </c>
      <c r="I1425" t="s">
        <v>24</v>
      </c>
      <c r="J1425" t="s">
        <v>25</v>
      </c>
      <c r="K1425" s="1">
        <v>43516</v>
      </c>
      <c r="L1425" t="s">
        <v>26</v>
      </c>
      <c r="N1425" t="s">
        <v>24</v>
      </c>
    </row>
    <row r="1426" spans="1:14" x14ac:dyDescent="0.25">
      <c r="A1426" t="s">
        <v>3124</v>
      </c>
      <c r="B1426" t="s">
        <v>3125</v>
      </c>
      <c r="C1426" t="s">
        <v>326</v>
      </c>
      <c r="D1426" t="s">
        <v>21</v>
      </c>
      <c r="E1426">
        <v>25703</v>
      </c>
      <c r="F1426" t="s">
        <v>23</v>
      </c>
      <c r="G1426" t="s">
        <v>23</v>
      </c>
      <c r="H1426" t="s">
        <v>24</v>
      </c>
      <c r="I1426" t="s">
        <v>24</v>
      </c>
      <c r="J1426" t="s">
        <v>25</v>
      </c>
      <c r="K1426" s="1">
        <v>43516</v>
      </c>
      <c r="L1426" t="s">
        <v>26</v>
      </c>
      <c r="N1426" t="s">
        <v>24</v>
      </c>
    </row>
    <row r="1427" spans="1:14" x14ac:dyDescent="0.25">
      <c r="A1427" t="s">
        <v>3126</v>
      </c>
      <c r="B1427" t="s">
        <v>3127</v>
      </c>
      <c r="C1427" t="s">
        <v>441</v>
      </c>
      <c r="D1427" t="s">
        <v>21</v>
      </c>
      <c r="E1427">
        <v>26554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43515</v>
      </c>
      <c r="L1427" t="s">
        <v>26</v>
      </c>
      <c r="N1427" t="s">
        <v>24</v>
      </c>
    </row>
    <row r="1428" spans="1:14" x14ac:dyDescent="0.25">
      <c r="A1428" t="s">
        <v>3128</v>
      </c>
      <c r="B1428" t="s">
        <v>3129</v>
      </c>
      <c r="C1428" t="s">
        <v>441</v>
      </c>
      <c r="D1428" t="s">
        <v>21</v>
      </c>
      <c r="E1428">
        <v>26554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43515</v>
      </c>
      <c r="L1428" t="s">
        <v>26</v>
      </c>
      <c r="N1428" t="s">
        <v>24</v>
      </c>
    </row>
    <row r="1429" spans="1:14" x14ac:dyDescent="0.25">
      <c r="A1429" t="s">
        <v>2380</v>
      </c>
      <c r="B1429" t="s">
        <v>3130</v>
      </c>
      <c r="C1429" t="s">
        <v>441</v>
      </c>
      <c r="D1429" t="s">
        <v>21</v>
      </c>
      <c r="E1429">
        <v>26554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43515</v>
      </c>
      <c r="L1429" t="s">
        <v>26</v>
      </c>
      <c r="N1429" t="s">
        <v>24</v>
      </c>
    </row>
    <row r="1430" spans="1:14" x14ac:dyDescent="0.25">
      <c r="A1430" t="s">
        <v>3131</v>
      </c>
      <c r="B1430" t="s">
        <v>3132</v>
      </c>
      <c r="C1430" t="s">
        <v>441</v>
      </c>
      <c r="D1430" t="s">
        <v>21</v>
      </c>
      <c r="E1430">
        <v>26554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43515</v>
      </c>
      <c r="L1430" t="s">
        <v>26</v>
      </c>
      <c r="N1430" t="s">
        <v>24</v>
      </c>
    </row>
    <row r="1431" spans="1:14" x14ac:dyDescent="0.25">
      <c r="A1431" t="s">
        <v>2534</v>
      </c>
      <c r="B1431" t="s">
        <v>3133</v>
      </c>
      <c r="C1431" t="s">
        <v>441</v>
      </c>
      <c r="D1431" t="s">
        <v>21</v>
      </c>
      <c r="E1431">
        <v>26554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43515</v>
      </c>
      <c r="L1431" t="s">
        <v>26</v>
      </c>
      <c r="N1431" t="s">
        <v>24</v>
      </c>
    </row>
    <row r="1432" spans="1:14" x14ac:dyDescent="0.25">
      <c r="A1432" t="s">
        <v>2407</v>
      </c>
      <c r="B1432" t="s">
        <v>3134</v>
      </c>
      <c r="C1432" t="s">
        <v>441</v>
      </c>
      <c r="D1432" t="s">
        <v>21</v>
      </c>
      <c r="E1432">
        <v>26554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43515</v>
      </c>
      <c r="L1432" t="s">
        <v>26</v>
      </c>
      <c r="N1432" t="s">
        <v>24</v>
      </c>
    </row>
    <row r="1433" spans="1:14" x14ac:dyDescent="0.25">
      <c r="A1433" t="s">
        <v>3135</v>
      </c>
      <c r="B1433" t="s">
        <v>3136</v>
      </c>
      <c r="C1433" t="s">
        <v>409</v>
      </c>
      <c r="D1433" t="s">
        <v>21</v>
      </c>
      <c r="E1433">
        <v>26807</v>
      </c>
      <c r="F1433" t="s">
        <v>23</v>
      </c>
      <c r="G1433" t="s">
        <v>23</v>
      </c>
      <c r="H1433" t="s">
        <v>24</v>
      </c>
      <c r="I1433" t="s">
        <v>24</v>
      </c>
      <c r="J1433" t="s">
        <v>25</v>
      </c>
      <c r="K1433" s="1">
        <v>43514</v>
      </c>
      <c r="L1433" t="s">
        <v>26</v>
      </c>
      <c r="N1433" t="s">
        <v>24</v>
      </c>
    </row>
    <row r="1434" spans="1:14" x14ac:dyDescent="0.25">
      <c r="A1434" t="s">
        <v>3137</v>
      </c>
      <c r="B1434" t="s">
        <v>3138</v>
      </c>
      <c r="C1434" t="s">
        <v>3139</v>
      </c>
      <c r="D1434" t="s">
        <v>21</v>
      </c>
      <c r="E1434">
        <v>24892</v>
      </c>
      <c r="F1434" t="s">
        <v>23</v>
      </c>
      <c r="G1434" t="s">
        <v>23</v>
      </c>
      <c r="H1434" t="s">
        <v>24</v>
      </c>
      <c r="I1434" t="s">
        <v>24</v>
      </c>
      <c r="J1434" t="s">
        <v>25</v>
      </c>
      <c r="K1434" s="1">
        <v>43514</v>
      </c>
      <c r="L1434" t="s">
        <v>26</v>
      </c>
      <c r="N1434" t="s">
        <v>24</v>
      </c>
    </row>
    <row r="1435" spans="1:14" x14ac:dyDescent="0.25">
      <c r="A1435" t="s">
        <v>3140</v>
      </c>
      <c r="B1435" t="s">
        <v>3141</v>
      </c>
      <c r="C1435" t="s">
        <v>1498</v>
      </c>
      <c r="D1435" t="s">
        <v>21</v>
      </c>
      <c r="E1435">
        <v>26847</v>
      </c>
      <c r="F1435" t="s">
        <v>23</v>
      </c>
      <c r="G1435" t="s">
        <v>23</v>
      </c>
      <c r="H1435" t="s">
        <v>24</v>
      </c>
      <c r="I1435" t="s">
        <v>24</v>
      </c>
      <c r="J1435" t="s">
        <v>25</v>
      </c>
      <c r="K1435" s="1">
        <v>43514</v>
      </c>
      <c r="L1435" t="s">
        <v>26</v>
      </c>
      <c r="N1435" t="s">
        <v>24</v>
      </c>
    </row>
    <row r="1436" spans="1:14" x14ac:dyDescent="0.25">
      <c r="A1436" t="s">
        <v>3142</v>
      </c>
      <c r="B1436" t="s">
        <v>3143</v>
      </c>
      <c r="C1436" t="s">
        <v>71</v>
      </c>
      <c r="D1436" t="s">
        <v>21</v>
      </c>
      <c r="E1436">
        <v>26003</v>
      </c>
      <c r="F1436" t="s">
        <v>23</v>
      </c>
      <c r="G1436" t="s">
        <v>23</v>
      </c>
      <c r="H1436" t="s">
        <v>24</v>
      </c>
      <c r="I1436" t="s">
        <v>24</v>
      </c>
      <c r="J1436" t="s">
        <v>25</v>
      </c>
      <c r="K1436" s="1">
        <v>43511</v>
      </c>
      <c r="L1436" t="s">
        <v>26</v>
      </c>
      <c r="N1436" t="s">
        <v>24</v>
      </c>
    </row>
    <row r="1437" spans="1:14" x14ac:dyDescent="0.25">
      <c r="A1437" t="s">
        <v>3144</v>
      </c>
      <c r="B1437" t="s">
        <v>3145</v>
      </c>
      <c r="C1437" t="s">
        <v>779</v>
      </c>
      <c r="D1437" t="s">
        <v>21</v>
      </c>
      <c r="E1437">
        <v>26040</v>
      </c>
      <c r="F1437" t="s">
        <v>23</v>
      </c>
      <c r="G1437" t="s">
        <v>23</v>
      </c>
      <c r="H1437" t="s">
        <v>24</v>
      </c>
      <c r="I1437" t="s">
        <v>24</v>
      </c>
      <c r="J1437" t="s">
        <v>25</v>
      </c>
      <c r="K1437" s="1">
        <v>43511</v>
      </c>
      <c r="L1437" t="s">
        <v>26</v>
      </c>
      <c r="N1437" t="s">
        <v>24</v>
      </c>
    </row>
    <row r="1438" spans="1:14" x14ac:dyDescent="0.25">
      <c r="A1438" t="s">
        <v>3146</v>
      </c>
      <c r="B1438" t="s">
        <v>3147</v>
      </c>
      <c r="C1438" t="s">
        <v>71</v>
      </c>
      <c r="D1438" t="s">
        <v>21</v>
      </c>
      <c r="E1438">
        <v>26003</v>
      </c>
      <c r="F1438" t="s">
        <v>23</v>
      </c>
      <c r="G1438" t="s">
        <v>23</v>
      </c>
      <c r="H1438" t="s">
        <v>24</v>
      </c>
      <c r="I1438" t="s">
        <v>24</v>
      </c>
      <c r="J1438" t="s">
        <v>25</v>
      </c>
      <c r="K1438" s="1">
        <v>43511</v>
      </c>
      <c r="L1438" t="s">
        <v>26</v>
      </c>
      <c r="N1438" t="s">
        <v>24</v>
      </c>
    </row>
    <row r="1439" spans="1:14" x14ac:dyDescent="0.25">
      <c r="A1439" t="s">
        <v>3148</v>
      </c>
      <c r="B1439" t="s">
        <v>3149</v>
      </c>
      <c r="C1439" t="s">
        <v>71</v>
      </c>
      <c r="D1439" t="s">
        <v>21</v>
      </c>
      <c r="E1439">
        <v>26003</v>
      </c>
      <c r="F1439" t="s">
        <v>23</v>
      </c>
      <c r="G1439" t="s">
        <v>23</v>
      </c>
      <c r="H1439" t="s">
        <v>24</v>
      </c>
      <c r="I1439" t="s">
        <v>24</v>
      </c>
      <c r="J1439" t="s">
        <v>25</v>
      </c>
      <c r="K1439" s="1">
        <v>43511</v>
      </c>
      <c r="L1439" t="s">
        <v>26</v>
      </c>
      <c r="N1439" t="s">
        <v>24</v>
      </c>
    </row>
    <row r="1440" spans="1:14" x14ac:dyDescent="0.25">
      <c r="A1440" t="s">
        <v>3150</v>
      </c>
      <c r="B1440" t="s">
        <v>3151</v>
      </c>
      <c r="C1440" t="s">
        <v>779</v>
      </c>
      <c r="D1440" t="s">
        <v>21</v>
      </c>
      <c r="E1440">
        <v>26040</v>
      </c>
      <c r="F1440" t="s">
        <v>23</v>
      </c>
      <c r="G1440" t="s">
        <v>23</v>
      </c>
      <c r="H1440" t="s">
        <v>24</v>
      </c>
      <c r="I1440" t="s">
        <v>24</v>
      </c>
      <c r="J1440" t="s">
        <v>25</v>
      </c>
      <c r="K1440" s="1">
        <v>43511</v>
      </c>
      <c r="L1440" t="s">
        <v>26</v>
      </c>
      <c r="N1440" t="s">
        <v>24</v>
      </c>
    </row>
    <row r="1441" spans="1:14" x14ac:dyDescent="0.25">
      <c r="A1441" t="s">
        <v>3152</v>
      </c>
      <c r="B1441" t="s">
        <v>3153</v>
      </c>
      <c r="C1441" t="s">
        <v>71</v>
      </c>
      <c r="D1441" t="s">
        <v>21</v>
      </c>
      <c r="E1441">
        <v>26003</v>
      </c>
      <c r="F1441" t="s">
        <v>23</v>
      </c>
      <c r="G1441" t="s">
        <v>23</v>
      </c>
      <c r="H1441" t="s">
        <v>24</v>
      </c>
      <c r="I1441" t="s">
        <v>24</v>
      </c>
      <c r="J1441" t="s">
        <v>25</v>
      </c>
      <c r="K1441" s="1">
        <v>43511</v>
      </c>
      <c r="L1441" t="s">
        <v>26</v>
      </c>
      <c r="N1441" t="s">
        <v>24</v>
      </c>
    </row>
    <row r="1442" spans="1:14" x14ac:dyDescent="0.25">
      <c r="A1442" t="s">
        <v>3154</v>
      </c>
      <c r="B1442" t="s">
        <v>3155</v>
      </c>
      <c r="C1442" t="s">
        <v>707</v>
      </c>
      <c r="D1442" t="s">
        <v>21</v>
      </c>
      <c r="E1442">
        <v>24701</v>
      </c>
      <c r="F1442" t="s">
        <v>23</v>
      </c>
      <c r="G1442" t="s">
        <v>23</v>
      </c>
      <c r="H1442" t="s">
        <v>24</v>
      </c>
      <c r="I1442" t="s">
        <v>24</v>
      </c>
      <c r="J1442" t="s">
        <v>25</v>
      </c>
      <c r="K1442" s="1">
        <v>43511</v>
      </c>
      <c r="L1442" t="s">
        <v>26</v>
      </c>
      <c r="N1442" t="s">
        <v>24</v>
      </c>
    </row>
    <row r="1443" spans="1:14" x14ac:dyDescent="0.25">
      <c r="A1443" t="s">
        <v>3156</v>
      </c>
      <c r="B1443" t="s">
        <v>3157</v>
      </c>
      <c r="C1443" t="s">
        <v>707</v>
      </c>
      <c r="D1443" t="s">
        <v>21</v>
      </c>
      <c r="E1443">
        <v>24701</v>
      </c>
      <c r="F1443" t="s">
        <v>23</v>
      </c>
      <c r="G1443" t="s">
        <v>23</v>
      </c>
      <c r="H1443" t="s">
        <v>24</v>
      </c>
      <c r="I1443" t="s">
        <v>24</v>
      </c>
      <c r="J1443" t="s">
        <v>25</v>
      </c>
      <c r="K1443" s="1">
        <v>43511</v>
      </c>
      <c r="L1443" t="s">
        <v>26</v>
      </c>
      <c r="N1443" t="s">
        <v>24</v>
      </c>
    </row>
    <row r="1444" spans="1:14" x14ac:dyDescent="0.25">
      <c r="A1444" t="s">
        <v>3158</v>
      </c>
      <c r="B1444" t="s">
        <v>3159</v>
      </c>
      <c r="C1444" t="s">
        <v>2372</v>
      </c>
      <c r="D1444" t="s">
        <v>21</v>
      </c>
      <c r="E1444">
        <v>26038</v>
      </c>
      <c r="F1444" t="s">
        <v>23</v>
      </c>
      <c r="G1444" t="s">
        <v>23</v>
      </c>
      <c r="H1444" t="s">
        <v>24</v>
      </c>
      <c r="I1444" t="s">
        <v>24</v>
      </c>
      <c r="J1444" t="s">
        <v>25</v>
      </c>
      <c r="K1444" s="1">
        <v>43511</v>
      </c>
      <c r="L1444" t="s">
        <v>26</v>
      </c>
      <c r="N1444" t="s">
        <v>24</v>
      </c>
    </row>
    <row r="1445" spans="1:14" x14ac:dyDescent="0.25">
      <c r="A1445" t="s">
        <v>1075</v>
      </c>
      <c r="B1445" t="s">
        <v>1076</v>
      </c>
      <c r="C1445" t="s">
        <v>326</v>
      </c>
      <c r="D1445" t="s">
        <v>21</v>
      </c>
      <c r="E1445">
        <v>25701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43510</v>
      </c>
      <c r="L1445" t="s">
        <v>26</v>
      </c>
      <c r="N1445" t="s">
        <v>24</v>
      </c>
    </row>
    <row r="1446" spans="1:14" x14ac:dyDescent="0.25">
      <c r="A1446" t="s">
        <v>3160</v>
      </c>
      <c r="B1446" t="s">
        <v>3161</v>
      </c>
      <c r="C1446" t="s">
        <v>2358</v>
      </c>
      <c r="D1446" t="s">
        <v>21</v>
      </c>
      <c r="E1446">
        <v>25177</v>
      </c>
      <c r="F1446" t="s">
        <v>23</v>
      </c>
      <c r="G1446" t="s">
        <v>23</v>
      </c>
      <c r="H1446" t="s">
        <v>24</v>
      </c>
      <c r="I1446" t="s">
        <v>24</v>
      </c>
      <c r="J1446" t="s">
        <v>25</v>
      </c>
      <c r="K1446" s="1">
        <v>43510</v>
      </c>
      <c r="L1446" t="s">
        <v>26</v>
      </c>
      <c r="N1446" t="s">
        <v>24</v>
      </c>
    </row>
    <row r="1447" spans="1:14" x14ac:dyDescent="0.25">
      <c r="A1447" t="s">
        <v>3162</v>
      </c>
      <c r="B1447" t="s">
        <v>3163</v>
      </c>
      <c r="C1447" t="s">
        <v>707</v>
      </c>
      <c r="D1447" t="s">
        <v>21</v>
      </c>
      <c r="E1447">
        <v>24701</v>
      </c>
      <c r="F1447" t="s">
        <v>23</v>
      </c>
      <c r="G1447" t="s">
        <v>23</v>
      </c>
      <c r="H1447" t="s">
        <v>24</v>
      </c>
      <c r="I1447" t="s">
        <v>24</v>
      </c>
      <c r="J1447" t="s">
        <v>25</v>
      </c>
      <c r="K1447" s="1">
        <v>43510</v>
      </c>
      <c r="L1447" t="s">
        <v>26</v>
      </c>
      <c r="N1447" t="s">
        <v>24</v>
      </c>
    </row>
    <row r="1448" spans="1:14" x14ac:dyDescent="0.25">
      <c r="A1448" t="s">
        <v>3164</v>
      </c>
      <c r="B1448" t="s">
        <v>3165</v>
      </c>
      <c r="C1448" t="s">
        <v>707</v>
      </c>
      <c r="D1448" t="s">
        <v>21</v>
      </c>
      <c r="E1448">
        <v>24701</v>
      </c>
      <c r="F1448" t="s">
        <v>23</v>
      </c>
      <c r="G1448" t="s">
        <v>23</v>
      </c>
      <c r="H1448" t="s">
        <v>24</v>
      </c>
      <c r="I1448" t="s">
        <v>24</v>
      </c>
      <c r="J1448" t="s">
        <v>25</v>
      </c>
      <c r="K1448" s="1">
        <v>43510</v>
      </c>
      <c r="L1448" t="s">
        <v>26</v>
      </c>
      <c r="N1448" t="s">
        <v>24</v>
      </c>
    </row>
    <row r="1449" spans="1:14" x14ac:dyDescent="0.25">
      <c r="A1449" t="s">
        <v>3166</v>
      </c>
      <c r="B1449" t="s">
        <v>3167</v>
      </c>
      <c r="C1449" t="s">
        <v>2358</v>
      </c>
      <c r="D1449" t="s">
        <v>21</v>
      </c>
      <c r="E1449">
        <v>25177</v>
      </c>
      <c r="F1449" t="s">
        <v>23</v>
      </c>
      <c r="G1449" t="s">
        <v>23</v>
      </c>
      <c r="H1449" t="s">
        <v>24</v>
      </c>
      <c r="I1449" t="s">
        <v>24</v>
      </c>
      <c r="J1449" t="s">
        <v>25</v>
      </c>
      <c r="K1449" s="1">
        <v>43510</v>
      </c>
      <c r="L1449" t="s">
        <v>26</v>
      </c>
      <c r="N1449" t="s">
        <v>24</v>
      </c>
    </row>
    <row r="1450" spans="1:14" x14ac:dyDescent="0.25">
      <c r="A1450" t="s">
        <v>3168</v>
      </c>
      <c r="B1450" t="s">
        <v>3169</v>
      </c>
      <c r="C1450" t="s">
        <v>2358</v>
      </c>
      <c r="D1450" t="s">
        <v>21</v>
      </c>
      <c r="E1450">
        <v>25177</v>
      </c>
      <c r="F1450" t="s">
        <v>23</v>
      </c>
      <c r="G1450" t="s">
        <v>23</v>
      </c>
      <c r="H1450" t="s">
        <v>24</v>
      </c>
      <c r="I1450" t="s">
        <v>24</v>
      </c>
      <c r="J1450" t="s">
        <v>25</v>
      </c>
      <c r="K1450" s="1">
        <v>43510</v>
      </c>
      <c r="L1450" t="s">
        <v>26</v>
      </c>
      <c r="N1450" t="s">
        <v>24</v>
      </c>
    </row>
    <row r="1451" spans="1:14" x14ac:dyDescent="0.25">
      <c r="A1451" t="s">
        <v>3170</v>
      </c>
      <c r="B1451" t="s">
        <v>3171</v>
      </c>
      <c r="C1451" t="s">
        <v>707</v>
      </c>
      <c r="D1451" t="s">
        <v>21</v>
      </c>
      <c r="E1451">
        <v>24701</v>
      </c>
      <c r="F1451" t="s">
        <v>23</v>
      </c>
      <c r="G1451" t="s">
        <v>23</v>
      </c>
      <c r="H1451" t="s">
        <v>24</v>
      </c>
      <c r="I1451" t="s">
        <v>24</v>
      </c>
      <c r="J1451" t="s">
        <v>25</v>
      </c>
      <c r="K1451" s="1">
        <v>43510</v>
      </c>
      <c r="L1451" t="s">
        <v>26</v>
      </c>
      <c r="N1451" t="s">
        <v>24</v>
      </c>
    </row>
    <row r="1452" spans="1:14" x14ac:dyDescent="0.25">
      <c r="A1452" t="s">
        <v>3172</v>
      </c>
      <c r="B1452" t="s">
        <v>3173</v>
      </c>
      <c r="C1452" t="s">
        <v>707</v>
      </c>
      <c r="D1452" t="s">
        <v>21</v>
      </c>
      <c r="E1452">
        <v>24701</v>
      </c>
      <c r="F1452" t="s">
        <v>23</v>
      </c>
      <c r="G1452" t="s">
        <v>23</v>
      </c>
      <c r="H1452" t="s">
        <v>24</v>
      </c>
      <c r="I1452" t="s">
        <v>24</v>
      </c>
      <c r="J1452" t="s">
        <v>25</v>
      </c>
      <c r="K1452" s="1">
        <v>43510</v>
      </c>
      <c r="L1452" t="s">
        <v>26</v>
      </c>
      <c r="N1452" t="s">
        <v>24</v>
      </c>
    </row>
    <row r="1453" spans="1:14" x14ac:dyDescent="0.25">
      <c r="A1453" t="s">
        <v>3174</v>
      </c>
      <c r="B1453" t="s">
        <v>3175</v>
      </c>
      <c r="C1453" t="s">
        <v>707</v>
      </c>
      <c r="D1453" t="s">
        <v>21</v>
      </c>
      <c r="E1453">
        <v>24701</v>
      </c>
      <c r="F1453" t="s">
        <v>23</v>
      </c>
      <c r="G1453" t="s">
        <v>23</v>
      </c>
      <c r="H1453" t="s">
        <v>24</v>
      </c>
      <c r="I1453" t="s">
        <v>24</v>
      </c>
      <c r="J1453" t="s">
        <v>25</v>
      </c>
      <c r="K1453" s="1">
        <v>43510</v>
      </c>
      <c r="L1453" t="s">
        <v>26</v>
      </c>
      <c r="N1453" t="s">
        <v>24</v>
      </c>
    </row>
    <row r="1454" spans="1:14" x14ac:dyDescent="0.25">
      <c r="A1454" t="s">
        <v>3174</v>
      </c>
      <c r="B1454" t="s">
        <v>3176</v>
      </c>
      <c r="C1454" t="s">
        <v>707</v>
      </c>
      <c r="D1454" t="s">
        <v>21</v>
      </c>
      <c r="E1454">
        <v>24701</v>
      </c>
      <c r="F1454" t="s">
        <v>23</v>
      </c>
      <c r="G1454" t="s">
        <v>23</v>
      </c>
      <c r="H1454" t="s">
        <v>24</v>
      </c>
      <c r="I1454" t="s">
        <v>24</v>
      </c>
      <c r="J1454" t="s">
        <v>25</v>
      </c>
      <c r="K1454" s="1">
        <v>43510</v>
      </c>
      <c r="L1454" t="s">
        <v>26</v>
      </c>
      <c r="N1454" t="s">
        <v>24</v>
      </c>
    </row>
    <row r="1455" spans="1:14" x14ac:dyDescent="0.25">
      <c r="A1455" t="s">
        <v>970</v>
      </c>
      <c r="B1455" t="s">
        <v>1090</v>
      </c>
      <c r="C1455" t="s">
        <v>326</v>
      </c>
      <c r="D1455" t="s">
        <v>21</v>
      </c>
      <c r="E1455">
        <v>25701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43510</v>
      </c>
      <c r="L1455" t="s">
        <v>26</v>
      </c>
      <c r="N1455" t="s">
        <v>24</v>
      </c>
    </row>
    <row r="1456" spans="1:14" x14ac:dyDescent="0.25">
      <c r="A1456" t="s">
        <v>349</v>
      </c>
      <c r="B1456" t="s">
        <v>1093</v>
      </c>
      <c r="C1456" t="s">
        <v>326</v>
      </c>
      <c r="D1456" t="s">
        <v>21</v>
      </c>
      <c r="E1456">
        <v>25701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43510</v>
      </c>
      <c r="L1456" t="s">
        <v>26</v>
      </c>
      <c r="N1456" t="s">
        <v>24</v>
      </c>
    </row>
    <row r="1457" spans="1:14" x14ac:dyDescent="0.25">
      <c r="A1457" t="s">
        <v>3177</v>
      </c>
      <c r="B1457" t="s">
        <v>3178</v>
      </c>
      <c r="C1457" t="s">
        <v>304</v>
      </c>
      <c r="D1457" t="s">
        <v>21</v>
      </c>
      <c r="E1457">
        <v>24739</v>
      </c>
      <c r="F1457" t="s">
        <v>23</v>
      </c>
      <c r="G1457" t="s">
        <v>23</v>
      </c>
      <c r="H1457" t="s">
        <v>24</v>
      </c>
      <c r="I1457" t="s">
        <v>24</v>
      </c>
      <c r="J1457" t="s">
        <v>25</v>
      </c>
      <c r="K1457" s="1">
        <v>43509</v>
      </c>
      <c r="L1457" t="s">
        <v>26</v>
      </c>
      <c r="N1457" t="s">
        <v>24</v>
      </c>
    </row>
    <row r="1458" spans="1:14" x14ac:dyDescent="0.25">
      <c r="A1458" t="s">
        <v>3179</v>
      </c>
      <c r="B1458" t="s">
        <v>3180</v>
      </c>
      <c r="C1458" t="s">
        <v>991</v>
      </c>
      <c r="D1458" t="s">
        <v>21</v>
      </c>
      <c r="E1458">
        <v>25414</v>
      </c>
      <c r="F1458" t="s">
        <v>23</v>
      </c>
      <c r="G1458" t="s">
        <v>23</v>
      </c>
      <c r="H1458" t="s">
        <v>24</v>
      </c>
      <c r="I1458" t="s">
        <v>24</v>
      </c>
      <c r="J1458" t="s">
        <v>25</v>
      </c>
      <c r="K1458" s="1">
        <v>43509</v>
      </c>
      <c r="L1458" t="s">
        <v>26</v>
      </c>
      <c r="N1458" t="s">
        <v>24</v>
      </c>
    </row>
    <row r="1459" spans="1:14" x14ac:dyDescent="0.25">
      <c r="A1459" t="s">
        <v>3181</v>
      </c>
      <c r="B1459" t="s">
        <v>3182</v>
      </c>
      <c r="C1459" t="s">
        <v>326</v>
      </c>
      <c r="D1459" t="s">
        <v>21</v>
      </c>
      <c r="E1459">
        <v>25701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43509</v>
      </c>
      <c r="L1459" t="s">
        <v>26</v>
      </c>
      <c r="N1459" t="s">
        <v>24</v>
      </c>
    </row>
    <row r="1460" spans="1:14" x14ac:dyDescent="0.25">
      <c r="A1460" t="s">
        <v>3183</v>
      </c>
      <c r="B1460" t="s">
        <v>3184</v>
      </c>
      <c r="C1460" t="s">
        <v>304</v>
      </c>
      <c r="D1460" t="s">
        <v>21</v>
      </c>
      <c r="E1460">
        <v>24740</v>
      </c>
      <c r="F1460" t="s">
        <v>23</v>
      </c>
      <c r="G1460" t="s">
        <v>23</v>
      </c>
      <c r="H1460" t="s">
        <v>24</v>
      </c>
      <c r="I1460" t="s">
        <v>24</v>
      </c>
      <c r="J1460" t="s">
        <v>25</v>
      </c>
      <c r="K1460" s="1">
        <v>43509</v>
      </c>
      <c r="L1460" t="s">
        <v>26</v>
      </c>
      <c r="N1460" t="s">
        <v>24</v>
      </c>
    </row>
    <row r="1461" spans="1:14" x14ac:dyDescent="0.25">
      <c r="A1461" t="s">
        <v>3185</v>
      </c>
      <c r="B1461" t="s">
        <v>3186</v>
      </c>
      <c r="C1461" t="s">
        <v>991</v>
      </c>
      <c r="D1461" t="s">
        <v>21</v>
      </c>
      <c r="E1461">
        <v>25414</v>
      </c>
      <c r="F1461" t="s">
        <v>23</v>
      </c>
      <c r="G1461" t="s">
        <v>23</v>
      </c>
      <c r="H1461" t="s">
        <v>24</v>
      </c>
      <c r="I1461" t="s">
        <v>24</v>
      </c>
      <c r="J1461" t="s">
        <v>25</v>
      </c>
      <c r="K1461" s="1">
        <v>43509</v>
      </c>
      <c r="L1461" t="s">
        <v>26</v>
      </c>
      <c r="N1461" t="s">
        <v>24</v>
      </c>
    </row>
    <row r="1462" spans="1:14" x14ac:dyDescent="0.25">
      <c r="A1462" t="s">
        <v>3187</v>
      </c>
      <c r="B1462" t="s">
        <v>3188</v>
      </c>
      <c r="C1462" t="s">
        <v>611</v>
      </c>
      <c r="D1462" t="s">
        <v>21</v>
      </c>
      <c r="E1462">
        <v>25315</v>
      </c>
      <c r="F1462" t="s">
        <v>23</v>
      </c>
      <c r="G1462" t="s">
        <v>23</v>
      </c>
      <c r="H1462" t="s">
        <v>24</v>
      </c>
      <c r="I1462" t="s">
        <v>24</v>
      </c>
      <c r="J1462" t="s">
        <v>25</v>
      </c>
      <c r="K1462" s="1">
        <v>43509</v>
      </c>
      <c r="L1462" t="s">
        <v>26</v>
      </c>
      <c r="N1462" t="s">
        <v>24</v>
      </c>
    </row>
    <row r="1463" spans="1:14" x14ac:dyDescent="0.25">
      <c r="A1463" t="s">
        <v>3189</v>
      </c>
      <c r="B1463" t="s">
        <v>3190</v>
      </c>
      <c r="C1463" t="s">
        <v>48</v>
      </c>
      <c r="D1463" t="s">
        <v>21</v>
      </c>
      <c r="E1463">
        <v>25304</v>
      </c>
      <c r="F1463" t="s">
        <v>23</v>
      </c>
      <c r="G1463" t="s">
        <v>23</v>
      </c>
      <c r="H1463" t="s">
        <v>24</v>
      </c>
      <c r="I1463" t="s">
        <v>24</v>
      </c>
      <c r="J1463" t="s">
        <v>25</v>
      </c>
      <c r="K1463" s="1">
        <v>43509</v>
      </c>
      <c r="L1463" t="s">
        <v>26</v>
      </c>
      <c r="N1463" t="s">
        <v>24</v>
      </c>
    </row>
    <row r="1464" spans="1:14" x14ac:dyDescent="0.25">
      <c r="A1464" t="s">
        <v>3191</v>
      </c>
      <c r="B1464" t="s">
        <v>3192</v>
      </c>
      <c r="C1464" t="s">
        <v>326</v>
      </c>
      <c r="D1464" t="s">
        <v>21</v>
      </c>
      <c r="E1464">
        <v>25702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43509</v>
      </c>
      <c r="L1464" t="s">
        <v>26</v>
      </c>
      <c r="N1464" t="s">
        <v>24</v>
      </c>
    </row>
    <row r="1465" spans="1:14" x14ac:dyDescent="0.25">
      <c r="A1465" t="s">
        <v>1087</v>
      </c>
      <c r="B1465" t="s">
        <v>1088</v>
      </c>
      <c r="C1465" t="s">
        <v>1089</v>
      </c>
      <c r="D1465" t="s">
        <v>21</v>
      </c>
      <c r="E1465">
        <v>25504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43509</v>
      </c>
      <c r="L1465" t="s">
        <v>26</v>
      </c>
      <c r="N1465" t="s">
        <v>24</v>
      </c>
    </row>
    <row r="1466" spans="1:14" x14ac:dyDescent="0.25">
      <c r="A1466" t="s">
        <v>3118</v>
      </c>
      <c r="B1466" t="s">
        <v>3193</v>
      </c>
      <c r="C1466" t="s">
        <v>48</v>
      </c>
      <c r="D1466" t="s">
        <v>21</v>
      </c>
      <c r="E1466">
        <v>25304</v>
      </c>
      <c r="F1466" t="s">
        <v>23</v>
      </c>
      <c r="G1466" t="s">
        <v>23</v>
      </c>
      <c r="H1466" t="s">
        <v>24</v>
      </c>
      <c r="I1466" t="s">
        <v>24</v>
      </c>
      <c r="J1466" t="s">
        <v>25</v>
      </c>
      <c r="K1466" s="1">
        <v>43509</v>
      </c>
      <c r="L1466" t="s">
        <v>26</v>
      </c>
      <c r="N1466" t="s">
        <v>24</v>
      </c>
    </row>
    <row r="1467" spans="1:14" x14ac:dyDescent="0.25">
      <c r="A1467" t="s">
        <v>3194</v>
      </c>
      <c r="B1467" t="s">
        <v>3195</v>
      </c>
      <c r="C1467" t="s">
        <v>304</v>
      </c>
      <c r="D1467" t="s">
        <v>21</v>
      </c>
      <c r="E1467">
        <v>24740</v>
      </c>
      <c r="F1467" t="s">
        <v>23</v>
      </c>
      <c r="G1467" t="s">
        <v>23</v>
      </c>
      <c r="H1467" t="s">
        <v>24</v>
      </c>
      <c r="I1467" t="s">
        <v>24</v>
      </c>
      <c r="J1467" t="s">
        <v>25</v>
      </c>
      <c r="K1467" s="1">
        <v>43509</v>
      </c>
      <c r="L1467" t="s">
        <v>26</v>
      </c>
      <c r="N1467" t="s">
        <v>24</v>
      </c>
    </row>
    <row r="1468" spans="1:14" x14ac:dyDescent="0.25">
      <c r="A1468" t="s">
        <v>3196</v>
      </c>
      <c r="B1468" t="s">
        <v>3197</v>
      </c>
      <c r="C1468" t="s">
        <v>1617</v>
      </c>
      <c r="D1468" t="s">
        <v>21</v>
      </c>
      <c r="E1468">
        <v>25526</v>
      </c>
      <c r="F1468" t="s">
        <v>23</v>
      </c>
      <c r="G1468" t="s">
        <v>23</v>
      </c>
      <c r="H1468" t="s">
        <v>24</v>
      </c>
      <c r="I1468" t="s">
        <v>24</v>
      </c>
      <c r="J1468" t="s">
        <v>25</v>
      </c>
      <c r="K1468" s="1">
        <v>43509</v>
      </c>
      <c r="L1468" t="s">
        <v>26</v>
      </c>
      <c r="N1468" t="s">
        <v>24</v>
      </c>
    </row>
    <row r="1469" spans="1:14" x14ac:dyDescent="0.25">
      <c r="A1469" t="s">
        <v>3056</v>
      </c>
      <c r="B1469" t="s">
        <v>3198</v>
      </c>
      <c r="C1469" t="s">
        <v>48</v>
      </c>
      <c r="D1469" t="s">
        <v>21</v>
      </c>
      <c r="E1469">
        <v>25304</v>
      </c>
      <c r="F1469" t="s">
        <v>23</v>
      </c>
      <c r="G1469" t="s">
        <v>23</v>
      </c>
      <c r="H1469" t="s">
        <v>24</v>
      </c>
      <c r="I1469" t="s">
        <v>24</v>
      </c>
      <c r="J1469" t="s">
        <v>25</v>
      </c>
      <c r="K1469" s="1">
        <v>43509</v>
      </c>
      <c r="L1469" t="s">
        <v>26</v>
      </c>
      <c r="N1469" t="s">
        <v>24</v>
      </c>
    </row>
    <row r="1470" spans="1:14" x14ac:dyDescent="0.25">
      <c r="A1470" t="s">
        <v>3199</v>
      </c>
      <c r="B1470" t="s">
        <v>3200</v>
      </c>
      <c r="C1470" t="s">
        <v>1833</v>
      </c>
      <c r="D1470" t="s">
        <v>21</v>
      </c>
      <c r="E1470">
        <v>25015</v>
      </c>
      <c r="F1470" t="s">
        <v>23</v>
      </c>
      <c r="G1470" t="s">
        <v>23</v>
      </c>
      <c r="H1470" t="s">
        <v>24</v>
      </c>
      <c r="I1470" t="s">
        <v>24</v>
      </c>
      <c r="J1470" t="s">
        <v>25</v>
      </c>
      <c r="K1470" s="1">
        <v>43509</v>
      </c>
      <c r="L1470" t="s">
        <v>26</v>
      </c>
      <c r="N1470" t="s">
        <v>24</v>
      </c>
    </row>
    <row r="1471" spans="1:14" x14ac:dyDescent="0.25">
      <c r="A1471" t="s">
        <v>3201</v>
      </c>
      <c r="B1471" t="s">
        <v>3202</v>
      </c>
      <c r="C1471" t="s">
        <v>304</v>
      </c>
      <c r="D1471" t="s">
        <v>21</v>
      </c>
      <c r="E1471">
        <v>24740</v>
      </c>
      <c r="F1471" t="s">
        <v>23</v>
      </c>
      <c r="G1471" t="s">
        <v>23</v>
      </c>
      <c r="H1471" t="s">
        <v>24</v>
      </c>
      <c r="I1471" t="s">
        <v>24</v>
      </c>
      <c r="J1471" t="s">
        <v>25</v>
      </c>
      <c r="K1471" s="1">
        <v>43509</v>
      </c>
      <c r="L1471" t="s">
        <v>26</v>
      </c>
      <c r="N1471" t="s">
        <v>24</v>
      </c>
    </row>
    <row r="1472" spans="1:14" x14ac:dyDescent="0.25">
      <c r="A1472" t="s">
        <v>3203</v>
      </c>
      <c r="B1472" t="s">
        <v>3204</v>
      </c>
      <c r="C1472" t="s">
        <v>1112</v>
      </c>
      <c r="D1472" t="s">
        <v>21</v>
      </c>
      <c r="E1472">
        <v>26601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43508</v>
      </c>
      <c r="L1472" t="s">
        <v>26</v>
      </c>
      <c r="N1472" t="s">
        <v>24</v>
      </c>
    </row>
    <row r="1473" spans="1:14" x14ac:dyDescent="0.25">
      <c r="A1473" t="s">
        <v>2432</v>
      </c>
      <c r="B1473" t="s">
        <v>3205</v>
      </c>
      <c r="C1473" t="s">
        <v>1112</v>
      </c>
      <c r="D1473" t="s">
        <v>21</v>
      </c>
      <c r="E1473">
        <v>26601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43508</v>
      </c>
      <c r="L1473" t="s">
        <v>26</v>
      </c>
      <c r="N1473" t="s">
        <v>24</v>
      </c>
    </row>
    <row r="1474" spans="1:14" x14ac:dyDescent="0.25">
      <c r="A1474" t="s">
        <v>3206</v>
      </c>
      <c r="B1474" t="s">
        <v>3207</v>
      </c>
      <c r="C1474" t="s">
        <v>48</v>
      </c>
      <c r="D1474" t="s">
        <v>21</v>
      </c>
      <c r="E1474">
        <v>25314</v>
      </c>
      <c r="F1474" t="s">
        <v>23</v>
      </c>
      <c r="G1474" t="s">
        <v>23</v>
      </c>
      <c r="H1474" t="s">
        <v>24</v>
      </c>
      <c r="I1474" t="s">
        <v>24</v>
      </c>
      <c r="J1474" t="s">
        <v>25</v>
      </c>
      <c r="K1474" s="1">
        <v>43508</v>
      </c>
      <c r="L1474" t="s">
        <v>26</v>
      </c>
      <c r="N1474" t="s">
        <v>24</v>
      </c>
    </row>
    <row r="1475" spans="1:14" x14ac:dyDescent="0.25">
      <c r="A1475" t="s">
        <v>3208</v>
      </c>
      <c r="B1475" t="s">
        <v>3209</v>
      </c>
      <c r="C1475" t="s">
        <v>1632</v>
      </c>
      <c r="D1475" t="s">
        <v>21</v>
      </c>
      <c r="E1475">
        <v>26041</v>
      </c>
      <c r="F1475" t="s">
        <v>23</v>
      </c>
      <c r="G1475" t="s">
        <v>23</v>
      </c>
      <c r="H1475" t="s">
        <v>24</v>
      </c>
      <c r="I1475" t="s">
        <v>24</v>
      </c>
      <c r="J1475" t="s">
        <v>25</v>
      </c>
      <c r="K1475" s="1">
        <v>43508</v>
      </c>
      <c r="L1475" t="s">
        <v>26</v>
      </c>
      <c r="N1475" t="s">
        <v>24</v>
      </c>
    </row>
    <row r="1476" spans="1:14" x14ac:dyDescent="0.25">
      <c r="A1476" t="s">
        <v>3210</v>
      </c>
      <c r="B1476" t="s">
        <v>3211</v>
      </c>
      <c r="C1476" t="s">
        <v>326</v>
      </c>
      <c r="D1476" t="s">
        <v>21</v>
      </c>
      <c r="E1476">
        <v>25702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43508</v>
      </c>
      <c r="L1476" t="s">
        <v>26</v>
      </c>
      <c r="N1476" t="s">
        <v>24</v>
      </c>
    </row>
    <row r="1477" spans="1:14" x14ac:dyDescent="0.25">
      <c r="A1477" t="s">
        <v>3212</v>
      </c>
      <c r="B1477" t="s">
        <v>3213</v>
      </c>
      <c r="C1477" t="s">
        <v>1632</v>
      </c>
      <c r="D1477" t="s">
        <v>21</v>
      </c>
      <c r="E1477">
        <v>26041</v>
      </c>
      <c r="F1477" t="s">
        <v>23</v>
      </c>
      <c r="G1477" t="s">
        <v>23</v>
      </c>
      <c r="H1477" t="s">
        <v>24</v>
      </c>
      <c r="I1477" t="s">
        <v>24</v>
      </c>
      <c r="J1477" t="s">
        <v>25</v>
      </c>
      <c r="K1477" s="1">
        <v>43508</v>
      </c>
      <c r="L1477" t="s">
        <v>26</v>
      </c>
      <c r="N1477" t="s">
        <v>24</v>
      </c>
    </row>
    <row r="1478" spans="1:14" x14ac:dyDescent="0.25">
      <c r="A1478" t="s">
        <v>3214</v>
      </c>
      <c r="B1478" t="s">
        <v>3215</v>
      </c>
      <c r="C1478" t="s">
        <v>1617</v>
      </c>
      <c r="D1478" t="s">
        <v>21</v>
      </c>
      <c r="E1478">
        <v>25526</v>
      </c>
      <c r="F1478" t="s">
        <v>23</v>
      </c>
      <c r="G1478" t="s">
        <v>23</v>
      </c>
      <c r="H1478" t="s">
        <v>24</v>
      </c>
      <c r="I1478" t="s">
        <v>24</v>
      </c>
      <c r="J1478" t="s">
        <v>25</v>
      </c>
      <c r="K1478" s="1">
        <v>43508</v>
      </c>
      <c r="L1478" t="s">
        <v>26</v>
      </c>
      <c r="N1478" t="s">
        <v>24</v>
      </c>
    </row>
    <row r="1479" spans="1:14" x14ac:dyDescent="0.25">
      <c r="A1479" t="s">
        <v>3216</v>
      </c>
      <c r="B1479" t="s">
        <v>3217</v>
      </c>
      <c r="C1479" t="s">
        <v>326</v>
      </c>
      <c r="D1479" t="s">
        <v>21</v>
      </c>
      <c r="E1479">
        <v>25705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43508</v>
      </c>
      <c r="L1479" t="s">
        <v>26</v>
      </c>
      <c r="N1479" t="s">
        <v>24</v>
      </c>
    </row>
    <row r="1480" spans="1:14" x14ac:dyDescent="0.25">
      <c r="A1480" t="s">
        <v>2407</v>
      </c>
      <c r="B1480" t="s">
        <v>3218</v>
      </c>
      <c r="C1480" t="s">
        <v>808</v>
      </c>
      <c r="D1480" t="s">
        <v>21</v>
      </c>
      <c r="E1480">
        <v>26624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43508</v>
      </c>
      <c r="L1480" t="s">
        <v>26</v>
      </c>
      <c r="N1480" t="s">
        <v>24</v>
      </c>
    </row>
    <row r="1481" spans="1:14" x14ac:dyDescent="0.25">
      <c r="A1481" t="s">
        <v>1428</v>
      </c>
      <c r="B1481" t="s">
        <v>3219</v>
      </c>
      <c r="C1481" t="s">
        <v>326</v>
      </c>
      <c r="D1481" t="s">
        <v>21</v>
      </c>
      <c r="E1481">
        <v>25702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43508</v>
      </c>
      <c r="L1481" t="s">
        <v>26</v>
      </c>
      <c r="N1481" t="s">
        <v>24</v>
      </c>
    </row>
    <row r="1482" spans="1:14" x14ac:dyDescent="0.25">
      <c r="A1482" t="s">
        <v>1428</v>
      </c>
      <c r="B1482" t="s">
        <v>3220</v>
      </c>
      <c r="C1482" t="s">
        <v>808</v>
      </c>
      <c r="D1482" t="s">
        <v>21</v>
      </c>
      <c r="E1482">
        <v>26624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43508</v>
      </c>
      <c r="L1482" t="s">
        <v>26</v>
      </c>
      <c r="N1482" t="s">
        <v>24</v>
      </c>
    </row>
    <row r="1483" spans="1:14" x14ac:dyDescent="0.25">
      <c r="A1483" t="s">
        <v>3221</v>
      </c>
      <c r="B1483" t="s">
        <v>3222</v>
      </c>
      <c r="C1483" t="s">
        <v>326</v>
      </c>
      <c r="D1483" t="s">
        <v>21</v>
      </c>
      <c r="E1483">
        <v>25701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43508</v>
      </c>
      <c r="L1483" t="s">
        <v>26</v>
      </c>
      <c r="N1483" t="s">
        <v>24</v>
      </c>
    </row>
    <row r="1484" spans="1:14" x14ac:dyDescent="0.25">
      <c r="A1484" t="s">
        <v>3223</v>
      </c>
      <c r="B1484" t="s">
        <v>3224</v>
      </c>
      <c r="C1484" t="s">
        <v>326</v>
      </c>
      <c r="D1484" t="s">
        <v>21</v>
      </c>
      <c r="E1484">
        <v>25701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43508</v>
      </c>
      <c r="L1484" t="s">
        <v>26</v>
      </c>
      <c r="N1484" t="s">
        <v>24</v>
      </c>
    </row>
    <row r="1485" spans="1:14" x14ac:dyDescent="0.25">
      <c r="A1485" t="s">
        <v>3225</v>
      </c>
      <c r="B1485" t="s">
        <v>3226</v>
      </c>
      <c r="C1485" t="s">
        <v>1632</v>
      </c>
      <c r="D1485" t="s">
        <v>21</v>
      </c>
      <c r="E1485">
        <v>26041</v>
      </c>
      <c r="F1485" t="s">
        <v>23</v>
      </c>
      <c r="G1485" t="s">
        <v>23</v>
      </c>
      <c r="H1485" t="s">
        <v>24</v>
      </c>
      <c r="I1485" t="s">
        <v>24</v>
      </c>
      <c r="J1485" t="s">
        <v>25</v>
      </c>
      <c r="K1485" s="1">
        <v>43508</v>
      </c>
      <c r="L1485" t="s">
        <v>26</v>
      </c>
      <c r="N1485" t="s">
        <v>24</v>
      </c>
    </row>
    <row r="1486" spans="1:14" x14ac:dyDescent="0.25">
      <c r="A1486" t="s">
        <v>3227</v>
      </c>
      <c r="B1486" t="s">
        <v>3228</v>
      </c>
      <c r="C1486" t="s">
        <v>326</v>
      </c>
      <c r="D1486" t="s">
        <v>21</v>
      </c>
      <c r="E1486">
        <v>25701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43508</v>
      </c>
      <c r="L1486" t="s">
        <v>26</v>
      </c>
      <c r="N1486" t="s">
        <v>24</v>
      </c>
    </row>
    <row r="1487" spans="1:14" x14ac:dyDescent="0.25">
      <c r="A1487" t="s">
        <v>3229</v>
      </c>
      <c r="B1487" t="s">
        <v>3230</v>
      </c>
      <c r="C1487" t="s">
        <v>1632</v>
      </c>
      <c r="D1487" t="s">
        <v>21</v>
      </c>
      <c r="E1487">
        <v>26041</v>
      </c>
      <c r="F1487" t="s">
        <v>23</v>
      </c>
      <c r="G1487" t="s">
        <v>23</v>
      </c>
      <c r="H1487" t="s">
        <v>24</v>
      </c>
      <c r="I1487" t="s">
        <v>24</v>
      </c>
      <c r="J1487" t="s">
        <v>25</v>
      </c>
      <c r="K1487" s="1">
        <v>43508</v>
      </c>
      <c r="L1487" t="s">
        <v>26</v>
      </c>
      <c r="N1487" t="s">
        <v>24</v>
      </c>
    </row>
    <row r="1488" spans="1:14" x14ac:dyDescent="0.25">
      <c r="A1488" t="s">
        <v>2793</v>
      </c>
      <c r="B1488" t="s">
        <v>3231</v>
      </c>
      <c r="C1488" t="s">
        <v>326</v>
      </c>
      <c r="D1488" t="s">
        <v>21</v>
      </c>
      <c r="E1488">
        <v>25703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43508</v>
      </c>
      <c r="L1488" t="s">
        <v>26</v>
      </c>
      <c r="N1488" t="s">
        <v>24</v>
      </c>
    </row>
    <row r="1489" spans="1:14" x14ac:dyDescent="0.25">
      <c r="A1489" t="s">
        <v>3232</v>
      </c>
      <c r="B1489" t="s">
        <v>3233</v>
      </c>
      <c r="C1489" t="s">
        <v>326</v>
      </c>
      <c r="D1489" t="s">
        <v>21</v>
      </c>
      <c r="E1489">
        <v>25705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43508</v>
      </c>
      <c r="L1489" t="s">
        <v>26</v>
      </c>
      <c r="N1489" t="s">
        <v>24</v>
      </c>
    </row>
    <row r="1490" spans="1:14" x14ac:dyDescent="0.25">
      <c r="A1490" t="s">
        <v>3234</v>
      </c>
      <c r="B1490" t="s">
        <v>3235</v>
      </c>
      <c r="C1490" t="s">
        <v>320</v>
      </c>
      <c r="D1490" t="s">
        <v>21</v>
      </c>
      <c r="E1490">
        <v>26452</v>
      </c>
      <c r="F1490" t="s">
        <v>23</v>
      </c>
      <c r="G1490" t="s">
        <v>23</v>
      </c>
      <c r="H1490" t="s">
        <v>24</v>
      </c>
      <c r="I1490" t="s">
        <v>24</v>
      </c>
      <c r="J1490" t="s">
        <v>25</v>
      </c>
      <c r="K1490" s="1">
        <v>43508</v>
      </c>
      <c r="L1490" t="s">
        <v>26</v>
      </c>
      <c r="N1490" t="s">
        <v>24</v>
      </c>
    </row>
    <row r="1491" spans="1:14" x14ac:dyDescent="0.25">
      <c r="A1491" t="s">
        <v>3236</v>
      </c>
      <c r="B1491" t="s">
        <v>3237</v>
      </c>
      <c r="C1491" t="s">
        <v>1632</v>
      </c>
      <c r="D1491" t="s">
        <v>21</v>
      </c>
      <c r="E1491">
        <v>26041</v>
      </c>
      <c r="F1491" t="s">
        <v>23</v>
      </c>
      <c r="G1491" t="s">
        <v>23</v>
      </c>
      <c r="H1491" t="s">
        <v>24</v>
      </c>
      <c r="I1491" t="s">
        <v>24</v>
      </c>
      <c r="J1491" t="s">
        <v>25</v>
      </c>
      <c r="K1491" s="1">
        <v>43508</v>
      </c>
      <c r="L1491" t="s">
        <v>26</v>
      </c>
      <c r="N1491" t="s">
        <v>24</v>
      </c>
    </row>
    <row r="1492" spans="1:14" x14ac:dyDescent="0.25">
      <c r="A1492" t="s">
        <v>3238</v>
      </c>
      <c r="B1492" t="s">
        <v>3239</v>
      </c>
      <c r="C1492" t="s">
        <v>512</v>
      </c>
      <c r="D1492" t="s">
        <v>21</v>
      </c>
      <c r="E1492">
        <v>26201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43507</v>
      </c>
      <c r="L1492" t="s">
        <v>26</v>
      </c>
      <c r="N1492" t="s">
        <v>24</v>
      </c>
    </row>
    <row r="1493" spans="1:14" x14ac:dyDescent="0.25">
      <c r="A1493" t="s">
        <v>3240</v>
      </c>
      <c r="B1493" t="s">
        <v>3241</v>
      </c>
      <c r="C1493" t="s">
        <v>71</v>
      </c>
      <c r="D1493" t="s">
        <v>21</v>
      </c>
      <c r="E1493">
        <v>26003</v>
      </c>
      <c r="F1493" t="s">
        <v>23</v>
      </c>
      <c r="G1493" t="s">
        <v>23</v>
      </c>
      <c r="H1493" t="s">
        <v>24</v>
      </c>
      <c r="I1493" t="s">
        <v>24</v>
      </c>
      <c r="J1493" t="s">
        <v>25</v>
      </c>
      <c r="K1493" s="1">
        <v>43507</v>
      </c>
      <c r="L1493" t="s">
        <v>26</v>
      </c>
      <c r="N1493" t="s">
        <v>24</v>
      </c>
    </row>
    <row r="1494" spans="1:14" x14ac:dyDescent="0.25">
      <c r="A1494" t="s">
        <v>3242</v>
      </c>
      <c r="B1494" t="s">
        <v>3243</v>
      </c>
      <c r="C1494" t="s">
        <v>2613</v>
      </c>
      <c r="D1494" t="s">
        <v>21</v>
      </c>
      <c r="E1494">
        <v>26060</v>
      </c>
      <c r="F1494" t="s">
        <v>23</v>
      </c>
      <c r="G1494" t="s">
        <v>23</v>
      </c>
      <c r="H1494" t="s">
        <v>24</v>
      </c>
      <c r="I1494" t="s">
        <v>24</v>
      </c>
      <c r="J1494" t="s">
        <v>25</v>
      </c>
      <c r="K1494" s="1">
        <v>43507</v>
      </c>
      <c r="L1494" t="s">
        <v>26</v>
      </c>
      <c r="N1494" t="s">
        <v>24</v>
      </c>
    </row>
    <row r="1495" spans="1:14" x14ac:dyDescent="0.25">
      <c r="A1495" t="s">
        <v>3245</v>
      </c>
      <c r="B1495" t="s">
        <v>3246</v>
      </c>
      <c r="C1495" t="s">
        <v>3247</v>
      </c>
      <c r="D1495" t="s">
        <v>21</v>
      </c>
      <c r="E1495">
        <v>26278</v>
      </c>
      <c r="F1495" t="s">
        <v>23</v>
      </c>
      <c r="G1495" t="s">
        <v>23</v>
      </c>
      <c r="H1495" t="s">
        <v>24</v>
      </c>
      <c r="I1495" t="s">
        <v>24</v>
      </c>
      <c r="J1495" t="s">
        <v>25</v>
      </c>
      <c r="K1495" s="1">
        <v>43507</v>
      </c>
      <c r="L1495" t="s">
        <v>26</v>
      </c>
      <c r="N1495" t="s">
        <v>24</v>
      </c>
    </row>
    <row r="1496" spans="1:14" x14ac:dyDescent="0.25">
      <c r="A1496" t="s">
        <v>3248</v>
      </c>
      <c r="B1496" t="s">
        <v>3249</v>
      </c>
      <c r="C1496" t="s">
        <v>1298</v>
      </c>
      <c r="D1496" t="s">
        <v>21</v>
      </c>
      <c r="E1496">
        <v>26241</v>
      </c>
      <c r="F1496" t="s">
        <v>23</v>
      </c>
      <c r="G1496" t="s">
        <v>23</v>
      </c>
      <c r="H1496" t="s">
        <v>24</v>
      </c>
      <c r="I1496" t="s">
        <v>24</v>
      </c>
      <c r="J1496" t="s">
        <v>25</v>
      </c>
      <c r="K1496" s="1">
        <v>43507</v>
      </c>
      <c r="L1496" t="s">
        <v>26</v>
      </c>
      <c r="N1496" t="s">
        <v>24</v>
      </c>
    </row>
    <row r="1497" spans="1:14" x14ac:dyDescent="0.25">
      <c r="A1497" t="s">
        <v>3250</v>
      </c>
      <c r="B1497" t="s">
        <v>3251</v>
      </c>
      <c r="C1497" t="s">
        <v>3252</v>
      </c>
      <c r="D1497" t="s">
        <v>21</v>
      </c>
      <c r="E1497">
        <v>26036</v>
      </c>
      <c r="F1497" t="s">
        <v>23</v>
      </c>
      <c r="G1497" t="s">
        <v>23</v>
      </c>
      <c r="H1497" t="s">
        <v>24</v>
      </c>
      <c r="I1497" t="s">
        <v>24</v>
      </c>
      <c r="J1497" t="s">
        <v>25</v>
      </c>
      <c r="K1497" s="1">
        <v>43507</v>
      </c>
      <c r="L1497" t="s">
        <v>26</v>
      </c>
      <c r="N1497" t="s">
        <v>24</v>
      </c>
    </row>
    <row r="1498" spans="1:14" x14ac:dyDescent="0.25">
      <c r="A1498" t="s">
        <v>1428</v>
      </c>
      <c r="B1498" t="s">
        <v>1429</v>
      </c>
      <c r="C1498" t="s">
        <v>1298</v>
      </c>
      <c r="D1498" t="s">
        <v>21</v>
      </c>
      <c r="E1498">
        <v>26241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43507</v>
      </c>
      <c r="L1498" t="s">
        <v>26</v>
      </c>
      <c r="N1498" t="s">
        <v>24</v>
      </c>
    </row>
    <row r="1499" spans="1:14" x14ac:dyDescent="0.25">
      <c r="A1499" t="s">
        <v>3253</v>
      </c>
      <c r="B1499" t="s">
        <v>3254</v>
      </c>
      <c r="C1499" t="s">
        <v>774</v>
      </c>
      <c r="D1499" t="s">
        <v>21</v>
      </c>
      <c r="E1499">
        <v>25428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43504</v>
      </c>
      <c r="L1499" t="s">
        <v>26</v>
      </c>
      <c r="N1499" t="s">
        <v>24</v>
      </c>
    </row>
    <row r="1500" spans="1:14" x14ac:dyDescent="0.25">
      <c r="A1500" t="s">
        <v>3255</v>
      </c>
      <c r="B1500" t="s">
        <v>3256</v>
      </c>
      <c r="C1500" t="s">
        <v>774</v>
      </c>
      <c r="D1500" t="s">
        <v>21</v>
      </c>
      <c r="E1500">
        <v>25428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43504</v>
      </c>
      <c r="L1500" t="s">
        <v>26</v>
      </c>
      <c r="N1500" t="s">
        <v>24</v>
      </c>
    </row>
    <row r="1501" spans="1:14" x14ac:dyDescent="0.25">
      <c r="A1501" t="s">
        <v>3257</v>
      </c>
      <c r="B1501" t="s">
        <v>3258</v>
      </c>
      <c r="C1501" t="s">
        <v>774</v>
      </c>
      <c r="D1501" t="s">
        <v>21</v>
      </c>
      <c r="E1501">
        <v>25428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43504</v>
      </c>
      <c r="L1501" t="s">
        <v>26</v>
      </c>
      <c r="N1501" t="s">
        <v>24</v>
      </c>
    </row>
    <row r="1502" spans="1:14" x14ac:dyDescent="0.25">
      <c r="A1502" t="s">
        <v>3259</v>
      </c>
      <c r="B1502" t="s">
        <v>3260</v>
      </c>
      <c r="C1502" t="s">
        <v>71</v>
      </c>
      <c r="D1502" t="s">
        <v>21</v>
      </c>
      <c r="E1502">
        <v>26003</v>
      </c>
      <c r="F1502" t="s">
        <v>23</v>
      </c>
      <c r="G1502" t="s">
        <v>23</v>
      </c>
      <c r="H1502" t="s">
        <v>24</v>
      </c>
      <c r="I1502" t="s">
        <v>24</v>
      </c>
      <c r="J1502" t="s">
        <v>25</v>
      </c>
      <c r="K1502" s="1">
        <v>43504</v>
      </c>
      <c r="L1502" t="s">
        <v>26</v>
      </c>
      <c r="N1502" t="s">
        <v>24</v>
      </c>
    </row>
    <row r="1503" spans="1:14" x14ac:dyDescent="0.25">
      <c r="A1503" t="s">
        <v>3261</v>
      </c>
      <c r="B1503" t="s">
        <v>3262</v>
      </c>
      <c r="C1503" t="s">
        <v>1089</v>
      </c>
      <c r="D1503" t="s">
        <v>21</v>
      </c>
      <c r="E1503">
        <v>25504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43504</v>
      </c>
      <c r="L1503" t="s">
        <v>26</v>
      </c>
      <c r="N1503" t="s">
        <v>24</v>
      </c>
    </row>
    <row r="1504" spans="1:14" x14ac:dyDescent="0.25">
      <c r="A1504" t="s">
        <v>3263</v>
      </c>
      <c r="B1504" t="s">
        <v>3264</v>
      </c>
      <c r="C1504" t="s">
        <v>774</v>
      </c>
      <c r="D1504" t="s">
        <v>21</v>
      </c>
      <c r="E1504">
        <v>25428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43504</v>
      </c>
      <c r="L1504" t="s">
        <v>26</v>
      </c>
      <c r="N1504" t="s">
        <v>24</v>
      </c>
    </row>
    <row r="1505" spans="1:14" x14ac:dyDescent="0.25">
      <c r="A1505" t="s">
        <v>3265</v>
      </c>
      <c r="B1505" t="s">
        <v>3266</v>
      </c>
      <c r="C1505" t="s">
        <v>774</v>
      </c>
      <c r="D1505" t="s">
        <v>21</v>
      </c>
      <c r="E1505">
        <v>25428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43504</v>
      </c>
      <c r="L1505" t="s">
        <v>26</v>
      </c>
      <c r="N1505" t="s">
        <v>24</v>
      </c>
    </row>
    <row r="1506" spans="1:14" x14ac:dyDescent="0.25">
      <c r="A1506" t="s">
        <v>3267</v>
      </c>
      <c r="B1506" t="s">
        <v>3268</v>
      </c>
      <c r="C1506" t="s">
        <v>2613</v>
      </c>
      <c r="D1506" t="s">
        <v>21</v>
      </c>
      <c r="E1506">
        <v>26060</v>
      </c>
      <c r="F1506" t="s">
        <v>23</v>
      </c>
      <c r="G1506" t="s">
        <v>23</v>
      </c>
      <c r="H1506" t="s">
        <v>24</v>
      </c>
      <c r="I1506" t="s">
        <v>24</v>
      </c>
      <c r="J1506" t="s">
        <v>25</v>
      </c>
      <c r="K1506" s="1">
        <v>43504</v>
      </c>
      <c r="L1506" t="s">
        <v>26</v>
      </c>
      <c r="N1506" t="s">
        <v>24</v>
      </c>
    </row>
    <row r="1507" spans="1:14" x14ac:dyDescent="0.25">
      <c r="A1507" t="s">
        <v>3269</v>
      </c>
      <c r="B1507" t="s">
        <v>3270</v>
      </c>
      <c r="C1507" t="s">
        <v>375</v>
      </c>
      <c r="D1507" t="s">
        <v>21</v>
      </c>
      <c r="E1507">
        <v>26059</v>
      </c>
      <c r="F1507" t="s">
        <v>23</v>
      </c>
      <c r="G1507" t="s">
        <v>23</v>
      </c>
      <c r="H1507" t="s">
        <v>24</v>
      </c>
      <c r="I1507" t="s">
        <v>24</v>
      </c>
      <c r="J1507" t="s">
        <v>25</v>
      </c>
      <c r="K1507" s="1">
        <v>43504</v>
      </c>
      <c r="L1507" t="s">
        <v>26</v>
      </c>
      <c r="N1507" t="s">
        <v>24</v>
      </c>
    </row>
    <row r="1508" spans="1:14" x14ac:dyDescent="0.25">
      <c r="A1508" t="s">
        <v>3271</v>
      </c>
      <c r="B1508" t="s">
        <v>3272</v>
      </c>
      <c r="C1508" t="s">
        <v>48</v>
      </c>
      <c r="D1508" t="s">
        <v>21</v>
      </c>
      <c r="E1508">
        <v>25304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43504</v>
      </c>
      <c r="L1508" t="s">
        <v>26</v>
      </c>
      <c r="N1508" t="s">
        <v>24</v>
      </c>
    </row>
    <row r="1509" spans="1:14" x14ac:dyDescent="0.25">
      <c r="A1509" t="s">
        <v>3273</v>
      </c>
      <c r="B1509" t="s">
        <v>3274</v>
      </c>
      <c r="C1509" t="s">
        <v>71</v>
      </c>
      <c r="D1509" t="s">
        <v>21</v>
      </c>
      <c r="E1509">
        <v>26003</v>
      </c>
      <c r="F1509" t="s">
        <v>23</v>
      </c>
      <c r="G1509" t="s">
        <v>23</v>
      </c>
      <c r="H1509" t="s">
        <v>24</v>
      </c>
      <c r="I1509" t="s">
        <v>24</v>
      </c>
      <c r="J1509" t="s">
        <v>25</v>
      </c>
      <c r="K1509" s="1">
        <v>43504</v>
      </c>
      <c r="L1509" t="s">
        <v>26</v>
      </c>
      <c r="N1509" t="s">
        <v>24</v>
      </c>
    </row>
    <row r="1510" spans="1:14" x14ac:dyDescent="0.25">
      <c r="A1510" t="s">
        <v>3275</v>
      </c>
      <c r="B1510" t="s">
        <v>3276</v>
      </c>
      <c r="C1510" t="s">
        <v>304</v>
      </c>
      <c r="D1510" t="s">
        <v>21</v>
      </c>
      <c r="E1510">
        <v>24740</v>
      </c>
      <c r="F1510" t="s">
        <v>23</v>
      </c>
      <c r="G1510" t="s">
        <v>23</v>
      </c>
      <c r="H1510" t="s">
        <v>24</v>
      </c>
      <c r="I1510" t="s">
        <v>24</v>
      </c>
      <c r="J1510" t="s">
        <v>25</v>
      </c>
      <c r="K1510" s="1">
        <v>43504</v>
      </c>
      <c r="L1510" t="s">
        <v>26</v>
      </c>
      <c r="N1510" t="s">
        <v>24</v>
      </c>
    </row>
    <row r="1511" spans="1:14" x14ac:dyDescent="0.25">
      <c r="A1511" t="s">
        <v>3277</v>
      </c>
      <c r="B1511" t="s">
        <v>3278</v>
      </c>
      <c r="C1511" t="s">
        <v>1089</v>
      </c>
      <c r="D1511" t="s">
        <v>21</v>
      </c>
      <c r="E1511">
        <v>25504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43504</v>
      </c>
      <c r="L1511" t="s">
        <v>26</v>
      </c>
      <c r="N1511" t="s">
        <v>24</v>
      </c>
    </row>
    <row r="1512" spans="1:14" x14ac:dyDescent="0.25">
      <c r="A1512" t="s">
        <v>3279</v>
      </c>
      <c r="B1512" t="s">
        <v>3280</v>
      </c>
      <c r="C1512" t="s">
        <v>2613</v>
      </c>
      <c r="D1512" t="s">
        <v>21</v>
      </c>
      <c r="E1512">
        <v>26060</v>
      </c>
      <c r="F1512" t="s">
        <v>23</v>
      </c>
      <c r="G1512" t="s">
        <v>23</v>
      </c>
      <c r="H1512" t="s">
        <v>24</v>
      </c>
      <c r="I1512" t="s">
        <v>24</v>
      </c>
      <c r="J1512" t="s">
        <v>25</v>
      </c>
      <c r="K1512" s="1">
        <v>43504</v>
      </c>
      <c r="L1512" t="s">
        <v>26</v>
      </c>
      <c r="N1512" t="s">
        <v>24</v>
      </c>
    </row>
    <row r="1513" spans="1:14" x14ac:dyDescent="0.25">
      <c r="A1513" t="s">
        <v>2380</v>
      </c>
      <c r="B1513" t="s">
        <v>3281</v>
      </c>
      <c r="C1513" t="s">
        <v>774</v>
      </c>
      <c r="D1513" t="s">
        <v>21</v>
      </c>
      <c r="E1513">
        <v>25428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43504</v>
      </c>
      <c r="L1513" t="s">
        <v>26</v>
      </c>
      <c r="N1513" t="s">
        <v>24</v>
      </c>
    </row>
    <row r="1514" spans="1:14" x14ac:dyDescent="0.25">
      <c r="A1514" t="s">
        <v>1061</v>
      </c>
      <c r="B1514" t="s">
        <v>1062</v>
      </c>
      <c r="C1514" t="s">
        <v>48</v>
      </c>
      <c r="D1514" t="s">
        <v>21</v>
      </c>
      <c r="E1514">
        <v>25314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43504</v>
      </c>
      <c r="L1514" t="s">
        <v>26</v>
      </c>
      <c r="N1514" t="s">
        <v>24</v>
      </c>
    </row>
    <row r="1515" spans="1:14" x14ac:dyDescent="0.25">
      <c r="A1515" t="s">
        <v>3282</v>
      </c>
      <c r="B1515" t="s">
        <v>3283</v>
      </c>
      <c r="C1515" t="s">
        <v>326</v>
      </c>
      <c r="D1515" t="s">
        <v>21</v>
      </c>
      <c r="E1515">
        <v>25705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43504</v>
      </c>
      <c r="L1515" t="s">
        <v>26</v>
      </c>
      <c r="N1515" t="s">
        <v>24</v>
      </c>
    </row>
    <row r="1516" spans="1:14" x14ac:dyDescent="0.25">
      <c r="A1516" t="s">
        <v>940</v>
      </c>
      <c r="B1516" t="s">
        <v>941</v>
      </c>
      <c r="C1516" t="s">
        <v>587</v>
      </c>
      <c r="D1516" t="s">
        <v>21</v>
      </c>
      <c r="E1516">
        <v>25951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43504</v>
      </c>
      <c r="L1516" t="s">
        <v>26</v>
      </c>
      <c r="N1516" t="s">
        <v>24</v>
      </c>
    </row>
    <row r="1517" spans="1:14" x14ac:dyDescent="0.25">
      <c r="A1517" t="s">
        <v>3284</v>
      </c>
      <c r="B1517" t="s">
        <v>3285</v>
      </c>
      <c r="C1517" t="s">
        <v>817</v>
      </c>
      <c r="D1517" t="s">
        <v>21</v>
      </c>
      <c r="E1517">
        <v>25425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43504</v>
      </c>
      <c r="L1517" t="s">
        <v>26</v>
      </c>
      <c r="N1517" t="s">
        <v>24</v>
      </c>
    </row>
    <row r="1518" spans="1:14" x14ac:dyDescent="0.25">
      <c r="A1518" t="s">
        <v>3286</v>
      </c>
      <c r="B1518" t="s">
        <v>3287</v>
      </c>
      <c r="C1518" t="s">
        <v>1534</v>
      </c>
      <c r="D1518" t="s">
        <v>21</v>
      </c>
      <c r="E1518">
        <v>26651</v>
      </c>
      <c r="F1518" t="s">
        <v>23</v>
      </c>
      <c r="G1518" t="s">
        <v>23</v>
      </c>
      <c r="H1518" t="s">
        <v>24</v>
      </c>
      <c r="I1518" t="s">
        <v>24</v>
      </c>
      <c r="J1518" t="s">
        <v>25</v>
      </c>
      <c r="K1518" s="1">
        <v>43504</v>
      </c>
      <c r="L1518" t="s">
        <v>26</v>
      </c>
      <c r="N1518" t="s">
        <v>24</v>
      </c>
    </row>
    <row r="1519" spans="1:14" x14ac:dyDescent="0.25">
      <c r="A1519" t="s">
        <v>3288</v>
      </c>
      <c r="B1519" t="s">
        <v>3289</v>
      </c>
      <c r="C1519" t="s">
        <v>1534</v>
      </c>
      <c r="D1519" t="s">
        <v>21</v>
      </c>
      <c r="E1519">
        <v>26651</v>
      </c>
      <c r="F1519" t="s">
        <v>23</v>
      </c>
      <c r="G1519" t="s">
        <v>23</v>
      </c>
      <c r="H1519" t="s">
        <v>24</v>
      </c>
      <c r="I1519" t="s">
        <v>24</v>
      </c>
      <c r="J1519" t="s">
        <v>25</v>
      </c>
      <c r="K1519" s="1">
        <v>43504</v>
      </c>
      <c r="L1519" t="s">
        <v>26</v>
      </c>
      <c r="N1519" t="s">
        <v>24</v>
      </c>
    </row>
    <row r="1520" spans="1:14" x14ac:dyDescent="0.25">
      <c r="A1520" t="s">
        <v>942</v>
      </c>
      <c r="B1520" t="s">
        <v>943</v>
      </c>
      <c r="C1520" t="s">
        <v>587</v>
      </c>
      <c r="D1520" t="s">
        <v>21</v>
      </c>
      <c r="E1520">
        <v>25951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43504</v>
      </c>
      <c r="L1520" t="s">
        <v>26</v>
      </c>
      <c r="N1520" t="s">
        <v>24</v>
      </c>
    </row>
    <row r="1521" spans="1:14" x14ac:dyDescent="0.25">
      <c r="A1521" t="s">
        <v>3290</v>
      </c>
      <c r="B1521" t="s">
        <v>3291</v>
      </c>
      <c r="C1521" t="s">
        <v>948</v>
      </c>
      <c r="D1521" t="s">
        <v>21</v>
      </c>
      <c r="E1521">
        <v>25430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43504</v>
      </c>
      <c r="L1521" t="s">
        <v>26</v>
      </c>
      <c r="N1521" t="s">
        <v>24</v>
      </c>
    </row>
    <row r="1522" spans="1:14" x14ac:dyDescent="0.25">
      <c r="A1522" t="s">
        <v>3292</v>
      </c>
      <c r="B1522" t="s">
        <v>3293</v>
      </c>
      <c r="C1522" t="s">
        <v>48</v>
      </c>
      <c r="D1522" t="s">
        <v>21</v>
      </c>
      <c r="E1522">
        <v>25302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43503</v>
      </c>
      <c r="L1522" t="s">
        <v>26</v>
      </c>
      <c r="N1522" t="s">
        <v>24</v>
      </c>
    </row>
    <row r="1523" spans="1:14" x14ac:dyDescent="0.25">
      <c r="A1523" t="s">
        <v>938</v>
      </c>
      <c r="B1523" t="s">
        <v>939</v>
      </c>
      <c r="C1523" t="s">
        <v>304</v>
      </c>
      <c r="D1523" t="s">
        <v>21</v>
      </c>
      <c r="E1523">
        <v>24740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43503</v>
      </c>
      <c r="L1523" t="s">
        <v>26</v>
      </c>
      <c r="N1523" t="s">
        <v>24</v>
      </c>
    </row>
    <row r="1524" spans="1:14" x14ac:dyDescent="0.25">
      <c r="A1524" t="s">
        <v>3296</v>
      </c>
      <c r="B1524" t="s">
        <v>3297</v>
      </c>
      <c r="C1524" t="s">
        <v>48</v>
      </c>
      <c r="D1524" t="s">
        <v>21</v>
      </c>
      <c r="E1524">
        <v>25387</v>
      </c>
      <c r="F1524" t="s">
        <v>23</v>
      </c>
      <c r="G1524" t="s">
        <v>23</v>
      </c>
      <c r="H1524" t="s">
        <v>24</v>
      </c>
      <c r="I1524" t="s">
        <v>24</v>
      </c>
      <c r="J1524" t="s">
        <v>25</v>
      </c>
      <c r="K1524" s="1">
        <v>43503</v>
      </c>
      <c r="L1524" t="s">
        <v>26</v>
      </c>
      <c r="N1524" t="s">
        <v>24</v>
      </c>
    </row>
    <row r="1525" spans="1:14" x14ac:dyDescent="0.25">
      <c r="A1525" t="s">
        <v>3298</v>
      </c>
      <c r="B1525" t="s">
        <v>3299</v>
      </c>
      <c r="C1525" t="s">
        <v>48</v>
      </c>
      <c r="D1525" t="s">
        <v>21</v>
      </c>
      <c r="E1525">
        <v>25302</v>
      </c>
      <c r="F1525" t="s">
        <v>23</v>
      </c>
      <c r="G1525" t="s">
        <v>23</v>
      </c>
      <c r="H1525" t="s">
        <v>24</v>
      </c>
      <c r="I1525" t="s">
        <v>24</v>
      </c>
      <c r="J1525" t="s">
        <v>25</v>
      </c>
      <c r="K1525" s="1">
        <v>43503</v>
      </c>
      <c r="L1525" t="s">
        <v>26</v>
      </c>
      <c r="N1525" t="s">
        <v>24</v>
      </c>
    </row>
    <row r="1526" spans="1:14" x14ac:dyDescent="0.25">
      <c r="A1526" t="s">
        <v>3300</v>
      </c>
      <c r="B1526" t="s">
        <v>3301</v>
      </c>
      <c r="C1526" t="s">
        <v>48</v>
      </c>
      <c r="D1526" t="s">
        <v>21</v>
      </c>
      <c r="E1526">
        <v>25387</v>
      </c>
      <c r="F1526" t="s">
        <v>23</v>
      </c>
      <c r="G1526" t="s">
        <v>23</v>
      </c>
      <c r="H1526" t="s">
        <v>24</v>
      </c>
      <c r="I1526" t="s">
        <v>24</v>
      </c>
      <c r="J1526" t="s">
        <v>25</v>
      </c>
      <c r="K1526" s="1">
        <v>43503</v>
      </c>
      <c r="L1526" t="s">
        <v>26</v>
      </c>
      <c r="N1526" t="s">
        <v>24</v>
      </c>
    </row>
    <row r="1527" spans="1:14" x14ac:dyDescent="0.25">
      <c r="A1527" t="s">
        <v>3302</v>
      </c>
      <c r="B1527" t="s">
        <v>3303</v>
      </c>
      <c r="C1527" t="s">
        <v>1735</v>
      </c>
      <c r="D1527" t="s">
        <v>21</v>
      </c>
      <c r="E1527">
        <v>26419</v>
      </c>
      <c r="F1527" t="s">
        <v>23</v>
      </c>
      <c r="G1527" t="s">
        <v>23</v>
      </c>
      <c r="H1527" t="s">
        <v>24</v>
      </c>
      <c r="I1527" t="s">
        <v>24</v>
      </c>
      <c r="J1527" t="s">
        <v>25</v>
      </c>
      <c r="K1527" s="1">
        <v>43502</v>
      </c>
      <c r="L1527" t="s">
        <v>26</v>
      </c>
      <c r="N1527" t="s">
        <v>24</v>
      </c>
    </row>
    <row r="1528" spans="1:14" x14ac:dyDescent="0.25">
      <c r="A1528" t="s">
        <v>3304</v>
      </c>
      <c r="B1528" t="s">
        <v>3305</v>
      </c>
      <c r="C1528" t="s">
        <v>906</v>
      </c>
      <c r="D1528" t="s">
        <v>21</v>
      </c>
      <c r="E1528">
        <v>26575</v>
      </c>
      <c r="F1528" t="s">
        <v>23</v>
      </c>
      <c r="G1528" t="s">
        <v>23</v>
      </c>
      <c r="H1528" t="s">
        <v>24</v>
      </c>
      <c r="I1528" t="s">
        <v>24</v>
      </c>
      <c r="J1528" t="s">
        <v>25</v>
      </c>
      <c r="K1528" s="1">
        <v>43502</v>
      </c>
      <c r="L1528" t="s">
        <v>26</v>
      </c>
      <c r="N1528" t="s">
        <v>24</v>
      </c>
    </row>
    <row r="1529" spans="1:14" x14ac:dyDescent="0.25">
      <c r="A1529" t="s">
        <v>3306</v>
      </c>
      <c r="B1529" t="s">
        <v>3307</v>
      </c>
      <c r="C1529" t="s">
        <v>1950</v>
      </c>
      <c r="D1529" t="s">
        <v>21</v>
      </c>
      <c r="E1529">
        <v>25260</v>
      </c>
      <c r="F1529" t="s">
        <v>23</v>
      </c>
      <c r="G1529" t="s">
        <v>23</v>
      </c>
      <c r="H1529" t="s">
        <v>24</v>
      </c>
      <c r="I1529" t="s">
        <v>24</v>
      </c>
      <c r="J1529" t="s">
        <v>25</v>
      </c>
      <c r="K1529" s="1">
        <v>43502</v>
      </c>
      <c r="L1529" t="s">
        <v>26</v>
      </c>
      <c r="N1529" t="s">
        <v>24</v>
      </c>
    </row>
    <row r="1530" spans="1:14" x14ac:dyDescent="0.25">
      <c r="A1530" t="s">
        <v>3308</v>
      </c>
      <c r="B1530" t="s">
        <v>3309</v>
      </c>
      <c r="C1530" t="s">
        <v>463</v>
      </c>
      <c r="D1530" t="s">
        <v>21</v>
      </c>
      <c r="E1530">
        <v>25550</v>
      </c>
      <c r="F1530" t="s">
        <v>23</v>
      </c>
      <c r="G1530" t="s">
        <v>23</v>
      </c>
      <c r="H1530" t="s">
        <v>24</v>
      </c>
      <c r="I1530" t="s">
        <v>24</v>
      </c>
      <c r="J1530" t="s">
        <v>25</v>
      </c>
      <c r="K1530" s="1">
        <v>43502</v>
      </c>
      <c r="L1530" t="s">
        <v>26</v>
      </c>
      <c r="N1530" t="s">
        <v>24</v>
      </c>
    </row>
    <row r="1531" spans="1:14" x14ac:dyDescent="0.25">
      <c r="A1531" t="s">
        <v>2566</v>
      </c>
      <c r="B1531" t="s">
        <v>3310</v>
      </c>
      <c r="C1531" t="s">
        <v>1950</v>
      </c>
      <c r="D1531" t="s">
        <v>21</v>
      </c>
      <c r="E1531">
        <v>25260</v>
      </c>
      <c r="F1531" t="s">
        <v>23</v>
      </c>
      <c r="G1531" t="s">
        <v>23</v>
      </c>
      <c r="H1531" t="s">
        <v>24</v>
      </c>
      <c r="I1531" t="s">
        <v>24</v>
      </c>
      <c r="J1531" t="s">
        <v>25</v>
      </c>
      <c r="K1531" s="1">
        <v>43502</v>
      </c>
      <c r="L1531" t="s">
        <v>26</v>
      </c>
      <c r="N1531" t="s">
        <v>24</v>
      </c>
    </row>
    <row r="1532" spans="1:14" x14ac:dyDescent="0.25">
      <c r="A1532" t="s">
        <v>3311</v>
      </c>
      <c r="B1532" t="s">
        <v>3312</v>
      </c>
      <c r="C1532" t="s">
        <v>3313</v>
      </c>
      <c r="D1532" t="s">
        <v>21</v>
      </c>
      <c r="E1532">
        <v>26055</v>
      </c>
      <c r="F1532" t="s">
        <v>23</v>
      </c>
      <c r="G1532" t="s">
        <v>23</v>
      </c>
      <c r="H1532" t="s">
        <v>24</v>
      </c>
      <c r="I1532" t="s">
        <v>24</v>
      </c>
      <c r="J1532" t="s">
        <v>25</v>
      </c>
      <c r="K1532" s="1">
        <v>43502</v>
      </c>
      <c r="L1532" t="s">
        <v>26</v>
      </c>
      <c r="N1532" t="s">
        <v>24</v>
      </c>
    </row>
    <row r="1533" spans="1:14" x14ac:dyDescent="0.25">
      <c r="A1533" t="s">
        <v>3314</v>
      </c>
      <c r="B1533" t="s">
        <v>3315</v>
      </c>
      <c r="C1533" t="s">
        <v>301</v>
      </c>
      <c r="D1533" t="s">
        <v>21</v>
      </c>
      <c r="E1533">
        <v>26047</v>
      </c>
      <c r="F1533" t="s">
        <v>23</v>
      </c>
      <c r="G1533" t="s">
        <v>23</v>
      </c>
      <c r="H1533" t="s">
        <v>24</v>
      </c>
      <c r="I1533" t="s">
        <v>24</v>
      </c>
      <c r="J1533" t="s">
        <v>25</v>
      </c>
      <c r="K1533" s="1">
        <v>43502</v>
      </c>
      <c r="L1533" t="s">
        <v>26</v>
      </c>
      <c r="N1533" t="s">
        <v>24</v>
      </c>
    </row>
    <row r="1534" spans="1:14" x14ac:dyDescent="0.25">
      <c r="A1534" t="s">
        <v>3316</v>
      </c>
      <c r="B1534" t="s">
        <v>3317</v>
      </c>
      <c r="C1534" t="s">
        <v>1358</v>
      </c>
      <c r="D1534" t="s">
        <v>21</v>
      </c>
      <c r="E1534">
        <v>26378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43500</v>
      </c>
      <c r="L1534" t="s">
        <v>26</v>
      </c>
      <c r="N1534" t="s">
        <v>24</v>
      </c>
    </row>
    <row r="1535" spans="1:14" x14ac:dyDescent="0.25">
      <c r="A1535" t="s">
        <v>3318</v>
      </c>
      <c r="B1535" t="s">
        <v>3319</v>
      </c>
      <c r="C1535" t="s">
        <v>3320</v>
      </c>
      <c r="D1535" t="s">
        <v>21</v>
      </c>
      <c r="E1535">
        <v>26275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43499</v>
      </c>
      <c r="L1535" t="s">
        <v>26</v>
      </c>
      <c r="N1535" t="s">
        <v>24</v>
      </c>
    </row>
    <row r="1536" spans="1:14" x14ac:dyDescent="0.25">
      <c r="A1536" t="s">
        <v>3321</v>
      </c>
      <c r="B1536" t="s">
        <v>3322</v>
      </c>
      <c r="C1536" t="s">
        <v>948</v>
      </c>
      <c r="D1536" t="s">
        <v>21</v>
      </c>
      <c r="E1536">
        <v>25430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43499</v>
      </c>
      <c r="L1536" t="s">
        <v>26</v>
      </c>
      <c r="N1536" t="s">
        <v>24</v>
      </c>
    </row>
    <row r="1537" spans="1:14" x14ac:dyDescent="0.25">
      <c r="A1537" t="s">
        <v>3323</v>
      </c>
      <c r="B1537" t="s">
        <v>3324</v>
      </c>
      <c r="C1537" t="s">
        <v>2099</v>
      </c>
      <c r="D1537" t="s">
        <v>21</v>
      </c>
      <c r="E1537">
        <v>26416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43499</v>
      </c>
      <c r="L1537" t="s">
        <v>26</v>
      </c>
      <c r="N1537" t="s">
        <v>24</v>
      </c>
    </row>
    <row r="1538" spans="1:14" x14ac:dyDescent="0.25">
      <c r="A1538" t="s">
        <v>3325</v>
      </c>
      <c r="B1538" t="s">
        <v>3326</v>
      </c>
      <c r="C1538" t="s">
        <v>1313</v>
      </c>
      <c r="D1538" t="s">
        <v>21</v>
      </c>
      <c r="E1538">
        <v>26250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43499</v>
      </c>
      <c r="L1538" t="s">
        <v>26</v>
      </c>
      <c r="N1538" t="s">
        <v>24</v>
      </c>
    </row>
    <row r="1539" spans="1:14" x14ac:dyDescent="0.25">
      <c r="A1539" t="s">
        <v>3327</v>
      </c>
      <c r="B1539" t="s">
        <v>3328</v>
      </c>
      <c r="C1539" t="s">
        <v>1313</v>
      </c>
      <c r="D1539" t="s">
        <v>21</v>
      </c>
      <c r="E1539">
        <v>26250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43499</v>
      </c>
      <c r="L1539" t="s">
        <v>26</v>
      </c>
      <c r="N1539" t="s">
        <v>24</v>
      </c>
    </row>
    <row r="1540" spans="1:14" x14ac:dyDescent="0.25">
      <c r="A1540" t="s">
        <v>3329</v>
      </c>
      <c r="B1540" t="s">
        <v>3330</v>
      </c>
      <c r="C1540" t="s">
        <v>37</v>
      </c>
      <c r="D1540" t="s">
        <v>21</v>
      </c>
      <c r="E1540">
        <v>26508</v>
      </c>
      <c r="F1540" t="s">
        <v>23</v>
      </c>
      <c r="G1540" t="s">
        <v>23</v>
      </c>
      <c r="H1540" t="s">
        <v>24</v>
      </c>
      <c r="I1540" t="s">
        <v>24</v>
      </c>
      <c r="J1540" t="s">
        <v>25</v>
      </c>
      <c r="K1540" s="1">
        <v>43499</v>
      </c>
      <c r="L1540" t="s">
        <v>26</v>
      </c>
      <c r="N1540" t="s">
        <v>24</v>
      </c>
    </row>
    <row r="1541" spans="1:14" x14ac:dyDescent="0.25">
      <c r="A1541" t="s">
        <v>359</v>
      </c>
      <c r="B1541" t="s">
        <v>3331</v>
      </c>
      <c r="C1541" t="s">
        <v>948</v>
      </c>
      <c r="D1541" t="s">
        <v>21</v>
      </c>
      <c r="E1541">
        <v>25430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43499</v>
      </c>
      <c r="L1541" t="s">
        <v>26</v>
      </c>
      <c r="N1541" t="s">
        <v>24</v>
      </c>
    </row>
    <row r="1542" spans="1:14" x14ac:dyDescent="0.25">
      <c r="A1542" t="s">
        <v>3332</v>
      </c>
      <c r="B1542" t="s">
        <v>3333</v>
      </c>
      <c r="C1542" t="s">
        <v>1313</v>
      </c>
      <c r="D1542" t="s">
        <v>21</v>
      </c>
      <c r="E1542">
        <v>26250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43499</v>
      </c>
      <c r="L1542" t="s">
        <v>26</v>
      </c>
      <c r="N1542" t="s">
        <v>24</v>
      </c>
    </row>
    <row r="1543" spans="1:14" x14ac:dyDescent="0.25">
      <c r="A1543" t="s">
        <v>3334</v>
      </c>
      <c r="B1543" t="s">
        <v>3335</v>
      </c>
      <c r="C1543" t="s">
        <v>1313</v>
      </c>
      <c r="D1543" t="s">
        <v>21</v>
      </c>
      <c r="E1543">
        <v>26250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43499</v>
      </c>
      <c r="L1543" t="s">
        <v>26</v>
      </c>
      <c r="N1543" t="s">
        <v>24</v>
      </c>
    </row>
    <row r="1544" spans="1:14" x14ac:dyDescent="0.25">
      <c r="A1544" t="s">
        <v>3336</v>
      </c>
      <c r="B1544" t="s">
        <v>3337</v>
      </c>
      <c r="C1544" t="s">
        <v>37</v>
      </c>
      <c r="D1544" t="s">
        <v>21</v>
      </c>
      <c r="E1544">
        <v>26508</v>
      </c>
      <c r="F1544" t="s">
        <v>23</v>
      </c>
      <c r="G1544" t="s">
        <v>23</v>
      </c>
      <c r="H1544" t="s">
        <v>24</v>
      </c>
      <c r="I1544" t="s">
        <v>24</v>
      </c>
      <c r="J1544" t="s">
        <v>25</v>
      </c>
      <c r="K1544" s="1">
        <v>43499</v>
      </c>
      <c r="L1544" t="s">
        <v>26</v>
      </c>
      <c r="N1544" t="s">
        <v>24</v>
      </c>
    </row>
    <row r="1545" spans="1:14" x14ac:dyDescent="0.25">
      <c r="A1545" t="s">
        <v>3338</v>
      </c>
      <c r="B1545" t="s">
        <v>3339</v>
      </c>
      <c r="C1545" t="s">
        <v>512</v>
      </c>
      <c r="D1545" t="s">
        <v>21</v>
      </c>
      <c r="E1545">
        <v>26201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43499</v>
      </c>
      <c r="L1545" t="s">
        <v>26</v>
      </c>
      <c r="N1545" t="s">
        <v>24</v>
      </c>
    </row>
    <row r="1546" spans="1:14" x14ac:dyDescent="0.25">
      <c r="A1546" t="s">
        <v>3340</v>
      </c>
      <c r="B1546" t="s">
        <v>3341</v>
      </c>
      <c r="C1546" t="s">
        <v>271</v>
      </c>
      <c r="D1546" t="s">
        <v>21</v>
      </c>
      <c r="E1546">
        <v>25401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43499</v>
      </c>
      <c r="L1546" t="s">
        <v>26</v>
      </c>
      <c r="N1546" t="s">
        <v>24</v>
      </c>
    </row>
    <row r="1547" spans="1:14" x14ac:dyDescent="0.25">
      <c r="A1547" t="s">
        <v>3342</v>
      </c>
      <c r="B1547" t="s">
        <v>3343</v>
      </c>
      <c r="C1547" t="s">
        <v>2099</v>
      </c>
      <c r="D1547" t="s">
        <v>21</v>
      </c>
      <c r="E1547">
        <v>26416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43499</v>
      </c>
      <c r="L1547" t="s">
        <v>26</v>
      </c>
      <c r="N1547" t="s">
        <v>24</v>
      </c>
    </row>
    <row r="1548" spans="1:14" x14ac:dyDescent="0.25">
      <c r="A1548" t="s">
        <v>2380</v>
      </c>
      <c r="B1548" t="s">
        <v>3344</v>
      </c>
      <c r="C1548" t="s">
        <v>512</v>
      </c>
      <c r="D1548" t="s">
        <v>21</v>
      </c>
      <c r="E1548">
        <v>26201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43499</v>
      </c>
      <c r="L1548" t="s">
        <v>26</v>
      </c>
      <c r="N1548" t="s">
        <v>24</v>
      </c>
    </row>
    <row r="1549" spans="1:14" x14ac:dyDescent="0.25">
      <c r="A1549" t="s">
        <v>2380</v>
      </c>
      <c r="B1549" t="s">
        <v>3345</v>
      </c>
      <c r="C1549" t="s">
        <v>1313</v>
      </c>
      <c r="D1549" t="s">
        <v>21</v>
      </c>
      <c r="E1549">
        <v>26250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43499</v>
      </c>
      <c r="L1549" t="s">
        <v>26</v>
      </c>
      <c r="N1549" t="s">
        <v>24</v>
      </c>
    </row>
    <row r="1550" spans="1:14" x14ac:dyDescent="0.25">
      <c r="A1550" t="s">
        <v>3346</v>
      </c>
      <c r="B1550" t="s">
        <v>3347</v>
      </c>
      <c r="C1550" t="s">
        <v>2099</v>
      </c>
      <c r="D1550" t="s">
        <v>21</v>
      </c>
      <c r="E1550">
        <v>26416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43499</v>
      </c>
      <c r="L1550" t="s">
        <v>26</v>
      </c>
      <c r="N1550" t="s">
        <v>24</v>
      </c>
    </row>
    <row r="1551" spans="1:14" x14ac:dyDescent="0.25">
      <c r="A1551" t="s">
        <v>3348</v>
      </c>
      <c r="B1551" t="s">
        <v>3349</v>
      </c>
      <c r="C1551" t="s">
        <v>512</v>
      </c>
      <c r="D1551" t="s">
        <v>21</v>
      </c>
      <c r="E1551">
        <v>26201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43499</v>
      </c>
      <c r="L1551" t="s">
        <v>26</v>
      </c>
      <c r="N1551" t="s">
        <v>24</v>
      </c>
    </row>
    <row r="1552" spans="1:14" x14ac:dyDescent="0.25">
      <c r="A1552" t="s">
        <v>2407</v>
      </c>
      <c r="B1552" t="s">
        <v>3350</v>
      </c>
      <c r="C1552" t="s">
        <v>512</v>
      </c>
      <c r="D1552" t="s">
        <v>21</v>
      </c>
      <c r="E1552">
        <v>26201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43499</v>
      </c>
      <c r="L1552" t="s">
        <v>26</v>
      </c>
      <c r="N1552" t="s">
        <v>24</v>
      </c>
    </row>
    <row r="1553" spans="1:14" x14ac:dyDescent="0.25">
      <c r="A1553" t="s">
        <v>3351</v>
      </c>
      <c r="B1553" t="s">
        <v>3352</v>
      </c>
      <c r="C1553" t="s">
        <v>271</v>
      </c>
      <c r="D1553" t="s">
        <v>21</v>
      </c>
      <c r="E1553">
        <v>25401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43499</v>
      </c>
      <c r="L1553" t="s">
        <v>26</v>
      </c>
      <c r="N1553" t="s">
        <v>24</v>
      </c>
    </row>
    <row r="1554" spans="1:14" x14ac:dyDescent="0.25">
      <c r="A1554" t="s">
        <v>3353</v>
      </c>
      <c r="B1554" t="s">
        <v>3354</v>
      </c>
      <c r="C1554" t="s">
        <v>37</v>
      </c>
      <c r="D1554" t="s">
        <v>21</v>
      </c>
      <c r="E1554">
        <v>26505</v>
      </c>
      <c r="F1554" t="s">
        <v>23</v>
      </c>
      <c r="G1554" t="s">
        <v>23</v>
      </c>
      <c r="H1554" t="s">
        <v>24</v>
      </c>
      <c r="I1554" t="s">
        <v>24</v>
      </c>
      <c r="J1554" t="s">
        <v>25</v>
      </c>
      <c r="K1554" s="1">
        <v>43499</v>
      </c>
      <c r="L1554" t="s">
        <v>26</v>
      </c>
      <c r="N1554" t="s">
        <v>24</v>
      </c>
    </row>
    <row r="1555" spans="1:14" x14ac:dyDescent="0.25">
      <c r="A1555" t="s">
        <v>3355</v>
      </c>
      <c r="B1555" t="s">
        <v>3356</v>
      </c>
      <c r="C1555" t="s">
        <v>2301</v>
      </c>
      <c r="D1555" t="s">
        <v>21</v>
      </c>
      <c r="E1555">
        <v>26501</v>
      </c>
      <c r="F1555" t="s">
        <v>23</v>
      </c>
      <c r="G1555" t="s">
        <v>23</v>
      </c>
      <c r="H1555" t="s">
        <v>24</v>
      </c>
      <c r="I1555" t="s">
        <v>24</v>
      </c>
      <c r="J1555" t="s">
        <v>25</v>
      </c>
      <c r="K1555" s="1">
        <v>43499</v>
      </c>
      <c r="L1555" t="s">
        <v>26</v>
      </c>
      <c r="N1555" t="s">
        <v>24</v>
      </c>
    </row>
    <row r="1556" spans="1:14" x14ac:dyDescent="0.25">
      <c r="A1556" t="s">
        <v>3357</v>
      </c>
      <c r="B1556" t="s">
        <v>3358</v>
      </c>
      <c r="C1556" t="s">
        <v>37</v>
      </c>
      <c r="D1556" t="s">
        <v>21</v>
      </c>
      <c r="E1556">
        <v>26508</v>
      </c>
      <c r="F1556" t="s">
        <v>23</v>
      </c>
      <c r="G1556" t="s">
        <v>23</v>
      </c>
      <c r="H1556" t="s">
        <v>24</v>
      </c>
      <c r="I1556" t="s">
        <v>24</v>
      </c>
      <c r="J1556" t="s">
        <v>25</v>
      </c>
      <c r="K1556" s="1">
        <v>43499</v>
      </c>
      <c r="L1556" t="s">
        <v>26</v>
      </c>
      <c r="N1556" t="s">
        <v>24</v>
      </c>
    </row>
    <row r="1557" spans="1:14" x14ac:dyDescent="0.25">
      <c r="A1557" t="s">
        <v>3361</v>
      </c>
      <c r="B1557" t="s">
        <v>3362</v>
      </c>
      <c r="C1557" t="s">
        <v>2114</v>
      </c>
      <c r="D1557" t="s">
        <v>21</v>
      </c>
      <c r="E1557">
        <v>24938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43496</v>
      </c>
      <c r="L1557" t="s">
        <v>26</v>
      </c>
      <c r="N1557" t="s">
        <v>24</v>
      </c>
    </row>
    <row r="1558" spans="1:14" x14ac:dyDescent="0.25">
      <c r="A1558" t="s">
        <v>3363</v>
      </c>
      <c r="B1558" t="s">
        <v>3364</v>
      </c>
      <c r="C1558" t="s">
        <v>2008</v>
      </c>
      <c r="D1558" t="s">
        <v>21</v>
      </c>
      <c r="E1558">
        <v>25674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43496</v>
      </c>
      <c r="L1558" t="s">
        <v>26</v>
      </c>
      <c r="N1558" t="s">
        <v>24</v>
      </c>
    </row>
    <row r="1559" spans="1:14" x14ac:dyDescent="0.25">
      <c r="A1559" t="s">
        <v>439</v>
      </c>
      <c r="B1559" t="s">
        <v>3365</v>
      </c>
      <c r="C1559" t="s">
        <v>3366</v>
      </c>
      <c r="D1559" t="s">
        <v>21</v>
      </c>
      <c r="E1559">
        <v>24910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43496</v>
      </c>
      <c r="L1559" t="s">
        <v>26</v>
      </c>
      <c r="N1559" t="s">
        <v>24</v>
      </c>
    </row>
    <row r="1560" spans="1:14" x14ac:dyDescent="0.25">
      <c r="A1560" t="s">
        <v>3367</v>
      </c>
      <c r="B1560" t="s">
        <v>3368</v>
      </c>
      <c r="C1560" t="s">
        <v>1044</v>
      </c>
      <c r="D1560" t="s">
        <v>21</v>
      </c>
      <c r="E1560">
        <v>25524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43496</v>
      </c>
      <c r="L1560" t="s">
        <v>26</v>
      </c>
      <c r="N1560" t="s">
        <v>24</v>
      </c>
    </row>
    <row r="1561" spans="1:14" x14ac:dyDescent="0.25">
      <c r="A1561" t="s">
        <v>3369</v>
      </c>
      <c r="B1561" t="s">
        <v>3370</v>
      </c>
      <c r="C1561" t="s">
        <v>3371</v>
      </c>
      <c r="D1561" t="s">
        <v>21</v>
      </c>
      <c r="E1561">
        <v>25154</v>
      </c>
      <c r="F1561" t="s">
        <v>23</v>
      </c>
      <c r="G1561" t="s">
        <v>23</v>
      </c>
      <c r="H1561" t="s">
        <v>24</v>
      </c>
      <c r="I1561" t="s">
        <v>24</v>
      </c>
      <c r="J1561" t="s">
        <v>25</v>
      </c>
      <c r="K1561" s="1">
        <v>43495</v>
      </c>
      <c r="L1561" t="s">
        <v>26</v>
      </c>
      <c r="N1561" t="s">
        <v>24</v>
      </c>
    </row>
    <row r="1562" spans="1:14" x14ac:dyDescent="0.25">
      <c r="A1562" t="s">
        <v>3372</v>
      </c>
      <c r="B1562" t="s">
        <v>3373</v>
      </c>
      <c r="C1562" t="s">
        <v>1466</v>
      </c>
      <c r="D1562" t="s">
        <v>21</v>
      </c>
      <c r="E1562">
        <v>25209</v>
      </c>
      <c r="F1562" t="s">
        <v>23</v>
      </c>
      <c r="G1562" t="s">
        <v>23</v>
      </c>
      <c r="H1562" t="s">
        <v>24</v>
      </c>
      <c r="I1562" t="s">
        <v>24</v>
      </c>
      <c r="J1562" t="s">
        <v>25</v>
      </c>
      <c r="K1562" s="1">
        <v>43495</v>
      </c>
      <c r="L1562" t="s">
        <v>26</v>
      </c>
      <c r="N1562" t="s">
        <v>24</v>
      </c>
    </row>
    <row r="1563" spans="1:14" x14ac:dyDescent="0.25">
      <c r="A1563" t="s">
        <v>3374</v>
      </c>
      <c r="B1563" t="s">
        <v>3375</v>
      </c>
      <c r="C1563" t="s">
        <v>991</v>
      </c>
      <c r="D1563" t="s">
        <v>21</v>
      </c>
      <c r="E1563">
        <v>25414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43495</v>
      </c>
      <c r="L1563" t="s">
        <v>26</v>
      </c>
      <c r="N1563" t="s">
        <v>24</v>
      </c>
    </row>
    <row r="1564" spans="1:14" x14ac:dyDescent="0.25">
      <c r="A1564" t="s">
        <v>3376</v>
      </c>
      <c r="B1564" t="s">
        <v>3377</v>
      </c>
      <c r="C1564" t="s">
        <v>220</v>
      </c>
      <c r="D1564" t="s">
        <v>21</v>
      </c>
      <c r="E1564">
        <v>25506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43495</v>
      </c>
      <c r="L1564" t="s">
        <v>26</v>
      </c>
      <c r="N1564" t="s">
        <v>24</v>
      </c>
    </row>
    <row r="1565" spans="1:14" x14ac:dyDescent="0.25">
      <c r="A1565" t="s">
        <v>3378</v>
      </c>
      <c r="B1565" t="s">
        <v>3379</v>
      </c>
      <c r="C1565" t="s">
        <v>335</v>
      </c>
      <c r="D1565" t="s">
        <v>21</v>
      </c>
      <c r="E1565">
        <v>25560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43495</v>
      </c>
      <c r="L1565" t="s">
        <v>26</v>
      </c>
      <c r="N1565" t="s">
        <v>24</v>
      </c>
    </row>
    <row r="1566" spans="1:14" x14ac:dyDescent="0.25">
      <c r="A1566" t="s">
        <v>2443</v>
      </c>
      <c r="B1566" t="s">
        <v>3380</v>
      </c>
      <c r="C1566" t="s">
        <v>1617</v>
      </c>
      <c r="D1566" t="s">
        <v>21</v>
      </c>
      <c r="E1566">
        <v>25523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43495</v>
      </c>
      <c r="L1566" t="s">
        <v>26</v>
      </c>
      <c r="N1566" t="s">
        <v>24</v>
      </c>
    </row>
    <row r="1567" spans="1:14" x14ac:dyDescent="0.25">
      <c r="A1567" t="s">
        <v>3381</v>
      </c>
      <c r="B1567" t="s">
        <v>3382</v>
      </c>
      <c r="C1567" t="s">
        <v>537</v>
      </c>
      <c r="D1567" t="s">
        <v>21</v>
      </c>
      <c r="E1567">
        <v>25053</v>
      </c>
      <c r="F1567" t="s">
        <v>23</v>
      </c>
      <c r="G1567" t="s">
        <v>23</v>
      </c>
      <c r="H1567" t="s">
        <v>24</v>
      </c>
      <c r="I1567" t="s">
        <v>24</v>
      </c>
      <c r="J1567" t="s">
        <v>25</v>
      </c>
      <c r="K1567" s="1">
        <v>43495</v>
      </c>
      <c r="L1567" t="s">
        <v>26</v>
      </c>
      <c r="N1567" t="s">
        <v>24</v>
      </c>
    </row>
    <row r="1568" spans="1:14" x14ac:dyDescent="0.25">
      <c r="A1568" t="s">
        <v>3386</v>
      </c>
      <c r="B1568" t="s">
        <v>3387</v>
      </c>
      <c r="C1568" t="s">
        <v>301</v>
      </c>
      <c r="D1568" t="s">
        <v>21</v>
      </c>
      <c r="E1568">
        <v>26034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43494</v>
      </c>
      <c r="L1568" t="s">
        <v>26</v>
      </c>
      <c r="N1568" t="s">
        <v>24</v>
      </c>
    </row>
    <row r="1569" spans="1:14" x14ac:dyDescent="0.25">
      <c r="A1569" t="s">
        <v>3388</v>
      </c>
      <c r="B1569" t="s">
        <v>3389</v>
      </c>
      <c r="C1569" t="s">
        <v>3390</v>
      </c>
      <c r="D1569" t="s">
        <v>21</v>
      </c>
      <c r="E1569">
        <v>25208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43494</v>
      </c>
      <c r="L1569" t="s">
        <v>26</v>
      </c>
      <c r="N1569" t="s">
        <v>24</v>
      </c>
    </row>
    <row r="1570" spans="1:14" x14ac:dyDescent="0.25">
      <c r="A1570" t="s">
        <v>3391</v>
      </c>
      <c r="B1570" t="s">
        <v>3392</v>
      </c>
      <c r="C1570" t="s">
        <v>683</v>
      </c>
      <c r="D1570" t="s">
        <v>21</v>
      </c>
      <c r="E1570">
        <v>26062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43493</v>
      </c>
      <c r="L1570" t="s">
        <v>26</v>
      </c>
      <c r="N1570" t="s">
        <v>24</v>
      </c>
    </row>
    <row r="1571" spans="1:14" x14ac:dyDescent="0.25">
      <c r="A1571" t="s">
        <v>3393</v>
      </c>
      <c r="B1571" t="s">
        <v>3394</v>
      </c>
      <c r="C1571" t="s">
        <v>683</v>
      </c>
      <c r="D1571" t="s">
        <v>21</v>
      </c>
      <c r="E1571">
        <v>26062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43493</v>
      </c>
      <c r="L1571" t="s">
        <v>26</v>
      </c>
      <c r="N1571" t="s">
        <v>24</v>
      </c>
    </row>
    <row r="1572" spans="1:14" x14ac:dyDescent="0.25">
      <c r="A1572" t="s">
        <v>2432</v>
      </c>
      <c r="B1572" t="s">
        <v>3395</v>
      </c>
      <c r="C1572" t="s">
        <v>683</v>
      </c>
      <c r="D1572" t="s">
        <v>21</v>
      </c>
      <c r="E1572">
        <v>26062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43493</v>
      </c>
      <c r="L1572" t="s">
        <v>26</v>
      </c>
      <c r="N1572" t="s">
        <v>24</v>
      </c>
    </row>
    <row r="1573" spans="1:14" x14ac:dyDescent="0.25">
      <c r="A1573" t="s">
        <v>343</v>
      </c>
      <c r="B1573" t="s">
        <v>3396</v>
      </c>
      <c r="C1573" t="s">
        <v>683</v>
      </c>
      <c r="D1573" t="s">
        <v>21</v>
      </c>
      <c r="E1573">
        <v>26062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43493</v>
      </c>
      <c r="L1573" t="s">
        <v>26</v>
      </c>
      <c r="N1573" t="s">
        <v>24</v>
      </c>
    </row>
    <row r="1574" spans="1:14" x14ac:dyDescent="0.25">
      <c r="A1574" t="s">
        <v>3397</v>
      </c>
      <c r="B1574" t="s">
        <v>3398</v>
      </c>
      <c r="C1574" t="s">
        <v>258</v>
      </c>
      <c r="D1574" t="s">
        <v>21</v>
      </c>
      <c r="E1574">
        <v>26047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43493</v>
      </c>
      <c r="L1574" t="s">
        <v>26</v>
      </c>
      <c r="N1574" t="s">
        <v>24</v>
      </c>
    </row>
    <row r="1575" spans="1:14" x14ac:dyDescent="0.25">
      <c r="A1575" t="s">
        <v>3399</v>
      </c>
      <c r="B1575" t="s">
        <v>3400</v>
      </c>
      <c r="C1575" t="s">
        <v>683</v>
      </c>
      <c r="D1575" t="s">
        <v>21</v>
      </c>
      <c r="E1575">
        <v>26062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43493</v>
      </c>
      <c r="L1575" t="s">
        <v>26</v>
      </c>
      <c r="N1575" t="s">
        <v>24</v>
      </c>
    </row>
    <row r="1576" spans="1:14" x14ac:dyDescent="0.25">
      <c r="A1576" t="s">
        <v>1091</v>
      </c>
      <c r="B1576" t="s">
        <v>3401</v>
      </c>
      <c r="C1576" t="s">
        <v>683</v>
      </c>
      <c r="D1576" t="s">
        <v>21</v>
      </c>
      <c r="E1576">
        <v>26062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43493</v>
      </c>
      <c r="L1576" t="s">
        <v>26</v>
      </c>
      <c r="N1576" t="s">
        <v>24</v>
      </c>
    </row>
    <row r="1577" spans="1:14" x14ac:dyDescent="0.25">
      <c r="A1577" t="s">
        <v>3402</v>
      </c>
      <c r="B1577" t="s">
        <v>3403</v>
      </c>
      <c r="C1577" t="s">
        <v>53</v>
      </c>
      <c r="D1577" t="s">
        <v>21</v>
      </c>
      <c r="E1577">
        <v>25309</v>
      </c>
      <c r="F1577" t="s">
        <v>23</v>
      </c>
      <c r="G1577" t="s">
        <v>23</v>
      </c>
      <c r="H1577" t="s">
        <v>24</v>
      </c>
      <c r="I1577" t="s">
        <v>24</v>
      </c>
      <c r="J1577" t="s">
        <v>25</v>
      </c>
      <c r="K1577" s="1">
        <v>43493</v>
      </c>
      <c r="L1577" t="s">
        <v>26</v>
      </c>
      <c r="N1577" t="s">
        <v>24</v>
      </c>
    </row>
    <row r="1578" spans="1:14" x14ac:dyDescent="0.25">
      <c r="A1578" t="s">
        <v>3404</v>
      </c>
      <c r="B1578" t="s">
        <v>3405</v>
      </c>
      <c r="C1578" t="s">
        <v>683</v>
      </c>
      <c r="D1578" t="s">
        <v>21</v>
      </c>
      <c r="E1578">
        <v>26062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43493</v>
      </c>
      <c r="L1578" t="s">
        <v>26</v>
      </c>
      <c r="N1578" t="s">
        <v>24</v>
      </c>
    </row>
    <row r="1579" spans="1:14" x14ac:dyDescent="0.25">
      <c r="A1579" t="s">
        <v>3406</v>
      </c>
      <c r="B1579" t="s">
        <v>3407</v>
      </c>
      <c r="C1579" t="s">
        <v>258</v>
      </c>
      <c r="D1579" t="s">
        <v>21</v>
      </c>
      <c r="E1579">
        <v>26047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43493</v>
      </c>
      <c r="L1579" t="s">
        <v>26</v>
      </c>
      <c r="N1579" t="s">
        <v>24</v>
      </c>
    </row>
    <row r="1580" spans="1:14" x14ac:dyDescent="0.25">
      <c r="A1580" t="s">
        <v>3408</v>
      </c>
      <c r="B1580" t="s">
        <v>3409</v>
      </c>
      <c r="C1580" t="s">
        <v>991</v>
      </c>
      <c r="D1580" t="s">
        <v>21</v>
      </c>
      <c r="E1580">
        <v>25414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43490</v>
      </c>
      <c r="L1580" t="s">
        <v>26</v>
      </c>
      <c r="N1580" t="s">
        <v>24</v>
      </c>
    </row>
    <row r="1581" spans="1:14" x14ac:dyDescent="0.25">
      <c r="A1581" t="s">
        <v>3410</v>
      </c>
      <c r="B1581" t="s">
        <v>3411</v>
      </c>
      <c r="C1581" t="s">
        <v>991</v>
      </c>
      <c r="D1581" t="s">
        <v>21</v>
      </c>
      <c r="E1581">
        <v>25414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43490</v>
      </c>
      <c r="L1581" t="s">
        <v>26</v>
      </c>
      <c r="N1581" t="s">
        <v>24</v>
      </c>
    </row>
    <row r="1582" spans="1:14" x14ac:dyDescent="0.25">
      <c r="A1582" t="s">
        <v>359</v>
      </c>
      <c r="B1582" t="s">
        <v>3412</v>
      </c>
      <c r="C1582" t="s">
        <v>991</v>
      </c>
      <c r="D1582" t="s">
        <v>21</v>
      </c>
      <c r="E1582">
        <v>25414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43490</v>
      </c>
      <c r="L1582" t="s">
        <v>26</v>
      </c>
      <c r="N1582" t="s">
        <v>24</v>
      </c>
    </row>
    <row r="1583" spans="1:14" x14ac:dyDescent="0.25">
      <c r="A1583" t="s">
        <v>3413</v>
      </c>
      <c r="B1583" t="s">
        <v>3414</v>
      </c>
      <c r="C1583" t="s">
        <v>817</v>
      </c>
      <c r="D1583" t="s">
        <v>21</v>
      </c>
      <c r="E1583">
        <v>25425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43490</v>
      </c>
      <c r="L1583" t="s">
        <v>26</v>
      </c>
      <c r="N1583" t="s">
        <v>24</v>
      </c>
    </row>
    <row r="1584" spans="1:14" x14ac:dyDescent="0.25">
      <c r="A1584" t="s">
        <v>3415</v>
      </c>
      <c r="B1584" t="s">
        <v>3416</v>
      </c>
      <c r="C1584" t="s">
        <v>991</v>
      </c>
      <c r="D1584" t="s">
        <v>21</v>
      </c>
      <c r="E1584">
        <v>25414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43490</v>
      </c>
      <c r="L1584" t="s">
        <v>26</v>
      </c>
      <c r="N1584" t="s">
        <v>24</v>
      </c>
    </row>
    <row r="1585" spans="1:14" x14ac:dyDescent="0.25">
      <c r="A1585" t="s">
        <v>3417</v>
      </c>
      <c r="B1585" t="s">
        <v>3418</v>
      </c>
      <c r="C1585" t="s">
        <v>991</v>
      </c>
      <c r="D1585" t="s">
        <v>21</v>
      </c>
      <c r="E1585">
        <v>25414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43490</v>
      </c>
      <c r="L1585" t="s">
        <v>26</v>
      </c>
      <c r="N1585" t="s">
        <v>24</v>
      </c>
    </row>
    <row r="1586" spans="1:14" x14ac:dyDescent="0.25">
      <c r="A1586" t="s">
        <v>3419</v>
      </c>
      <c r="B1586" t="s">
        <v>3420</v>
      </c>
      <c r="C1586" t="s">
        <v>1617</v>
      </c>
      <c r="D1586" t="s">
        <v>21</v>
      </c>
      <c r="E1586">
        <v>25526</v>
      </c>
      <c r="F1586" t="s">
        <v>23</v>
      </c>
      <c r="G1586" t="s">
        <v>23</v>
      </c>
      <c r="H1586" t="s">
        <v>24</v>
      </c>
      <c r="I1586" t="s">
        <v>24</v>
      </c>
      <c r="J1586" t="s">
        <v>25</v>
      </c>
      <c r="K1586" s="1">
        <v>43490</v>
      </c>
      <c r="L1586" t="s">
        <v>26</v>
      </c>
      <c r="N1586" t="s">
        <v>24</v>
      </c>
    </row>
    <row r="1587" spans="1:14" x14ac:dyDescent="0.25">
      <c r="A1587" t="s">
        <v>3421</v>
      </c>
      <c r="B1587" t="s">
        <v>3422</v>
      </c>
      <c r="C1587" t="s">
        <v>817</v>
      </c>
      <c r="D1587" t="s">
        <v>21</v>
      </c>
      <c r="E1587">
        <v>25425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43490</v>
      </c>
      <c r="L1587" t="s">
        <v>26</v>
      </c>
      <c r="N1587" t="s">
        <v>24</v>
      </c>
    </row>
    <row r="1588" spans="1:14" x14ac:dyDescent="0.25">
      <c r="A1588" t="s">
        <v>3423</v>
      </c>
      <c r="B1588" t="s">
        <v>3424</v>
      </c>
      <c r="C1588" t="s">
        <v>3425</v>
      </c>
      <c r="D1588" t="s">
        <v>21</v>
      </c>
      <c r="E1588">
        <v>25676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43489</v>
      </c>
      <c r="L1588" t="s">
        <v>26</v>
      </c>
      <c r="N1588" t="s">
        <v>24</v>
      </c>
    </row>
    <row r="1589" spans="1:14" x14ac:dyDescent="0.25">
      <c r="A1589" t="s">
        <v>2112</v>
      </c>
      <c r="B1589" t="s">
        <v>2113</v>
      </c>
      <c r="C1589" t="s">
        <v>2114</v>
      </c>
      <c r="D1589" t="s">
        <v>21</v>
      </c>
      <c r="E1589">
        <v>24938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43489</v>
      </c>
      <c r="L1589" t="s">
        <v>26</v>
      </c>
      <c r="N1589" t="s">
        <v>24</v>
      </c>
    </row>
    <row r="1590" spans="1:14" x14ac:dyDescent="0.25">
      <c r="A1590" t="s">
        <v>3426</v>
      </c>
      <c r="B1590" t="s">
        <v>3427</v>
      </c>
      <c r="C1590" t="s">
        <v>3428</v>
      </c>
      <c r="D1590" t="s">
        <v>21</v>
      </c>
      <c r="E1590">
        <v>25661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43489</v>
      </c>
      <c r="L1590" t="s">
        <v>26</v>
      </c>
      <c r="N1590" t="s">
        <v>24</v>
      </c>
    </row>
    <row r="1591" spans="1:14" x14ac:dyDescent="0.25">
      <c r="A1591" t="s">
        <v>3429</v>
      </c>
      <c r="B1591" t="s">
        <v>3430</v>
      </c>
      <c r="C1591" t="s">
        <v>3366</v>
      </c>
      <c r="D1591" t="s">
        <v>21</v>
      </c>
      <c r="E1591">
        <v>24910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43489</v>
      </c>
      <c r="L1591" t="s">
        <v>26</v>
      </c>
      <c r="N1591" t="s">
        <v>24</v>
      </c>
    </row>
    <row r="1592" spans="1:14" x14ac:dyDescent="0.25">
      <c r="A1592" t="s">
        <v>3431</v>
      </c>
      <c r="B1592" t="s">
        <v>3432</v>
      </c>
      <c r="C1592" t="s">
        <v>2008</v>
      </c>
      <c r="D1592" t="s">
        <v>21</v>
      </c>
      <c r="E1592">
        <v>25674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43489</v>
      </c>
      <c r="L1592" t="s">
        <v>26</v>
      </c>
      <c r="N1592" t="s">
        <v>24</v>
      </c>
    </row>
    <row r="1593" spans="1:14" x14ac:dyDescent="0.25">
      <c r="A1593" t="s">
        <v>496</v>
      </c>
      <c r="B1593" t="s">
        <v>3433</v>
      </c>
      <c r="C1593" t="s">
        <v>3366</v>
      </c>
      <c r="D1593" t="s">
        <v>21</v>
      </c>
      <c r="E1593">
        <v>24910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43489</v>
      </c>
      <c r="L1593" t="s">
        <v>26</v>
      </c>
      <c r="N1593" t="s">
        <v>24</v>
      </c>
    </row>
    <row r="1594" spans="1:14" x14ac:dyDescent="0.25">
      <c r="A1594" t="s">
        <v>3434</v>
      </c>
      <c r="B1594" t="s">
        <v>3435</v>
      </c>
      <c r="C1594" t="s">
        <v>2008</v>
      </c>
      <c r="D1594" t="s">
        <v>21</v>
      </c>
      <c r="E1594">
        <v>25674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43489</v>
      </c>
      <c r="L1594" t="s">
        <v>26</v>
      </c>
      <c r="N1594" t="s">
        <v>24</v>
      </c>
    </row>
    <row r="1595" spans="1:14" x14ac:dyDescent="0.25">
      <c r="A1595" t="s">
        <v>3436</v>
      </c>
      <c r="B1595" t="s">
        <v>3437</v>
      </c>
      <c r="C1595" t="s">
        <v>74</v>
      </c>
      <c r="D1595" t="s">
        <v>21</v>
      </c>
      <c r="E1595">
        <v>24901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43489</v>
      </c>
      <c r="L1595" t="s">
        <v>26</v>
      </c>
      <c r="N1595" t="s">
        <v>24</v>
      </c>
    </row>
    <row r="1596" spans="1:14" x14ac:dyDescent="0.25">
      <c r="A1596" t="s">
        <v>3438</v>
      </c>
      <c r="B1596" t="s">
        <v>3439</v>
      </c>
      <c r="C1596" t="s">
        <v>3428</v>
      </c>
      <c r="D1596" t="s">
        <v>21</v>
      </c>
      <c r="E1596">
        <v>25661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43489</v>
      </c>
      <c r="L1596" t="s">
        <v>26</v>
      </c>
      <c r="N1596" t="s">
        <v>24</v>
      </c>
    </row>
    <row r="1597" spans="1:14" x14ac:dyDescent="0.25">
      <c r="A1597" t="s">
        <v>2380</v>
      </c>
      <c r="B1597" t="s">
        <v>3440</v>
      </c>
      <c r="C1597" t="s">
        <v>3366</v>
      </c>
      <c r="D1597" t="s">
        <v>21</v>
      </c>
      <c r="E1597">
        <v>24910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43489</v>
      </c>
      <c r="L1597" t="s">
        <v>26</v>
      </c>
      <c r="N1597" t="s">
        <v>24</v>
      </c>
    </row>
    <row r="1598" spans="1:14" x14ac:dyDescent="0.25">
      <c r="A1598" t="s">
        <v>3441</v>
      </c>
      <c r="B1598" t="s">
        <v>3442</v>
      </c>
      <c r="C1598" t="s">
        <v>74</v>
      </c>
      <c r="D1598" t="s">
        <v>21</v>
      </c>
      <c r="E1598">
        <v>24901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43489</v>
      </c>
      <c r="L1598" t="s">
        <v>26</v>
      </c>
      <c r="N1598" t="s">
        <v>24</v>
      </c>
    </row>
    <row r="1599" spans="1:14" x14ac:dyDescent="0.25">
      <c r="A1599" t="s">
        <v>3443</v>
      </c>
      <c r="B1599" t="s">
        <v>3444</v>
      </c>
      <c r="C1599" t="s">
        <v>74</v>
      </c>
      <c r="D1599" t="s">
        <v>21</v>
      </c>
      <c r="E1599">
        <v>24901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43489</v>
      </c>
      <c r="L1599" t="s">
        <v>26</v>
      </c>
      <c r="N1599" t="s">
        <v>24</v>
      </c>
    </row>
    <row r="1600" spans="1:14" x14ac:dyDescent="0.25">
      <c r="A1600" t="s">
        <v>3446</v>
      </c>
      <c r="B1600" t="s">
        <v>3447</v>
      </c>
      <c r="C1600" t="s">
        <v>3425</v>
      </c>
      <c r="D1600" t="s">
        <v>21</v>
      </c>
      <c r="E1600">
        <v>25676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43489</v>
      </c>
      <c r="L1600" t="s">
        <v>26</v>
      </c>
      <c r="N1600" t="s">
        <v>24</v>
      </c>
    </row>
    <row r="1601" spans="1:14" x14ac:dyDescent="0.25">
      <c r="A1601" t="s">
        <v>3448</v>
      </c>
      <c r="B1601" t="s">
        <v>3449</v>
      </c>
      <c r="C1601" t="s">
        <v>3450</v>
      </c>
      <c r="D1601" t="s">
        <v>21</v>
      </c>
      <c r="E1601">
        <v>26559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43488</v>
      </c>
      <c r="L1601" t="s">
        <v>26</v>
      </c>
      <c r="N1601" t="s">
        <v>24</v>
      </c>
    </row>
    <row r="1602" spans="1:14" x14ac:dyDescent="0.25">
      <c r="A1602" t="s">
        <v>3451</v>
      </c>
      <c r="B1602" t="s">
        <v>3452</v>
      </c>
      <c r="C1602" t="s">
        <v>320</v>
      </c>
      <c r="D1602" t="s">
        <v>21</v>
      </c>
      <c r="E1602">
        <v>26452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43488</v>
      </c>
      <c r="L1602" t="s">
        <v>26</v>
      </c>
      <c r="N1602" t="s">
        <v>24</v>
      </c>
    </row>
    <row r="1603" spans="1:14" x14ac:dyDescent="0.25">
      <c r="A1603" t="s">
        <v>3453</v>
      </c>
      <c r="B1603" t="s">
        <v>3454</v>
      </c>
      <c r="C1603" t="s">
        <v>540</v>
      </c>
      <c r="D1603" t="s">
        <v>21</v>
      </c>
      <c r="E1603">
        <v>25130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43488</v>
      </c>
      <c r="L1603" t="s">
        <v>26</v>
      </c>
      <c r="N1603" t="s">
        <v>24</v>
      </c>
    </row>
    <row r="1604" spans="1:14" x14ac:dyDescent="0.25">
      <c r="A1604" t="s">
        <v>359</v>
      </c>
      <c r="B1604" t="s">
        <v>3455</v>
      </c>
      <c r="C1604" t="s">
        <v>3456</v>
      </c>
      <c r="D1604" t="s">
        <v>21</v>
      </c>
      <c r="E1604">
        <v>26588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43488</v>
      </c>
      <c r="L1604" t="s">
        <v>26</v>
      </c>
      <c r="N1604" t="s">
        <v>24</v>
      </c>
    </row>
    <row r="1605" spans="1:14" x14ac:dyDescent="0.25">
      <c r="A1605" t="s">
        <v>2432</v>
      </c>
      <c r="B1605" t="s">
        <v>3457</v>
      </c>
      <c r="C1605" t="s">
        <v>441</v>
      </c>
      <c r="D1605" t="s">
        <v>21</v>
      </c>
      <c r="E1605">
        <v>26554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43488</v>
      </c>
      <c r="L1605" t="s">
        <v>26</v>
      </c>
      <c r="N1605" t="s">
        <v>24</v>
      </c>
    </row>
    <row r="1606" spans="1:14" x14ac:dyDescent="0.25">
      <c r="A1606" t="s">
        <v>2646</v>
      </c>
      <c r="B1606" t="s">
        <v>3458</v>
      </c>
      <c r="C1606" t="s">
        <v>3456</v>
      </c>
      <c r="D1606" t="s">
        <v>21</v>
      </c>
      <c r="E1606">
        <v>26588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43488</v>
      </c>
      <c r="L1606" t="s">
        <v>26</v>
      </c>
      <c r="N1606" t="s">
        <v>24</v>
      </c>
    </row>
    <row r="1607" spans="1:14" x14ac:dyDescent="0.25">
      <c r="A1607" t="s">
        <v>3459</v>
      </c>
      <c r="B1607" t="s">
        <v>423</v>
      </c>
      <c r="C1607" t="s">
        <v>320</v>
      </c>
      <c r="D1607" t="s">
        <v>21</v>
      </c>
      <c r="E1607">
        <v>26452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43488</v>
      </c>
      <c r="L1607" t="s">
        <v>26</v>
      </c>
      <c r="N1607" t="s">
        <v>24</v>
      </c>
    </row>
    <row r="1608" spans="1:14" x14ac:dyDescent="0.25">
      <c r="A1608" t="s">
        <v>3460</v>
      </c>
      <c r="B1608" t="s">
        <v>3461</v>
      </c>
      <c r="C1608" t="s">
        <v>441</v>
      </c>
      <c r="D1608" t="s">
        <v>21</v>
      </c>
      <c r="E1608">
        <v>26554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43488</v>
      </c>
      <c r="L1608" t="s">
        <v>26</v>
      </c>
      <c r="N1608" t="s">
        <v>24</v>
      </c>
    </row>
    <row r="1609" spans="1:14" x14ac:dyDescent="0.25">
      <c r="A1609" t="s">
        <v>428</v>
      </c>
      <c r="B1609" t="s">
        <v>3462</v>
      </c>
      <c r="C1609" t="s">
        <v>320</v>
      </c>
      <c r="D1609" t="s">
        <v>21</v>
      </c>
      <c r="E1609">
        <v>26452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43488</v>
      </c>
      <c r="L1609" t="s">
        <v>26</v>
      </c>
      <c r="N1609" t="s">
        <v>24</v>
      </c>
    </row>
    <row r="1610" spans="1:14" x14ac:dyDescent="0.25">
      <c r="A1610" t="s">
        <v>2380</v>
      </c>
      <c r="B1610" t="s">
        <v>3463</v>
      </c>
      <c r="C1610" t="s">
        <v>3464</v>
      </c>
      <c r="D1610" t="s">
        <v>21</v>
      </c>
      <c r="E1610">
        <v>25206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43488</v>
      </c>
      <c r="L1610" t="s">
        <v>26</v>
      </c>
      <c r="N1610" t="s">
        <v>24</v>
      </c>
    </row>
    <row r="1611" spans="1:14" x14ac:dyDescent="0.25">
      <c r="A1611" t="s">
        <v>2571</v>
      </c>
      <c r="B1611" t="s">
        <v>3465</v>
      </c>
      <c r="C1611" t="s">
        <v>3464</v>
      </c>
      <c r="D1611" t="s">
        <v>21</v>
      </c>
      <c r="E1611">
        <v>25206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43488</v>
      </c>
      <c r="L1611" t="s">
        <v>26</v>
      </c>
      <c r="N1611" t="s">
        <v>24</v>
      </c>
    </row>
    <row r="1612" spans="1:14" x14ac:dyDescent="0.25">
      <c r="A1612" t="s">
        <v>2571</v>
      </c>
      <c r="B1612" t="s">
        <v>3466</v>
      </c>
      <c r="C1612" t="s">
        <v>3390</v>
      </c>
      <c r="D1612" t="s">
        <v>21</v>
      </c>
      <c r="E1612">
        <v>25208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43488</v>
      </c>
      <c r="L1612" t="s">
        <v>26</v>
      </c>
      <c r="N1612" t="s">
        <v>24</v>
      </c>
    </row>
    <row r="1613" spans="1:14" x14ac:dyDescent="0.25">
      <c r="A1613" t="s">
        <v>2571</v>
      </c>
      <c r="B1613" t="s">
        <v>3467</v>
      </c>
      <c r="C1613" t="s">
        <v>537</v>
      </c>
      <c r="D1613" t="s">
        <v>21</v>
      </c>
      <c r="E1613">
        <v>25053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43488</v>
      </c>
      <c r="L1613" t="s">
        <v>26</v>
      </c>
      <c r="N1613" t="s">
        <v>24</v>
      </c>
    </row>
    <row r="1614" spans="1:14" x14ac:dyDescent="0.25">
      <c r="A1614" t="s">
        <v>2571</v>
      </c>
      <c r="B1614" t="s">
        <v>3468</v>
      </c>
      <c r="C1614" t="s">
        <v>320</v>
      </c>
      <c r="D1614" t="s">
        <v>21</v>
      </c>
      <c r="E1614">
        <v>26452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43488</v>
      </c>
      <c r="L1614" t="s">
        <v>26</v>
      </c>
      <c r="N1614" t="s">
        <v>24</v>
      </c>
    </row>
    <row r="1615" spans="1:14" x14ac:dyDescent="0.25">
      <c r="A1615" t="s">
        <v>2394</v>
      </c>
      <c r="B1615" t="s">
        <v>3469</v>
      </c>
      <c r="C1615" t="s">
        <v>3450</v>
      </c>
      <c r="D1615" t="s">
        <v>21</v>
      </c>
      <c r="E1615">
        <v>26559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43488</v>
      </c>
      <c r="L1615" t="s">
        <v>26</v>
      </c>
      <c r="N1615" t="s">
        <v>24</v>
      </c>
    </row>
    <row r="1616" spans="1:14" x14ac:dyDescent="0.25">
      <c r="A1616" t="s">
        <v>2407</v>
      </c>
      <c r="B1616" t="s">
        <v>3470</v>
      </c>
      <c r="C1616" t="s">
        <v>441</v>
      </c>
      <c r="D1616" t="s">
        <v>21</v>
      </c>
      <c r="E1616">
        <v>26554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43488</v>
      </c>
      <c r="L1616" t="s">
        <v>26</v>
      </c>
      <c r="N1616" t="s">
        <v>24</v>
      </c>
    </row>
    <row r="1617" spans="1:14" x14ac:dyDescent="0.25">
      <c r="A1617" t="s">
        <v>2407</v>
      </c>
      <c r="B1617" t="s">
        <v>421</v>
      </c>
      <c r="C1617" t="s">
        <v>320</v>
      </c>
      <c r="D1617" t="s">
        <v>21</v>
      </c>
      <c r="E1617">
        <v>26452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43488</v>
      </c>
      <c r="L1617" t="s">
        <v>26</v>
      </c>
      <c r="N1617" t="s">
        <v>24</v>
      </c>
    </row>
    <row r="1618" spans="1:14" x14ac:dyDescent="0.25">
      <c r="A1618" t="s">
        <v>2407</v>
      </c>
      <c r="B1618" t="s">
        <v>3471</v>
      </c>
      <c r="C1618" t="s">
        <v>956</v>
      </c>
      <c r="D1618" t="s">
        <v>21</v>
      </c>
      <c r="E1618">
        <v>25569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43488</v>
      </c>
      <c r="L1618" t="s">
        <v>26</v>
      </c>
      <c r="N1618" t="s">
        <v>24</v>
      </c>
    </row>
    <row r="1619" spans="1:14" x14ac:dyDescent="0.25">
      <c r="A1619" t="s">
        <v>1091</v>
      </c>
      <c r="B1619" t="s">
        <v>3472</v>
      </c>
      <c r="C1619" t="s">
        <v>320</v>
      </c>
      <c r="D1619" t="s">
        <v>21</v>
      </c>
      <c r="E1619">
        <v>26452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43488</v>
      </c>
      <c r="L1619" t="s">
        <v>26</v>
      </c>
      <c r="N1619" t="s">
        <v>24</v>
      </c>
    </row>
    <row r="1620" spans="1:14" x14ac:dyDescent="0.25">
      <c r="A1620" t="s">
        <v>2097</v>
      </c>
      <c r="B1620" t="s">
        <v>3473</v>
      </c>
      <c r="C1620" t="s">
        <v>441</v>
      </c>
      <c r="D1620" t="s">
        <v>21</v>
      </c>
      <c r="E1620">
        <v>26554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43488</v>
      </c>
      <c r="L1620" t="s">
        <v>26</v>
      </c>
      <c r="N1620" t="s">
        <v>24</v>
      </c>
    </row>
    <row r="1621" spans="1:14" x14ac:dyDescent="0.25">
      <c r="A1621" t="s">
        <v>2717</v>
      </c>
      <c r="B1621" t="s">
        <v>3474</v>
      </c>
      <c r="C1621" t="s">
        <v>441</v>
      </c>
      <c r="D1621" t="s">
        <v>21</v>
      </c>
      <c r="E1621">
        <v>26554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43488</v>
      </c>
      <c r="L1621" t="s">
        <v>26</v>
      </c>
      <c r="N1621" t="s">
        <v>24</v>
      </c>
    </row>
    <row r="1622" spans="1:14" x14ac:dyDescent="0.25">
      <c r="A1622" t="s">
        <v>3475</v>
      </c>
      <c r="B1622" t="s">
        <v>3476</v>
      </c>
      <c r="C1622" t="s">
        <v>3477</v>
      </c>
      <c r="D1622" t="s">
        <v>21</v>
      </c>
      <c r="E1622">
        <v>25818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43487</v>
      </c>
      <c r="L1622" t="s">
        <v>26</v>
      </c>
      <c r="N1622" t="s">
        <v>24</v>
      </c>
    </row>
    <row r="1623" spans="1:14" x14ac:dyDescent="0.25">
      <c r="A1623" t="s">
        <v>2304</v>
      </c>
      <c r="B1623" t="s">
        <v>3478</v>
      </c>
      <c r="C1623" t="s">
        <v>3479</v>
      </c>
      <c r="D1623" t="s">
        <v>21</v>
      </c>
      <c r="E1623">
        <v>25823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43487</v>
      </c>
      <c r="L1623" t="s">
        <v>26</v>
      </c>
      <c r="N1623" t="s">
        <v>24</v>
      </c>
    </row>
    <row r="1624" spans="1:14" x14ac:dyDescent="0.25">
      <c r="A1624" t="s">
        <v>2954</v>
      </c>
      <c r="B1624" t="s">
        <v>3480</v>
      </c>
      <c r="C1624" t="s">
        <v>3481</v>
      </c>
      <c r="D1624" t="s">
        <v>21</v>
      </c>
      <c r="E1624">
        <v>25873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43487</v>
      </c>
      <c r="L1624" t="s">
        <v>26</v>
      </c>
      <c r="N1624" t="s">
        <v>24</v>
      </c>
    </row>
    <row r="1625" spans="1:14" x14ac:dyDescent="0.25">
      <c r="A1625" t="s">
        <v>3482</v>
      </c>
      <c r="B1625" t="s">
        <v>3483</v>
      </c>
      <c r="C1625" t="s">
        <v>1380</v>
      </c>
      <c r="D1625" t="s">
        <v>21</v>
      </c>
      <c r="E1625">
        <v>26330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43486</v>
      </c>
      <c r="L1625" t="s">
        <v>26</v>
      </c>
      <c r="N1625" t="s">
        <v>24</v>
      </c>
    </row>
    <row r="1626" spans="1:14" x14ac:dyDescent="0.25">
      <c r="A1626" t="s">
        <v>3484</v>
      </c>
      <c r="B1626" t="s">
        <v>3485</v>
      </c>
      <c r="C1626" t="s">
        <v>1380</v>
      </c>
      <c r="D1626" t="s">
        <v>21</v>
      </c>
      <c r="E1626">
        <v>26330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43486</v>
      </c>
      <c r="L1626" t="s">
        <v>26</v>
      </c>
      <c r="N1626" t="s">
        <v>24</v>
      </c>
    </row>
    <row r="1627" spans="1:14" x14ac:dyDescent="0.25">
      <c r="A1627" t="s">
        <v>2432</v>
      </c>
      <c r="B1627" t="s">
        <v>2543</v>
      </c>
      <c r="C1627" t="s">
        <v>1380</v>
      </c>
      <c r="D1627" t="s">
        <v>21</v>
      </c>
      <c r="E1627">
        <v>26330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43486</v>
      </c>
      <c r="L1627" t="s">
        <v>26</v>
      </c>
      <c r="N1627" t="s">
        <v>24</v>
      </c>
    </row>
    <row r="1628" spans="1:14" x14ac:dyDescent="0.25">
      <c r="A1628" t="s">
        <v>3486</v>
      </c>
      <c r="B1628" t="s">
        <v>3487</v>
      </c>
      <c r="C1628" t="s">
        <v>1380</v>
      </c>
      <c r="D1628" t="s">
        <v>21</v>
      </c>
      <c r="E1628">
        <v>26330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43486</v>
      </c>
      <c r="L1628" t="s">
        <v>26</v>
      </c>
      <c r="N1628" t="s">
        <v>24</v>
      </c>
    </row>
    <row r="1629" spans="1:14" x14ac:dyDescent="0.25">
      <c r="A1629" t="s">
        <v>3488</v>
      </c>
      <c r="B1629" t="s">
        <v>3489</v>
      </c>
      <c r="C1629" t="s">
        <v>1380</v>
      </c>
      <c r="D1629" t="s">
        <v>21</v>
      </c>
      <c r="E1629">
        <v>26330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43486</v>
      </c>
      <c r="L1629" t="s">
        <v>26</v>
      </c>
      <c r="N1629" t="s">
        <v>24</v>
      </c>
    </row>
    <row r="1630" spans="1:14" x14ac:dyDescent="0.25">
      <c r="A1630" t="s">
        <v>3490</v>
      </c>
      <c r="B1630" t="s">
        <v>3491</v>
      </c>
      <c r="C1630" t="s">
        <v>1380</v>
      </c>
      <c r="D1630" t="s">
        <v>21</v>
      </c>
      <c r="E1630">
        <v>26330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43486</v>
      </c>
      <c r="L1630" t="s">
        <v>26</v>
      </c>
      <c r="N1630" t="s">
        <v>24</v>
      </c>
    </row>
    <row r="1631" spans="1:14" x14ac:dyDescent="0.25">
      <c r="A1631" t="s">
        <v>2320</v>
      </c>
      <c r="B1631" t="s">
        <v>3492</v>
      </c>
      <c r="C1631" t="s">
        <v>1380</v>
      </c>
      <c r="D1631" t="s">
        <v>21</v>
      </c>
      <c r="E1631">
        <v>26330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43486</v>
      </c>
      <c r="L1631" t="s">
        <v>26</v>
      </c>
      <c r="N1631" t="s">
        <v>24</v>
      </c>
    </row>
    <row r="1632" spans="1:14" x14ac:dyDescent="0.25">
      <c r="A1632" t="s">
        <v>2380</v>
      </c>
      <c r="B1632" t="s">
        <v>3493</v>
      </c>
      <c r="C1632" t="s">
        <v>1380</v>
      </c>
      <c r="D1632" t="s">
        <v>21</v>
      </c>
      <c r="E1632">
        <v>26330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43486</v>
      </c>
      <c r="L1632" t="s">
        <v>26</v>
      </c>
      <c r="N1632" t="s">
        <v>24</v>
      </c>
    </row>
    <row r="1633" spans="1:14" x14ac:dyDescent="0.25">
      <c r="A1633" t="s">
        <v>2954</v>
      </c>
      <c r="B1633" t="s">
        <v>3494</v>
      </c>
      <c r="C1633" t="s">
        <v>1380</v>
      </c>
      <c r="D1633" t="s">
        <v>21</v>
      </c>
      <c r="E1633">
        <v>26330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43486</v>
      </c>
      <c r="L1633" t="s">
        <v>26</v>
      </c>
      <c r="N1633" t="s">
        <v>24</v>
      </c>
    </row>
    <row r="1634" spans="1:14" x14ac:dyDescent="0.25">
      <c r="A1634" t="s">
        <v>3495</v>
      </c>
      <c r="B1634" t="s">
        <v>3496</v>
      </c>
      <c r="C1634" t="s">
        <v>1014</v>
      </c>
      <c r="D1634" t="s">
        <v>21</v>
      </c>
      <c r="E1634">
        <v>25530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43483</v>
      </c>
      <c r="L1634" t="s">
        <v>26</v>
      </c>
      <c r="N1634" t="s">
        <v>24</v>
      </c>
    </row>
    <row r="1635" spans="1:14" x14ac:dyDescent="0.25">
      <c r="A1635" t="s">
        <v>1527</v>
      </c>
      <c r="B1635" t="s">
        <v>1528</v>
      </c>
      <c r="C1635" t="s">
        <v>1529</v>
      </c>
      <c r="D1635" t="s">
        <v>21</v>
      </c>
      <c r="E1635">
        <v>25507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43483</v>
      </c>
      <c r="L1635" t="s">
        <v>26</v>
      </c>
      <c r="N1635" t="s">
        <v>24</v>
      </c>
    </row>
    <row r="1636" spans="1:14" x14ac:dyDescent="0.25">
      <c r="A1636" t="s">
        <v>2405</v>
      </c>
      <c r="B1636" t="s">
        <v>3497</v>
      </c>
      <c r="C1636" t="s">
        <v>1112</v>
      </c>
      <c r="D1636" t="s">
        <v>21</v>
      </c>
      <c r="E1636">
        <v>26601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43483</v>
      </c>
      <c r="L1636" t="s">
        <v>26</v>
      </c>
      <c r="N1636" t="s">
        <v>24</v>
      </c>
    </row>
    <row r="1637" spans="1:14" x14ac:dyDescent="0.25">
      <c r="A1637" t="s">
        <v>2407</v>
      </c>
      <c r="B1637" t="s">
        <v>3498</v>
      </c>
      <c r="C1637" t="s">
        <v>1112</v>
      </c>
      <c r="D1637" t="s">
        <v>21</v>
      </c>
      <c r="E1637">
        <v>26601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43483</v>
      </c>
      <c r="L1637" t="s">
        <v>26</v>
      </c>
      <c r="N1637" t="s">
        <v>24</v>
      </c>
    </row>
    <row r="1638" spans="1:14" x14ac:dyDescent="0.25">
      <c r="A1638" t="s">
        <v>3500</v>
      </c>
      <c r="B1638" t="s">
        <v>3501</v>
      </c>
      <c r="C1638" t="s">
        <v>683</v>
      </c>
      <c r="D1638" t="s">
        <v>21</v>
      </c>
      <c r="E1638">
        <v>26062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43482</v>
      </c>
      <c r="L1638" t="s">
        <v>26</v>
      </c>
      <c r="N1638" t="s">
        <v>24</v>
      </c>
    </row>
    <row r="1639" spans="1:14" x14ac:dyDescent="0.25">
      <c r="A1639" t="s">
        <v>2926</v>
      </c>
      <c r="B1639" t="s">
        <v>3502</v>
      </c>
      <c r="C1639" t="s">
        <v>683</v>
      </c>
      <c r="D1639" t="s">
        <v>21</v>
      </c>
      <c r="E1639">
        <v>26062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43482</v>
      </c>
      <c r="L1639" t="s">
        <v>26</v>
      </c>
      <c r="N1639" t="s">
        <v>24</v>
      </c>
    </row>
    <row r="1640" spans="1:14" x14ac:dyDescent="0.25">
      <c r="A1640" t="s">
        <v>3503</v>
      </c>
      <c r="B1640" t="s">
        <v>3504</v>
      </c>
      <c r="C1640" t="s">
        <v>3505</v>
      </c>
      <c r="D1640" t="s">
        <v>21</v>
      </c>
      <c r="E1640">
        <v>26032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43482</v>
      </c>
      <c r="L1640" t="s">
        <v>26</v>
      </c>
      <c r="N1640" t="s">
        <v>24</v>
      </c>
    </row>
    <row r="1641" spans="1:14" x14ac:dyDescent="0.25">
      <c r="A1641" t="s">
        <v>3506</v>
      </c>
      <c r="B1641" t="s">
        <v>3507</v>
      </c>
      <c r="C1641" t="s">
        <v>3508</v>
      </c>
      <c r="D1641" t="s">
        <v>21</v>
      </c>
      <c r="E1641">
        <v>25545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43482</v>
      </c>
      <c r="L1641" t="s">
        <v>26</v>
      </c>
      <c r="N1641" t="s">
        <v>24</v>
      </c>
    </row>
    <row r="1642" spans="1:14" x14ac:dyDescent="0.25">
      <c r="A1642" t="s">
        <v>3509</v>
      </c>
      <c r="B1642" t="s">
        <v>724</v>
      </c>
      <c r="C1642" t="s">
        <v>326</v>
      </c>
      <c r="D1642" t="s">
        <v>21</v>
      </c>
      <c r="E1642">
        <v>25705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43482</v>
      </c>
      <c r="L1642" t="s">
        <v>26</v>
      </c>
      <c r="N1642" t="s">
        <v>24</v>
      </c>
    </row>
    <row r="1643" spans="1:14" x14ac:dyDescent="0.25">
      <c r="A1643" t="s">
        <v>1428</v>
      </c>
      <c r="B1643" t="s">
        <v>3510</v>
      </c>
      <c r="C1643" t="s">
        <v>784</v>
      </c>
      <c r="D1643" t="s">
        <v>21</v>
      </c>
      <c r="E1643">
        <v>26070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43482</v>
      </c>
      <c r="L1643" t="s">
        <v>26</v>
      </c>
      <c r="N1643" t="s">
        <v>24</v>
      </c>
    </row>
    <row r="1644" spans="1:14" x14ac:dyDescent="0.25">
      <c r="A1644" t="s">
        <v>3511</v>
      </c>
      <c r="B1644" t="s">
        <v>3512</v>
      </c>
      <c r="C1644" t="s">
        <v>784</v>
      </c>
      <c r="D1644" t="s">
        <v>21</v>
      </c>
      <c r="E1644">
        <v>26070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43482</v>
      </c>
      <c r="L1644" t="s">
        <v>26</v>
      </c>
      <c r="N1644" t="s">
        <v>24</v>
      </c>
    </row>
    <row r="1645" spans="1:14" x14ac:dyDescent="0.25">
      <c r="A1645" t="s">
        <v>3513</v>
      </c>
      <c r="B1645" t="s">
        <v>3514</v>
      </c>
      <c r="C1645" t="s">
        <v>2165</v>
      </c>
      <c r="D1645" t="s">
        <v>21</v>
      </c>
      <c r="E1645">
        <v>25921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43481</v>
      </c>
      <c r="L1645" t="s">
        <v>26</v>
      </c>
      <c r="N1645" t="s">
        <v>24</v>
      </c>
    </row>
    <row r="1646" spans="1:14" x14ac:dyDescent="0.25">
      <c r="A1646" t="s">
        <v>96</v>
      </c>
      <c r="B1646" t="s">
        <v>97</v>
      </c>
      <c r="C1646" t="s">
        <v>98</v>
      </c>
      <c r="D1646" t="s">
        <v>21</v>
      </c>
      <c r="E1646">
        <v>25271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43481</v>
      </c>
      <c r="L1646" t="s">
        <v>26</v>
      </c>
      <c r="N1646" t="s">
        <v>24</v>
      </c>
    </row>
    <row r="1647" spans="1:14" x14ac:dyDescent="0.25">
      <c r="A1647" t="s">
        <v>3515</v>
      </c>
      <c r="B1647" t="s">
        <v>3516</v>
      </c>
      <c r="C1647" t="s">
        <v>98</v>
      </c>
      <c r="D1647" t="s">
        <v>21</v>
      </c>
      <c r="E1647">
        <v>25271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43481</v>
      </c>
      <c r="L1647" t="s">
        <v>26</v>
      </c>
      <c r="N1647" t="s">
        <v>24</v>
      </c>
    </row>
    <row r="1648" spans="1:14" x14ac:dyDescent="0.25">
      <c r="A1648" t="s">
        <v>3517</v>
      </c>
      <c r="B1648" t="s">
        <v>3518</v>
      </c>
      <c r="C1648" t="s">
        <v>48</v>
      </c>
      <c r="D1648" t="s">
        <v>21</v>
      </c>
      <c r="E1648">
        <v>25302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43481</v>
      </c>
      <c r="L1648" t="s">
        <v>26</v>
      </c>
      <c r="N1648" t="s">
        <v>24</v>
      </c>
    </row>
    <row r="1649" spans="1:14" x14ac:dyDescent="0.25">
      <c r="A1649" t="s">
        <v>3519</v>
      </c>
      <c r="B1649" t="s">
        <v>3520</v>
      </c>
      <c r="C1649" t="s">
        <v>3521</v>
      </c>
      <c r="D1649" t="s">
        <v>21</v>
      </c>
      <c r="E1649">
        <v>26164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43481</v>
      </c>
      <c r="L1649" t="s">
        <v>26</v>
      </c>
      <c r="N1649" t="s">
        <v>24</v>
      </c>
    </row>
    <row r="1650" spans="1:14" x14ac:dyDescent="0.25">
      <c r="A1650" t="s">
        <v>3522</v>
      </c>
      <c r="B1650" t="s">
        <v>3523</v>
      </c>
      <c r="C1650" t="s">
        <v>271</v>
      </c>
      <c r="D1650" t="s">
        <v>21</v>
      </c>
      <c r="E1650">
        <v>25404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43481</v>
      </c>
      <c r="L1650" t="s">
        <v>26</v>
      </c>
      <c r="N1650" t="s">
        <v>24</v>
      </c>
    </row>
    <row r="1651" spans="1:14" x14ac:dyDescent="0.25">
      <c r="A1651" t="s">
        <v>3524</v>
      </c>
      <c r="B1651" t="s">
        <v>3525</v>
      </c>
      <c r="C1651" t="s">
        <v>98</v>
      </c>
      <c r="D1651" t="s">
        <v>21</v>
      </c>
      <c r="E1651">
        <v>25271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43481</v>
      </c>
      <c r="L1651" t="s">
        <v>26</v>
      </c>
      <c r="N1651" t="s">
        <v>24</v>
      </c>
    </row>
    <row r="1652" spans="1:14" x14ac:dyDescent="0.25">
      <c r="A1652" t="s">
        <v>3526</v>
      </c>
      <c r="B1652" t="s">
        <v>3527</v>
      </c>
      <c r="C1652" t="s">
        <v>3479</v>
      </c>
      <c r="D1652" t="s">
        <v>21</v>
      </c>
      <c r="E1652">
        <v>25823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43481</v>
      </c>
      <c r="L1652" t="s">
        <v>26</v>
      </c>
      <c r="N1652" t="s">
        <v>24</v>
      </c>
    </row>
    <row r="1653" spans="1:14" x14ac:dyDescent="0.25">
      <c r="A1653" t="s">
        <v>343</v>
      </c>
      <c r="B1653" t="s">
        <v>3528</v>
      </c>
      <c r="C1653" t="s">
        <v>2358</v>
      </c>
      <c r="D1653" t="s">
        <v>21</v>
      </c>
      <c r="E1653">
        <v>25177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43481</v>
      </c>
      <c r="L1653" t="s">
        <v>26</v>
      </c>
      <c r="N1653" t="s">
        <v>24</v>
      </c>
    </row>
    <row r="1654" spans="1:14" x14ac:dyDescent="0.25">
      <c r="A1654" t="s">
        <v>343</v>
      </c>
      <c r="B1654" t="s">
        <v>3529</v>
      </c>
      <c r="C1654" t="s">
        <v>98</v>
      </c>
      <c r="D1654" t="s">
        <v>21</v>
      </c>
      <c r="E1654">
        <v>25271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43481</v>
      </c>
      <c r="L1654" t="s">
        <v>26</v>
      </c>
      <c r="N1654" t="s">
        <v>24</v>
      </c>
    </row>
    <row r="1655" spans="1:14" x14ac:dyDescent="0.25">
      <c r="A1655" t="s">
        <v>3530</v>
      </c>
      <c r="B1655" t="s">
        <v>3531</v>
      </c>
      <c r="C1655" t="s">
        <v>3479</v>
      </c>
      <c r="D1655" t="s">
        <v>21</v>
      </c>
      <c r="E1655">
        <v>25823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43481</v>
      </c>
      <c r="L1655" t="s">
        <v>26</v>
      </c>
      <c r="N1655" t="s">
        <v>24</v>
      </c>
    </row>
    <row r="1656" spans="1:14" x14ac:dyDescent="0.25">
      <c r="A1656" t="s">
        <v>2380</v>
      </c>
      <c r="B1656" t="s">
        <v>3532</v>
      </c>
      <c r="C1656" t="s">
        <v>98</v>
      </c>
      <c r="D1656" t="s">
        <v>21</v>
      </c>
      <c r="E1656">
        <v>25271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43481</v>
      </c>
      <c r="L1656" t="s">
        <v>26</v>
      </c>
      <c r="N1656" t="s">
        <v>24</v>
      </c>
    </row>
    <row r="1657" spans="1:14" x14ac:dyDescent="0.25">
      <c r="A1657" t="s">
        <v>2571</v>
      </c>
      <c r="B1657" t="s">
        <v>3533</v>
      </c>
      <c r="C1657" t="s">
        <v>98</v>
      </c>
      <c r="D1657" t="s">
        <v>21</v>
      </c>
      <c r="E1657">
        <v>25271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43481</v>
      </c>
      <c r="L1657" t="s">
        <v>26</v>
      </c>
      <c r="N1657" t="s">
        <v>24</v>
      </c>
    </row>
    <row r="1658" spans="1:14" x14ac:dyDescent="0.25">
      <c r="A1658" t="s">
        <v>2571</v>
      </c>
      <c r="B1658" t="s">
        <v>3534</v>
      </c>
      <c r="C1658" t="s">
        <v>3535</v>
      </c>
      <c r="D1658" t="s">
        <v>21</v>
      </c>
      <c r="E1658">
        <v>25827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43481</v>
      </c>
      <c r="L1658" t="s">
        <v>26</v>
      </c>
      <c r="N1658" t="s">
        <v>24</v>
      </c>
    </row>
    <row r="1659" spans="1:14" x14ac:dyDescent="0.25">
      <c r="A1659" t="s">
        <v>114</v>
      </c>
      <c r="B1659" t="s">
        <v>3536</v>
      </c>
      <c r="C1659" t="s">
        <v>98</v>
      </c>
      <c r="D1659" t="s">
        <v>21</v>
      </c>
      <c r="E1659">
        <v>25271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43481</v>
      </c>
      <c r="L1659" t="s">
        <v>26</v>
      </c>
      <c r="N1659" t="s">
        <v>24</v>
      </c>
    </row>
    <row r="1660" spans="1:14" x14ac:dyDescent="0.25">
      <c r="A1660" t="s">
        <v>2407</v>
      </c>
      <c r="B1660" t="s">
        <v>3537</v>
      </c>
      <c r="C1660" t="s">
        <v>2165</v>
      </c>
      <c r="D1660" t="s">
        <v>21</v>
      </c>
      <c r="E1660">
        <v>25921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43481</v>
      </c>
      <c r="L1660" t="s">
        <v>26</v>
      </c>
      <c r="N1660" t="s">
        <v>24</v>
      </c>
    </row>
    <row r="1661" spans="1:14" x14ac:dyDescent="0.25">
      <c r="A1661" t="s">
        <v>3538</v>
      </c>
      <c r="B1661" t="s">
        <v>3539</v>
      </c>
      <c r="C1661" t="s">
        <v>3535</v>
      </c>
      <c r="D1661" t="s">
        <v>21</v>
      </c>
      <c r="E1661">
        <v>25827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43481</v>
      </c>
      <c r="L1661" t="s">
        <v>26</v>
      </c>
      <c r="N1661" t="s">
        <v>24</v>
      </c>
    </row>
    <row r="1662" spans="1:14" x14ac:dyDescent="0.25">
      <c r="A1662" t="s">
        <v>3540</v>
      </c>
      <c r="B1662" t="s">
        <v>3541</v>
      </c>
      <c r="C1662" t="s">
        <v>2165</v>
      </c>
      <c r="D1662" t="s">
        <v>21</v>
      </c>
      <c r="E1662">
        <v>25827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43481</v>
      </c>
      <c r="L1662" t="s">
        <v>26</v>
      </c>
      <c r="N1662" t="s">
        <v>24</v>
      </c>
    </row>
    <row r="1663" spans="1:14" x14ac:dyDescent="0.25">
      <c r="A1663" t="s">
        <v>970</v>
      </c>
      <c r="B1663" t="s">
        <v>1600</v>
      </c>
      <c r="C1663" t="s">
        <v>98</v>
      </c>
      <c r="D1663" t="s">
        <v>21</v>
      </c>
      <c r="E1663">
        <v>25271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43481</v>
      </c>
      <c r="L1663" t="s">
        <v>26</v>
      </c>
      <c r="N1663" t="s">
        <v>24</v>
      </c>
    </row>
    <row r="1664" spans="1:14" x14ac:dyDescent="0.25">
      <c r="A1664" t="s">
        <v>2272</v>
      </c>
      <c r="B1664" t="s">
        <v>3542</v>
      </c>
      <c r="C1664" t="s">
        <v>2165</v>
      </c>
      <c r="D1664" t="s">
        <v>21</v>
      </c>
      <c r="E1664">
        <v>25921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43481</v>
      </c>
      <c r="L1664" t="s">
        <v>26</v>
      </c>
      <c r="N1664" t="s">
        <v>24</v>
      </c>
    </row>
    <row r="1665" spans="1:14" x14ac:dyDescent="0.25">
      <c r="A1665" t="s">
        <v>2097</v>
      </c>
      <c r="B1665" t="s">
        <v>3543</v>
      </c>
      <c r="C1665" t="s">
        <v>98</v>
      </c>
      <c r="D1665" t="s">
        <v>21</v>
      </c>
      <c r="E1665">
        <v>25271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43481</v>
      </c>
      <c r="L1665" t="s">
        <v>26</v>
      </c>
      <c r="N1665" t="s">
        <v>24</v>
      </c>
    </row>
    <row r="1666" spans="1:14" x14ac:dyDescent="0.25">
      <c r="A1666" t="s">
        <v>3544</v>
      </c>
      <c r="B1666" t="s">
        <v>3545</v>
      </c>
      <c r="C1666" t="s">
        <v>2796</v>
      </c>
      <c r="D1666" t="s">
        <v>21</v>
      </c>
      <c r="E1666">
        <v>25003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43480</v>
      </c>
      <c r="L1666" t="s">
        <v>26</v>
      </c>
      <c r="N1666" t="s">
        <v>24</v>
      </c>
    </row>
    <row r="1667" spans="1:14" x14ac:dyDescent="0.25">
      <c r="A1667" t="s">
        <v>3546</v>
      </c>
      <c r="B1667" t="s">
        <v>3547</v>
      </c>
      <c r="C1667" t="s">
        <v>53</v>
      </c>
      <c r="D1667" t="s">
        <v>21</v>
      </c>
      <c r="E1667">
        <v>25309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43480</v>
      </c>
      <c r="L1667" t="s">
        <v>26</v>
      </c>
      <c r="N1667" t="s">
        <v>24</v>
      </c>
    </row>
    <row r="1668" spans="1:14" x14ac:dyDescent="0.25">
      <c r="A1668" t="s">
        <v>3548</v>
      </c>
      <c r="B1668" t="s">
        <v>3549</v>
      </c>
      <c r="C1668" t="s">
        <v>138</v>
      </c>
      <c r="D1668" t="s">
        <v>21</v>
      </c>
      <c r="E1668">
        <v>25547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43480</v>
      </c>
      <c r="L1668" t="s">
        <v>26</v>
      </c>
      <c r="N1668" t="s">
        <v>24</v>
      </c>
    </row>
    <row r="1669" spans="1:14" x14ac:dyDescent="0.25">
      <c r="A1669" t="s">
        <v>3550</v>
      </c>
      <c r="B1669" t="s">
        <v>3551</v>
      </c>
      <c r="C1669" t="s">
        <v>48</v>
      </c>
      <c r="D1669" t="s">
        <v>21</v>
      </c>
      <c r="E1669">
        <v>25306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43480</v>
      </c>
      <c r="L1669" t="s">
        <v>26</v>
      </c>
      <c r="N1669" t="s">
        <v>24</v>
      </c>
    </row>
    <row r="1670" spans="1:14" x14ac:dyDescent="0.25">
      <c r="A1670" t="s">
        <v>3552</v>
      </c>
      <c r="B1670" t="s">
        <v>3553</v>
      </c>
      <c r="C1670" t="s">
        <v>48</v>
      </c>
      <c r="D1670" t="s">
        <v>21</v>
      </c>
      <c r="E1670">
        <v>25306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43480</v>
      </c>
      <c r="L1670" t="s">
        <v>26</v>
      </c>
      <c r="N1670" t="s">
        <v>24</v>
      </c>
    </row>
    <row r="1671" spans="1:14" x14ac:dyDescent="0.25">
      <c r="A1671" t="s">
        <v>3554</v>
      </c>
      <c r="B1671" t="s">
        <v>3555</v>
      </c>
      <c r="C1671" t="s">
        <v>53</v>
      </c>
      <c r="D1671" t="s">
        <v>21</v>
      </c>
      <c r="E1671">
        <v>25309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43480</v>
      </c>
      <c r="L1671" t="s">
        <v>26</v>
      </c>
      <c r="N1671" t="s">
        <v>24</v>
      </c>
    </row>
    <row r="1672" spans="1:14" x14ac:dyDescent="0.25">
      <c r="A1672" t="s">
        <v>2432</v>
      </c>
      <c r="B1672" t="s">
        <v>3556</v>
      </c>
      <c r="C1672" t="s">
        <v>48</v>
      </c>
      <c r="D1672" t="s">
        <v>21</v>
      </c>
      <c r="E1672">
        <v>25302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43480</v>
      </c>
      <c r="L1672" t="s">
        <v>26</v>
      </c>
      <c r="N1672" t="s">
        <v>24</v>
      </c>
    </row>
    <row r="1673" spans="1:14" x14ac:dyDescent="0.25">
      <c r="A1673" t="s">
        <v>1289</v>
      </c>
      <c r="B1673" t="s">
        <v>1290</v>
      </c>
      <c r="C1673" t="s">
        <v>206</v>
      </c>
      <c r="D1673" t="s">
        <v>21</v>
      </c>
      <c r="E1673">
        <v>25637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43480</v>
      </c>
      <c r="L1673" t="s">
        <v>26</v>
      </c>
      <c r="N1673" t="s">
        <v>24</v>
      </c>
    </row>
    <row r="1674" spans="1:14" x14ac:dyDescent="0.25">
      <c r="A1674" t="s">
        <v>343</v>
      </c>
      <c r="B1674" t="s">
        <v>1570</v>
      </c>
      <c r="C1674" t="s">
        <v>48</v>
      </c>
      <c r="D1674" t="s">
        <v>21</v>
      </c>
      <c r="E1674">
        <v>25304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43480</v>
      </c>
      <c r="L1674" t="s">
        <v>26</v>
      </c>
      <c r="N1674" t="s">
        <v>24</v>
      </c>
    </row>
    <row r="1675" spans="1:14" x14ac:dyDescent="0.25">
      <c r="A1675" t="s">
        <v>3557</v>
      </c>
      <c r="B1675" t="s">
        <v>3558</v>
      </c>
      <c r="C1675" t="s">
        <v>154</v>
      </c>
      <c r="D1675" t="s">
        <v>21</v>
      </c>
      <c r="E1675">
        <v>25508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43480</v>
      </c>
      <c r="L1675" t="s">
        <v>26</v>
      </c>
      <c r="N1675" t="s">
        <v>24</v>
      </c>
    </row>
    <row r="1676" spans="1:14" x14ac:dyDescent="0.25">
      <c r="A1676" t="s">
        <v>3559</v>
      </c>
      <c r="B1676" t="s">
        <v>3560</v>
      </c>
      <c r="C1676" t="s">
        <v>48</v>
      </c>
      <c r="D1676" t="s">
        <v>21</v>
      </c>
      <c r="E1676">
        <v>25304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43480</v>
      </c>
      <c r="L1676" t="s">
        <v>26</v>
      </c>
      <c r="N1676" t="s">
        <v>24</v>
      </c>
    </row>
    <row r="1677" spans="1:14" x14ac:dyDescent="0.25">
      <c r="A1677" t="s">
        <v>2380</v>
      </c>
      <c r="B1677" t="s">
        <v>3561</v>
      </c>
      <c r="C1677" t="s">
        <v>48</v>
      </c>
      <c r="D1677" t="s">
        <v>21</v>
      </c>
      <c r="E1677">
        <v>25304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43480</v>
      </c>
      <c r="L1677" t="s">
        <v>26</v>
      </c>
      <c r="N1677" t="s">
        <v>24</v>
      </c>
    </row>
    <row r="1678" spans="1:14" x14ac:dyDescent="0.25">
      <c r="A1678" t="s">
        <v>3562</v>
      </c>
      <c r="B1678" t="s">
        <v>3563</v>
      </c>
      <c r="C1678" t="s">
        <v>3564</v>
      </c>
      <c r="D1678" t="s">
        <v>21</v>
      </c>
      <c r="E1678">
        <v>25601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43480</v>
      </c>
      <c r="L1678" t="s">
        <v>26</v>
      </c>
      <c r="N1678" t="s">
        <v>24</v>
      </c>
    </row>
    <row r="1679" spans="1:14" x14ac:dyDescent="0.25">
      <c r="A1679" t="s">
        <v>3565</v>
      </c>
      <c r="B1679" t="s">
        <v>3566</v>
      </c>
      <c r="C1679" t="s">
        <v>2796</v>
      </c>
      <c r="D1679" t="s">
        <v>21</v>
      </c>
      <c r="E1679">
        <v>25003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43480</v>
      </c>
      <c r="L1679" t="s">
        <v>26</v>
      </c>
      <c r="N1679" t="s">
        <v>24</v>
      </c>
    </row>
    <row r="1680" spans="1:14" x14ac:dyDescent="0.25">
      <c r="A1680" t="s">
        <v>439</v>
      </c>
      <c r="B1680" t="s">
        <v>3567</v>
      </c>
      <c r="C1680" t="s">
        <v>2463</v>
      </c>
      <c r="D1680" t="s">
        <v>21</v>
      </c>
      <c r="E1680">
        <v>25186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43480</v>
      </c>
      <c r="L1680" t="s">
        <v>26</v>
      </c>
      <c r="N1680" t="s">
        <v>24</v>
      </c>
    </row>
    <row r="1681" spans="1:14" x14ac:dyDescent="0.25">
      <c r="A1681" t="s">
        <v>3568</v>
      </c>
      <c r="B1681" t="s">
        <v>3569</v>
      </c>
      <c r="C1681" t="s">
        <v>841</v>
      </c>
      <c r="D1681" t="s">
        <v>21</v>
      </c>
      <c r="E1681">
        <v>25601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43480</v>
      </c>
      <c r="L1681" t="s">
        <v>26</v>
      </c>
      <c r="N1681" t="s">
        <v>24</v>
      </c>
    </row>
    <row r="1682" spans="1:14" x14ac:dyDescent="0.25">
      <c r="A1682" t="s">
        <v>3570</v>
      </c>
      <c r="B1682" t="s">
        <v>3571</v>
      </c>
      <c r="C1682" t="s">
        <v>48</v>
      </c>
      <c r="D1682" t="s">
        <v>21</v>
      </c>
      <c r="E1682">
        <v>25306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43480</v>
      </c>
      <c r="L1682" t="s">
        <v>26</v>
      </c>
      <c r="N1682" t="s">
        <v>24</v>
      </c>
    </row>
    <row r="1683" spans="1:14" x14ac:dyDescent="0.25">
      <c r="A1683" t="s">
        <v>2571</v>
      </c>
      <c r="B1683" t="s">
        <v>3572</v>
      </c>
      <c r="C1683" t="s">
        <v>2796</v>
      </c>
      <c r="D1683" t="s">
        <v>21</v>
      </c>
      <c r="E1683">
        <v>25003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43480</v>
      </c>
      <c r="L1683" t="s">
        <v>26</v>
      </c>
      <c r="N1683" t="s">
        <v>24</v>
      </c>
    </row>
    <row r="1684" spans="1:14" x14ac:dyDescent="0.25">
      <c r="A1684" t="s">
        <v>3573</v>
      </c>
      <c r="B1684" t="s">
        <v>3574</v>
      </c>
      <c r="C1684" t="s">
        <v>53</v>
      </c>
      <c r="D1684" t="s">
        <v>21</v>
      </c>
      <c r="E1684">
        <v>25309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43480</v>
      </c>
      <c r="L1684" t="s">
        <v>26</v>
      </c>
      <c r="N1684" t="s">
        <v>24</v>
      </c>
    </row>
    <row r="1685" spans="1:14" x14ac:dyDescent="0.25">
      <c r="A1685" t="s">
        <v>114</v>
      </c>
      <c r="B1685" t="s">
        <v>3575</v>
      </c>
      <c r="C1685" t="s">
        <v>48</v>
      </c>
      <c r="D1685" t="s">
        <v>21</v>
      </c>
      <c r="E1685">
        <v>25301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43480</v>
      </c>
      <c r="L1685" t="s">
        <v>26</v>
      </c>
      <c r="N1685" t="s">
        <v>24</v>
      </c>
    </row>
    <row r="1686" spans="1:14" x14ac:dyDescent="0.25">
      <c r="A1686" t="s">
        <v>3576</v>
      </c>
      <c r="B1686" t="s">
        <v>3577</v>
      </c>
      <c r="C1686" t="s">
        <v>2451</v>
      </c>
      <c r="D1686" t="s">
        <v>21</v>
      </c>
      <c r="E1686">
        <v>25812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43480</v>
      </c>
      <c r="L1686" t="s">
        <v>26</v>
      </c>
      <c r="N1686" t="s">
        <v>24</v>
      </c>
    </row>
    <row r="1687" spans="1:14" x14ac:dyDescent="0.25">
      <c r="A1687" t="s">
        <v>3578</v>
      </c>
      <c r="B1687" t="s">
        <v>3579</v>
      </c>
      <c r="C1687" t="s">
        <v>480</v>
      </c>
      <c r="D1687" t="s">
        <v>21</v>
      </c>
      <c r="E1687">
        <v>25901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43480</v>
      </c>
      <c r="L1687" t="s">
        <v>26</v>
      </c>
      <c r="N1687" t="s">
        <v>24</v>
      </c>
    </row>
    <row r="1688" spans="1:14" x14ac:dyDescent="0.25">
      <c r="A1688" t="s">
        <v>3580</v>
      </c>
      <c r="B1688" t="s">
        <v>3581</v>
      </c>
      <c r="C1688" t="s">
        <v>48</v>
      </c>
      <c r="D1688" t="s">
        <v>21</v>
      </c>
      <c r="E1688">
        <v>25302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43480</v>
      </c>
      <c r="L1688" t="s">
        <v>26</v>
      </c>
      <c r="N1688" t="s">
        <v>24</v>
      </c>
    </row>
    <row r="1689" spans="1:14" x14ac:dyDescent="0.25">
      <c r="A1689" t="s">
        <v>2407</v>
      </c>
      <c r="B1689" t="s">
        <v>3582</v>
      </c>
      <c r="C1689" t="s">
        <v>48</v>
      </c>
      <c r="D1689" t="s">
        <v>21</v>
      </c>
      <c r="E1689">
        <v>25302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43480</v>
      </c>
      <c r="L1689" t="s">
        <v>26</v>
      </c>
      <c r="N1689" t="s">
        <v>24</v>
      </c>
    </row>
    <row r="1690" spans="1:14" x14ac:dyDescent="0.25">
      <c r="A1690" t="s">
        <v>2407</v>
      </c>
      <c r="B1690" t="s">
        <v>3583</v>
      </c>
      <c r="C1690" t="s">
        <v>48</v>
      </c>
      <c r="D1690" t="s">
        <v>21</v>
      </c>
      <c r="E1690">
        <v>25304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43480</v>
      </c>
      <c r="L1690" t="s">
        <v>26</v>
      </c>
      <c r="N1690" t="s">
        <v>24</v>
      </c>
    </row>
    <row r="1691" spans="1:14" x14ac:dyDescent="0.25">
      <c r="A1691" t="s">
        <v>2407</v>
      </c>
      <c r="B1691" t="s">
        <v>3584</v>
      </c>
      <c r="C1691" t="s">
        <v>48</v>
      </c>
      <c r="D1691" t="s">
        <v>21</v>
      </c>
      <c r="E1691">
        <v>25302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43480</v>
      </c>
      <c r="L1691" t="s">
        <v>26</v>
      </c>
      <c r="N1691" t="s">
        <v>24</v>
      </c>
    </row>
    <row r="1692" spans="1:14" x14ac:dyDescent="0.25">
      <c r="A1692" t="s">
        <v>1428</v>
      </c>
      <c r="B1692" t="s">
        <v>3585</v>
      </c>
      <c r="C1692" t="s">
        <v>48</v>
      </c>
      <c r="D1692" t="s">
        <v>21</v>
      </c>
      <c r="E1692">
        <v>25302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43480</v>
      </c>
      <c r="L1692" t="s">
        <v>26</v>
      </c>
      <c r="N1692" t="s">
        <v>24</v>
      </c>
    </row>
    <row r="1693" spans="1:14" x14ac:dyDescent="0.25">
      <c r="A1693" t="s">
        <v>345</v>
      </c>
      <c r="B1693" t="s">
        <v>3586</v>
      </c>
      <c r="C1693" t="s">
        <v>53</v>
      </c>
      <c r="D1693" t="s">
        <v>21</v>
      </c>
      <c r="E1693">
        <v>25309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43480</v>
      </c>
      <c r="L1693" t="s">
        <v>26</v>
      </c>
      <c r="N1693" t="s">
        <v>24</v>
      </c>
    </row>
    <row r="1694" spans="1:14" x14ac:dyDescent="0.25">
      <c r="A1694" t="s">
        <v>3587</v>
      </c>
      <c r="B1694" t="s">
        <v>3588</v>
      </c>
      <c r="C1694" t="s">
        <v>48</v>
      </c>
      <c r="D1694" t="s">
        <v>21</v>
      </c>
      <c r="E1694">
        <v>25304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43480</v>
      </c>
      <c r="L1694" t="s">
        <v>26</v>
      </c>
      <c r="N1694" t="s">
        <v>24</v>
      </c>
    </row>
    <row r="1695" spans="1:14" x14ac:dyDescent="0.25">
      <c r="A1695" t="s">
        <v>1594</v>
      </c>
      <c r="B1695" t="s">
        <v>3589</v>
      </c>
      <c r="C1695" t="s">
        <v>48</v>
      </c>
      <c r="D1695" t="s">
        <v>21</v>
      </c>
      <c r="E1695">
        <v>25302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43480</v>
      </c>
      <c r="L1695" t="s">
        <v>26</v>
      </c>
      <c r="N1695" t="s">
        <v>24</v>
      </c>
    </row>
    <row r="1696" spans="1:14" x14ac:dyDescent="0.25">
      <c r="A1696" t="s">
        <v>3590</v>
      </c>
      <c r="B1696" t="s">
        <v>3591</v>
      </c>
      <c r="C1696" t="s">
        <v>48</v>
      </c>
      <c r="D1696" t="s">
        <v>21</v>
      </c>
      <c r="E1696">
        <v>25302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43480</v>
      </c>
      <c r="L1696" t="s">
        <v>26</v>
      </c>
      <c r="N1696" t="s">
        <v>24</v>
      </c>
    </row>
    <row r="1697" spans="1:14" x14ac:dyDescent="0.25">
      <c r="A1697" t="s">
        <v>3592</v>
      </c>
      <c r="B1697" t="s">
        <v>3593</v>
      </c>
      <c r="C1697" t="s">
        <v>2796</v>
      </c>
      <c r="D1697" t="s">
        <v>21</v>
      </c>
      <c r="E1697">
        <v>25003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43480</v>
      </c>
      <c r="L1697" t="s">
        <v>26</v>
      </c>
      <c r="N1697" t="s">
        <v>24</v>
      </c>
    </row>
    <row r="1698" spans="1:14" x14ac:dyDescent="0.25">
      <c r="A1698" t="s">
        <v>3594</v>
      </c>
      <c r="B1698" t="s">
        <v>3595</v>
      </c>
      <c r="C1698" t="s">
        <v>48</v>
      </c>
      <c r="D1698" t="s">
        <v>21</v>
      </c>
      <c r="E1698">
        <v>25387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43480</v>
      </c>
      <c r="L1698" t="s">
        <v>26</v>
      </c>
      <c r="N1698" t="s">
        <v>24</v>
      </c>
    </row>
    <row r="1699" spans="1:14" x14ac:dyDescent="0.25">
      <c r="A1699" t="s">
        <v>3596</v>
      </c>
      <c r="B1699" t="s">
        <v>3597</v>
      </c>
      <c r="C1699" t="s">
        <v>2796</v>
      </c>
      <c r="D1699" t="s">
        <v>21</v>
      </c>
      <c r="E1699">
        <v>25003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43480</v>
      </c>
      <c r="L1699" t="s">
        <v>26</v>
      </c>
      <c r="N1699" t="s">
        <v>24</v>
      </c>
    </row>
    <row r="1700" spans="1:14" x14ac:dyDescent="0.25">
      <c r="A1700" t="s">
        <v>3598</v>
      </c>
      <c r="B1700" t="s">
        <v>3599</v>
      </c>
      <c r="C1700" t="s">
        <v>808</v>
      </c>
      <c r="D1700" t="s">
        <v>21</v>
      </c>
      <c r="E1700">
        <v>26624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43478</v>
      </c>
      <c r="L1700" t="s">
        <v>26</v>
      </c>
      <c r="N1700" t="s">
        <v>24</v>
      </c>
    </row>
    <row r="1701" spans="1:14" x14ac:dyDescent="0.25">
      <c r="A1701" t="s">
        <v>3600</v>
      </c>
      <c r="B1701" t="s">
        <v>3601</v>
      </c>
      <c r="C1701" t="s">
        <v>1112</v>
      </c>
      <c r="D1701" t="s">
        <v>21</v>
      </c>
      <c r="E1701">
        <v>26601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43478</v>
      </c>
      <c r="L1701" t="s">
        <v>26</v>
      </c>
      <c r="N1701" t="s">
        <v>24</v>
      </c>
    </row>
    <row r="1702" spans="1:14" x14ac:dyDescent="0.25">
      <c r="A1702" t="s">
        <v>3602</v>
      </c>
      <c r="B1702" t="s">
        <v>3603</v>
      </c>
      <c r="C1702" t="s">
        <v>3604</v>
      </c>
      <c r="D1702" t="s">
        <v>21</v>
      </c>
      <c r="E1702">
        <v>26623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43478</v>
      </c>
      <c r="L1702" t="s">
        <v>26</v>
      </c>
      <c r="N1702" t="s">
        <v>24</v>
      </c>
    </row>
    <row r="1703" spans="1:14" x14ac:dyDescent="0.25">
      <c r="A1703" t="s">
        <v>2380</v>
      </c>
      <c r="B1703" t="s">
        <v>3605</v>
      </c>
      <c r="C1703" t="s">
        <v>808</v>
      </c>
      <c r="D1703" t="s">
        <v>21</v>
      </c>
      <c r="E1703">
        <v>26624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43478</v>
      </c>
      <c r="L1703" t="s">
        <v>26</v>
      </c>
      <c r="N1703" t="s">
        <v>24</v>
      </c>
    </row>
    <row r="1704" spans="1:14" x14ac:dyDescent="0.25">
      <c r="A1704" t="s">
        <v>2407</v>
      </c>
      <c r="B1704" t="s">
        <v>3606</v>
      </c>
      <c r="C1704" t="s">
        <v>808</v>
      </c>
      <c r="D1704" t="s">
        <v>21</v>
      </c>
      <c r="E1704">
        <v>26624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43478</v>
      </c>
      <c r="L1704" t="s">
        <v>26</v>
      </c>
      <c r="N1704" t="s">
        <v>24</v>
      </c>
    </row>
    <row r="1705" spans="1:14" x14ac:dyDescent="0.25">
      <c r="A1705" t="s">
        <v>3607</v>
      </c>
      <c r="B1705" t="s">
        <v>3608</v>
      </c>
      <c r="C1705" t="s">
        <v>3609</v>
      </c>
      <c r="D1705" t="s">
        <v>21</v>
      </c>
      <c r="E1705">
        <v>25063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43478</v>
      </c>
      <c r="L1705" t="s">
        <v>26</v>
      </c>
      <c r="N1705" t="s">
        <v>24</v>
      </c>
    </row>
    <row r="1706" spans="1:14" x14ac:dyDescent="0.25">
      <c r="A1706" t="s">
        <v>3610</v>
      </c>
      <c r="B1706" t="s">
        <v>3611</v>
      </c>
      <c r="C1706" t="s">
        <v>1112</v>
      </c>
      <c r="D1706" t="s">
        <v>21</v>
      </c>
      <c r="E1706">
        <v>26601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43478</v>
      </c>
      <c r="L1706" t="s">
        <v>26</v>
      </c>
      <c r="N1706" t="s">
        <v>24</v>
      </c>
    </row>
    <row r="1707" spans="1:14" x14ac:dyDescent="0.25">
      <c r="A1707" t="s">
        <v>3612</v>
      </c>
      <c r="B1707" t="s">
        <v>3613</v>
      </c>
      <c r="C1707" t="s">
        <v>271</v>
      </c>
      <c r="D1707" t="s">
        <v>21</v>
      </c>
      <c r="E1707">
        <v>25401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43476</v>
      </c>
      <c r="L1707" t="s">
        <v>26</v>
      </c>
      <c r="N1707" t="s">
        <v>24</v>
      </c>
    </row>
    <row r="1708" spans="1:14" x14ac:dyDescent="0.25">
      <c r="A1708" t="s">
        <v>3614</v>
      </c>
      <c r="B1708" t="s">
        <v>3615</v>
      </c>
      <c r="C1708" t="s">
        <v>271</v>
      </c>
      <c r="D1708" t="s">
        <v>21</v>
      </c>
      <c r="E1708">
        <v>25401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43476</v>
      </c>
      <c r="L1708" t="s">
        <v>26</v>
      </c>
      <c r="N1708" t="s">
        <v>24</v>
      </c>
    </row>
    <row r="1709" spans="1:14" x14ac:dyDescent="0.25">
      <c r="A1709" t="s">
        <v>2404</v>
      </c>
      <c r="B1709" t="s">
        <v>3616</v>
      </c>
      <c r="C1709" t="s">
        <v>271</v>
      </c>
      <c r="D1709" t="s">
        <v>21</v>
      </c>
      <c r="E1709">
        <v>25404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43476</v>
      </c>
      <c r="L1709" t="s">
        <v>26</v>
      </c>
      <c r="N1709" t="s">
        <v>24</v>
      </c>
    </row>
    <row r="1710" spans="1:14" x14ac:dyDescent="0.25">
      <c r="A1710" t="s">
        <v>1091</v>
      </c>
      <c r="B1710" t="s">
        <v>3617</v>
      </c>
      <c r="C1710" t="s">
        <v>271</v>
      </c>
      <c r="D1710" t="s">
        <v>21</v>
      </c>
      <c r="E1710">
        <v>25404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43476</v>
      </c>
      <c r="L1710" t="s">
        <v>26</v>
      </c>
      <c r="N1710" t="s">
        <v>24</v>
      </c>
    </row>
    <row r="1711" spans="1:14" x14ac:dyDescent="0.25">
      <c r="A1711" t="s">
        <v>3619</v>
      </c>
      <c r="B1711" t="s">
        <v>3620</v>
      </c>
      <c r="C1711" t="s">
        <v>304</v>
      </c>
      <c r="D1711" t="s">
        <v>21</v>
      </c>
      <c r="E1711">
        <v>24740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43475</v>
      </c>
      <c r="L1711" t="s">
        <v>26</v>
      </c>
      <c r="N1711" t="s">
        <v>24</v>
      </c>
    </row>
    <row r="1712" spans="1:14" x14ac:dyDescent="0.25">
      <c r="A1712" t="s">
        <v>343</v>
      </c>
      <c r="B1712" t="s">
        <v>3621</v>
      </c>
      <c r="C1712" t="s">
        <v>304</v>
      </c>
      <c r="D1712" t="s">
        <v>21</v>
      </c>
      <c r="E1712">
        <v>24740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43475</v>
      </c>
      <c r="L1712" t="s">
        <v>26</v>
      </c>
      <c r="N1712" t="s">
        <v>24</v>
      </c>
    </row>
    <row r="1713" spans="1:14" x14ac:dyDescent="0.25">
      <c r="A1713" t="s">
        <v>3622</v>
      </c>
      <c r="B1713" t="s">
        <v>3623</v>
      </c>
      <c r="C1713" t="s">
        <v>304</v>
      </c>
      <c r="D1713" t="s">
        <v>21</v>
      </c>
      <c r="E1713">
        <v>24740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43475</v>
      </c>
      <c r="L1713" t="s">
        <v>26</v>
      </c>
      <c r="N1713" t="s">
        <v>24</v>
      </c>
    </row>
    <row r="1714" spans="1:14" x14ac:dyDescent="0.25">
      <c r="A1714" t="s">
        <v>2380</v>
      </c>
      <c r="B1714" t="s">
        <v>3624</v>
      </c>
      <c r="C1714" t="s">
        <v>304</v>
      </c>
      <c r="D1714" t="s">
        <v>21</v>
      </c>
      <c r="E1714">
        <v>24740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43475</v>
      </c>
      <c r="L1714" t="s">
        <v>26</v>
      </c>
      <c r="N1714" t="s">
        <v>24</v>
      </c>
    </row>
    <row r="1715" spans="1:14" x14ac:dyDescent="0.25">
      <c r="A1715" t="s">
        <v>3625</v>
      </c>
      <c r="B1715" t="s">
        <v>3626</v>
      </c>
      <c r="C1715" t="s">
        <v>304</v>
      </c>
      <c r="D1715" t="s">
        <v>21</v>
      </c>
      <c r="E1715">
        <v>24740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43475</v>
      </c>
      <c r="L1715" t="s">
        <v>26</v>
      </c>
      <c r="N1715" t="s">
        <v>24</v>
      </c>
    </row>
    <row r="1716" spans="1:14" x14ac:dyDescent="0.25">
      <c r="A1716" t="s">
        <v>3627</v>
      </c>
      <c r="B1716" t="s">
        <v>3628</v>
      </c>
      <c r="C1716" t="s">
        <v>304</v>
      </c>
      <c r="D1716" t="s">
        <v>21</v>
      </c>
      <c r="E1716">
        <v>24740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43475</v>
      </c>
      <c r="L1716" t="s">
        <v>26</v>
      </c>
      <c r="N1716" t="s">
        <v>24</v>
      </c>
    </row>
    <row r="1717" spans="1:14" x14ac:dyDescent="0.25">
      <c r="A1717" t="s">
        <v>2664</v>
      </c>
      <c r="B1717" t="s">
        <v>1675</v>
      </c>
      <c r="C1717" t="s">
        <v>1632</v>
      </c>
      <c r="D1717" t="s">
        <v>21</v>
      </c>
      <c r="E1717">
        <v>26041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43475</v>
      </c>
      <c r="L1717" t="s">
        <v>26</v>
      </c>
      <c r="N1717" t="s">
        <v>24</v>
      </c>
    </row>
    <row r="1718" spans="1:14" x14ac:dyDescent="0.25">
      <c r="A1718" t="s">
        <v>1461</v>
      </c>
      <c r="B1718" t="s">
        <v>3629</v>
      </c>
      <c r="C1718" t="s">
        <v>304</v>
      </c>
      <c r="D1718" t="s">
        <v>21</v>
      </c>
      <c r="E1718">
        <v>24740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43475</v>
      </c>
      <c r="L1718" t="s">
        <v>26</v>
      </c>
      <c r="N1718" t="s">
        <v>24</v>
      </c>
    </row>
    <row r="1719" spans="1:14" x14ac:dyDescent="0.25">
      <c r="A1719" t="s">
        <v>3630</v>
      </c>
      <c r="B1719" t="s">
        <v>3631</v>
      </c>
      <c r="C1719" t="s">
        <v>304</v>
      </c>
      <c r="D1719" t="s">
        <v>21</v>
      </c>
      <c r="E1719">
        <v>24740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43475</v>
      </c>
      <c r="L1719" t="s">
        <v>26</v>
      </c>
      <c r="N1719" t="s">
        <v>24</v>
      </c>
    </row>
    <row r="1720" spans="1:14" x14ac:dyDescent="0.25">
      <c r="A1720" t="s">
        <v>2714</v>
      </c>
      <c r="B1720" t="s">
        <v>3632</v>
      </c>
      <c r="C1720" t="s">
        <v>304</v>
      </c>
      <c r="D1720" t="s">
        <v>21</v>
      </c>
      <c r="E1720">
        <v>24740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43475</v>
      </c>
      <c r="L1720" t="s">
        <v>26</v>
      </c>
      <c r="N1720" t="s">
        <v>24</v>
      </c>
    </row>
    <row r="1721" spans="1:14" x14ac:dyDescent="0.25">
      <c r="A1721" t="s">
        <v>673</v>
      </c>
      <c r="B1721" t="s">
        <v>3633</v>
      </c>
      <c r="C1721" t="s">
        <v>1632</v>
      </c>
      <c r="D1721" t="s">
        <v>21</v>
      </c>
      <c r="E1721">
        <v>26041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43475</v>
      </c>
      <c r="L1721" t="s">
        <v>26</v>
      </c>
      <c r="N1721" t="s">
        <v>24</v>
      </c>
    </row>
    <row r="1722" spans="1:14" x14ac:dyDescent="0.25">
      <c r="A1722" t="s">
        <v>3634</v>
      </c>
      <c r="B1722" t="s">
        <v>3635</v>
      </c>
      <c r="C1722" t="s">
        <v>1632</v>
      </c>
      <c r="D1722" t="s">
        <v>21</v>
      </c>
      <c r="E1722">
        <v>26041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43474</v>
      </c>
      <c r="L1722" t="s">
        <v>26</v>
      </c>
      <c r="N1722" t="s">
        <v>24</v>
      </c>
    </row>
    <row r="1723" spans="1:14" x14ac:dyDescent="0.25">
      <c r="A1723" t="s">
        <v>2852</v>
      </c>
      <c r="B1723" t="s">
        <v>3636</v>
      </c>
      <c r="C1723" t="s">
        <v>1632</v>
      </c>
      <c r="D1723" t="s">
        <v>21</v>
      </c>
      <c r="E1723">
        <v>26041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43474</v>
      </c>
      <c r="L1723" t="s">
        <v>26</v>
      </c>
      <c r="N1723" t="s">
        <v>24</v>
      </c>
    </row>
    <row r="1724" spans="1:14" x14ac:dyDescent="0.25">
      <c r="A1724" t="s">
        <v>343</v>
      </c>
      <c r="B1724" t="s">
        <v>3637</v>
      </c>
      <c r="C1724" t="s">
        <v>1632</v>
      </c>
      <c r="D1724" t="s">
        <v>21</v>
      </c>
      <c r="E1724">
        <v>26041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43474</v>
      </c>
      <c r="L1724" t="s">
        <v>26</v>
      </c>
      <c r="N1724" t="s">
        <v>24</v>
      </c>
    </row>
    <row r="1725" spans="1:14" x14ac:dyDescent="0.25">
      <c r="A1725" t="s">
        <v>3638</v>
      </c>
      <c r="B1725" t="s">
        <v>3639</v>
      </c>
      <c r="C1725" t="s">
        <v>1632</v>
      </c>
      <c r="D1725" t="s">
        <v>21</v>
      </c>
      <c r="E1725">
        <v>26041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43474</v>
      </c>
      <c r="L1725" t="s">
        <v>26</v>
      </c>
      <c r="N1725" t="s">
        <v>24</v>
      </c>
    </row>
    <row r="1726" spans="1:14" x14ac:dyDescent="0.25">
      <c r="A1726" t="s">
        <v>2380</v>
      </c>
      <c r="B1726" t="s">
        <v>3640</v>
      </c>
      <c r="C1726" t="s">
        <v>1632</v>
      </c>
      <c r="D1726" t="s">
        <v>21</v>
      </c>
      <c r="E1726">
        <v>26041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43474</v>
      </c>
      <c r="L1726" t="s">
        <v>26</v>
      </c>
      <c r="N1726" t="s">
        <v>24</v>
      </c>
    </row>
    <row r="1727" spans="1:14" x14ac:dyDescent="0.25">
      <c r="A1727" t="s">
        <v>368</v>
      </c>
      <c r="B1727" t="s">
        <v>3641</v>
      </c>
      <c r="C1727" t="s">
        <v>326</v>
      </c>
      <c r="D1727" t="s">
        <v>21</v>
      </c>
      <c r="E1727">
        <v>25705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43474</v>
      </c>
      <c r="L1727" t="s">
        <v>26</v>
      </c>
      <c r="N1727" t="s">
        <v>24</v>
      </c>
    </row>
    <row r="1728" spans="1:14" x14ac:dyDescent="0.25">
      <c r="A1728" t="s">
        <v>114</v>
      </c>
      <c r="B1728" t="s">
        <v>3642</v>
      </c>
      <c r="C1728" t="s">
        <v>326</v>
      </c>
      <c r="D1728" t="s">
        <v>21</v>
      </c>
      <c r="E1728">
        <v>25705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43474</v>
      </c>
      <c r="L1728" t="s">
        <v>26</v>
      </c>
      <c r="N1728" t="s">
        <v>24</v>
      </c>
    </row>
    <row r="1729" spans="1:14" x14ac:dyDescent="0.25">
      <c r="A1729" t="s">
        <v>3643</v>
      </c>
      <c r="B1729" t="s">
        <v>3644</v>
      </c>
      <c r="C1729" t="s">
        <v>1632</v>
      </c>
      <c r="D1729" t="s">
        <v>21</v>
      </c>
      <c r="E1729">
        <v>26041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43474</v>
      </c>
      <c r="L1729" t="s">
        <v>26</v>
      </c>
      <c r="N1729" t="s">
        <v>24</v>
      </c>
    </row>
    <row r="1730" spans="1:14" x14ac:dyDescent="0.25">
      <c r="A1730" t="s">
        <v>3645</v>
      </c>
      <c r="B1730" t="s">
        <v>3646</v>
      </c>
      <c r="C1730" t="s">
        <v>1632</v>
      </c>
      <c r="D1730" t="s">
        <v>21</v>
      </c>
      <c r="E1730">
        <v>26041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43474</v>
      </c>
      <c r="L1730" t="s">
        <v>26</v>
      </c>
      <c r="N1730" t="s">
        <v>24</v>
      </c>
    </row>
    <row r="1731" spans="1:14" x14ac:dyDescent="0.25">
      <c r="A1731" t="s">
        <v>1594</v>
      </c>
      <c r="B1731" t="s">
        <v>3099</v>
      </c>
      <c r="C1731" t="s">
        <v>326</v>
      </c>
      <c r="D1731" t="s">
        <v>21</v>
      </c>
      <c r="E1731">
        <v>25705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43474</v>
      </c>
      <c r="L1731" t="s">
        <v>26</v>
      </c>
      <c r="N1731" t="s">
        <v>24</v>
      </c>
    </row>
    <row r="1732" spans="1:14" x14ac:dyDescent="0.25">
      <c r="A1732" t="s">
        <v>2575</v>
      </c>
      <c r="B1732" t="s">
        <v>3647</v>
      </c>
      <c r="C1732" t="s">
        <v>326</v>
      </c>
      <c r="D1732" t="s">
        <v>21</v>
      </c>
      <c r="E1732">
        <v>25705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43474</v>
      </c>
      <c r="L1732" t="s">
        <v>26</v>
      </c>
      <c r="N1732" t="s">
        <v>24</v>
      </c>
    </row>
    <row r="1733" spans="1:14" x14ac:dyDescent="0.25">
      <c r="A1733" t="s">
        <v>2824</v>
      </c>
      <c r="B1733" t="s">
        <v>3648</v>
      </c>
      <c r="C1733" t="s">
        <v>113</v>
      </c>
      <c r="D1733" t="s">
        <v>21</v>
      </c>
      <c r="E1733">
        <v>25801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43474</v>
      </c>
      <c r="L1733" t="s">
        <v>26</v>
      </c>
      <c r="N1733" t="s">
        <v>24</v>
      </c>
    </row>
    <row r="1734" spans="1:14" x14ac:dyDescent="0.25">
      <c r="A1734" t="s">
        <v>1300</v>
      </c>
      <c r="B1734" t="s">
        <v>1301</v>
      </c>
      <c r="C1734" t="s">
        <v>113</v>
      </c>
      <c r="D1734" t="s">
        <v>21</v>
      </c>
      <c r="E1734">
        <v>25801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43473</v>
      </c>
      <c r="L1734" t="s">
        <v>26</v>
      </c>
      <c r="N1734" t="s">
        <v>24</v>
      </c>
    </row>
    <row r="1735" spans="1:14" x14ac:dyDescent="0.25">
      <c r="A1735" t="s">
        <v>3649</v>
      </c>
      <c r="B1735" t="s">
        <v>3650</v>
      </c>
      <c r="C1735" t="s">
        <v>113</v>
      </c>
      <c r="D1735" t="s">
        <v>21</v>
      </c>
      <c r="E1735">
        <v>25801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43473</v>
      </c>
      <c r="L1735" t="s">
        <v>26</v>
      </c>
      <c r="N1735" t="s">
        <v>24</v>
      </c>
    </row>
    <row r="1736" spans="1:14" x14ac:dyDescent="0.25">
      <c r="A1736" t="s">
        <v>2432</v>
      </c>
      <c r="B1736" t="s">
        <v>3651</v>
      </c>
      <c r="C1736" t="s">
        <v>206</v>
      </c>
      <c r="D1736" t="s">
        <v>21</v>
      </c>
      <c r="E1736">
        <v>25637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43473</v>
      </c>
      <c r="L1736" t="s">
        <v>26</v>
      </c>
      <c r="N1736" t="s">
        <v>24</v>
      </c>
    </row>
    <row r="1737" spans="1:14" x14ac:dyDescent="0.25">
      <c r="A1737" t="s">
        <v>3652</v>
      </c>
      <c r="B1737" t="s">
        <v>3653</v>
      </c>
      <c r="C1737" t="s">
        <v>3654</v>
      </c>
      <c r="D1737" t="s">
        <v>21</v>
      </c>
      <c r="E1737">
        <v>25647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43473</v>
      </c>
      <c r="L1737" t="s">
        <v>26</v>
      </c>
      <c r="N1737" t="s">
        <v>24</v>
      </c>
    </row>
    <row r="1738" spans="1:14" x14ac:dyDescent="0.25">
      <c r="A1738" t="s">
        <v>2405</v>
      </c>
      <c r="B1738" t="s">
        <v>3655</v>
      </c>
      <c r="C1738" t="s">
        <v>3656</v>
      </c>
      <c r="D1738" t="s">
        <v>21</v>
      </c>
      <c r="E1738">
        <v>25638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43473</v>
      </c>
      <c r="L1738" t="s">
        <v>26</v>
      </c>
      <c r="N1738" t="s">
        <v>24</v>
      </c>
    </row>
    <row r="1739" spans="1:14" x14ac:dyDescent="0.25">
      <c r="A1739" t="s">
        <v>1428</v>
      </c>
      <c r="B1739" t="s">
        <v>160</v>
      </c>
      <c r="C1739" t="s">
        <v>206</v>
      </c>
      <c r="D1739" t="s">
        <v>21</v>
      </c>
      <c r="E1739">
        <v>25637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43473</v>
      </c>
      <c r="L1739" t="s">
        <v>26</v>
      </c>
      <c r="N1739" t="s">
        <v>24</v>
      </c>
    </row>
    <row r="1740" spans="1:14" x14ac:dyDescent="0.25">
      <c r="A1740" t="s">
        <v>2272</v>
      </c>
      <c r="B1740" t="s">
        <v>3657</v>
      </c>
      <c r="C1740" t="s">
        <v>3656</v>
      </c>
      <c r="D1740" t="s">
        <v>21</v>
      </c>
      <c r="E1740">
        <v>25638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43473</v>
      </c>
      <c r="L1740" t="s">
        <v>26</v>
      </c>
      <c r="N1740" t="s">
        <v>24</v>
      </c>
    </row>
    <row r="1741" spans="1:14" x14ac:dyDescent="0.25">
      <c r="A1741" t="s">
        <v>2272</v>
      </c>
      <c r="B1741" t="s">
        <v>3658</v>
      </c>
      <c r="C1741" t="s">
        <v>3659</v>
      </c>
      <c r="D1741" t="s">
        <v>21</v>
      </c>
      <c r="E1741">
        <v>25670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43473</v>
      </c>
      <c r="L1741" t="s">
        <v>26</v>
      </c>
      <c r="N1741" t="s">
        <v>24</v>
      </c>
    </row>
    <row r="1742" spans="1:14" x14ac:dyDescent="0.25">
      <c r="A1742" t="s">
        <v>2575</v>
      </c>
      <c r="B1742" t="s">
        <v>3660</v>
      </c>
      <c r="C1742" t="s">
        <v>166</v>
      </c>
      <c r="D1742" t="s">
        <v>21</v>
      </c>
      <c r="E1742">
        <v>25653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43473</v>
      </c>
      <c r="L1742" t="s">
        <v>26</v>
      </c>
      <c r="N1742" t="s">
        <v>24</v>
      </c>
    </row>
    <row r="1743" spans="1:14" x14ac:dyDescent="0.25">
      <c r="A1743" t="s">
        <v>3661</v>
      </c>
      <c r="B1743" t="s">
        <v>3662</v>
      </c>
      <c r="C1743" t="s">
        <v>2463</v>
      </c>
      <c r="D1743" t="s">
        <v>21</v>
      </c>
      <c r="E1743">
        <v>25186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43472</v>
      </c>
      <c r="L1743" t="s">
        <v>26</v>
      </c>
      <c r="N1743" t="s">
        <v>24</v>
      </c>
    </row>
    <row r="1744" spans="1:14" x14ac:dyDescent="0.25">
      <c r="A1744" t="s">
        <v>2432</v>
      </c>
      <c r="B1744" t="s">
        <v>3663</v>
      </c>
      <c r="C1744" t="s">
        <v>2463</v>
      </c>
      <c r="D1744" t="s">
        <v>21</v>
      </c>
      <c r="E1744">
        <v>25186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43472</v>
      </c>
      <c r="L1744" t="s">
        <v>26</v>
      </c>
      <c r="N1744" t="s">
        <v>24</v>
      </c>
    </row>
    <row r="1745" spans="1:14" x14ac:dyDescent="0.25">
      <c r="A1745" t="s">
        <v>2432</v>
      </c>
      <c r="B1745" t="s">
        <v>2095</v>
      </c>
      <c r="C1745" t="s">
        <v>2451</v>
      </c>
      <c r="D1745" t="s">
        <v>21</v>
      </c>
      <c r="E1745">
        <v>25812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43472</v>
      </c>
      <c r="L1745" t="s">
        <v>26</v>
      </c>
      <c r="N1745" t="s">
        <v>24</v>
      </c>
    </row>
    <row r="1746" spans="1:14" x14ac:dyDescent="0.25">
      <c r="A1746" t="s">
        <v>3664</v>
      </c>
      <c r="B1746" t="s">
        <v>3665</v>
      </c>
      <c r="C1746" t="s">
        <v>1844</v>
      </c>
      <c r="D1746" t="s">
        <v>21</v>
      </c>
      <c r="E1746">
        <v>25136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43472</v>
      </c>
      <c r="L1746" t="s">
        <v>26</v>
      </c>
      <c r="N1746" t="s">
        <v>24</v>
      </c>
    </row>
    <row r="1747" spans="1:14" x14ac:dyDescent="0.25">
      <c r="A1747" t="s">
        <v>2407</v>
      </c>
      <c r="B1747" t="s">
        <v>3666</v>
      </c>
      <c r="C1747" t="s">
        <v>1844</v>
      </c>
      <c r="D1747" t="s">
        <v>21</v>
      </c>
      <c r="E1747">
        <v>25136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43472</v>
      </c>
      <c r="L1747" t="s">
        <v>26</v>
      </c>
      <c r="N1747" t="s">
        <v>24</v>
      </c>
    </row>
    <row r="1748" spans="1:14" x14ac:dyDescent="0.25">
      <c r="A1748" t="s">
        <v>934</v>
      </c>
      <c r="B1748" t="s">
        <v>3667</v>
      </c>
      <c r="C1748" t="s">
        <v>2463</v>
      </c>
      <c r="D1748" t="s">
        <v>21</v>
      </c>
      <c r="E1748">
        <v>25186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43472</v>
      </c>
      <c r="L1748" t="s">
        <v>26</v>
      </c>
      <c r="N1748" t="s">
        <v>24</v>
      </c>
    </row>
    <row r="1749" spans="1:14" x14ac:dyDescent="0.25">
      <c r="A1749" t="s">
        <v>3668</v>
      </c>
      <c r="B1749" t="s">
        <v>3669</v>
      </c>
      <c r="C1749" t="s">
        <v>3670</v>
      </c>
      <c r="D1749" t="s">
        <v>21</v>
      </c>
      <c r="E1749">
        <v>25510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43469</v>
      </c>
      <c r="L1749" t="s">
        <v>26</v>
      </c>
      <c r="N1749" t="s">
        <v>24</v>
      </c>
    </row>
    <row r="1750" spans="1:14" x14ac:dyDescent="0.25">
      <c r="A1750" t="s">
        <v>3671</v>
      </c>
      <c r="B1750" t="s">
        <v>3672</v>
      </c>
      <c r="C1750" t="s">
        <v>3670</v>
      </c>
      <c r="D1750" t="s">
        <v>21</v>
      </c>
      <c r="E1750">
        <v>25510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43469</v>
      </c>
      <c r="L1750" t="s">
        <v>26</v>
      </c>
      <c r="N1750" t="s">
        <v>24</v>
      </c>
    </row>
    <row r="1751" spans="1:14" x14ac:dyDescent="0.25">
      <c r="A1751" t="s">
        <v>2380</v>
      </c>
      <c r="B1751" t="s">
        <v>3673</v>
      </c>
      <c r="C1751" t="s">
        <v>3670</v>
      </c>
      <c r="D1751" t="s">
        <v>21</v>
      </c>
      <c r="E1751">
        <v>25510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43469</v>
      </c>
      <c r="L1751" t="s">
        <v>26</v>
      </c>
      <c r="N1751" t="s">
        <v>24</v>
      </c>
    </row>
    <row r="1752" spans="1:14" x14ac:dyDescent="0.25">
      <c r="A1752" t="s">
        <v>3674</v>
      </c>
      <c r="B1752" t="s">
        <v>3675</v>
      </c>
      <c r="C1752" t="s">
        <v>1617</v>
      </c>
      <c r="D1752" t="s">
        <v>21</v>
      </c>
      <c r="E1752">
        <v>25526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43469</v>
      </c>
      <c r="L1752" t="s">
        <v>26</v>
      </c>
      <c r="N1752" t="s">
        <v>24</v>
      </c>
    </row>
    <row r="1753" spans="1:14" x14ac:dyDescent="0.25">
      <c r="A1753" t="s">
        <v>1428</v>
      </c>
      <c r="B1753" t="s">
        <v>3676</v>
      </c>
      <c r="C1753" t="s">
        <v>335</v>
      </c>
      <c r="D1753" t="s">
        <v>21</v>
      </c>
      <c r="E1753">
        <v>25560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43469</v>
      </c>
      <c r="L1753" t="s">
        <v>26</v>
      </c>
      <c r="N1753" t="s">
        <v>24</v>
      </c>
    </row>
    <row r="1754" spans="1:14" x14ac:dyDescent="0.25">
      <c r="A1754" t="s">
        <v>3677</v>
      </c>
      <c r="B1754" t="s">
        <v>3678</v>
      </c>
      <c r="C1754" t="s">
        <v>1617</v>
      </c>
      <c r="D1754" t="s">
        <v>21</v>
      </c>
      <c r="E1754">
        <v>25526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43469</v>
      </c>
      <c r="L1754" t="s">
        <v>26</v>
      </c>
      <c r="N1754" t="s">
        <v>24</v>
      </c>
    </row>
    <row r="1755" spans="1:14" x14ac:dyDescent="0.25">
      <c r="A1755" t="s">
        <v>3679</v>
      </c>
      <c r="B1755" t="s">
        <v>3680</v>
      </c>
      <c r="C1755" t="s">
        <v>1617</v>
      </c>
      <c r="D1755" t="s">
        <v>21</v>
      </c>
      <c r="E1755">
        <v>25526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43469</v>
      </c>
      <c r="L1755" t="s">
        <v>26</v>
      </c>
      <c r="N1755" t="s">
        <v>24</v>
      </c>
    </row>
    <row r="1756" spans="1:14" x14ac:dyDescent="0.25">
      <c r="A1756" t="s">
        <v>2575</v>
      </c>
      <c r="B1756" t="s">
        <v>3681</v>
      </c>
      <c r="C1756" t="s">
        <v>3670</v>
      </c>
      <c r="D1756" t="s">
        <v>21</v>
      </c>
      <c r="E1756">
        <v>25510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43469</v>
      </c>
      <c r="L1756" t="s">
        <v>26</v>
      </c>
      <c r="N1756" t="s">
        <v>24</v>
      </c>
    </row>
    <row r="1757" spans="1:14" x14ac:dyDescent="0.25">
      <c r="A1757" t="s">
        <v>2534</v>
      </c>
      <c r="B1757" t="s">
        <v>3683</v>
      </c>
      <c r="C1757" t="s">
        <v>1910</v>
      </c>
      <c r="D1757" t="s">
        <v>21</v>
      </c>
      <c r="E1757">
        <v>25411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43468</v>
      </c>
      <c r="L1757" t="s">
        <v>26</v>
      </c>
      <c r="N1757" t="s">
        <v>24</v>
      </c>
    </row>
    <row r="1758" spans="1:14" x14ac:dyDescent="0.25">
      <c r="A1758" t="s">
        <v>3033</v>
      </c>
      <c r="B1758" t="s">
        <v>3684</v>
      </c>
      <c r="C1758" t="s">
        <v>3685</v>
      </c>
      <c r="D1758" t="s">
        <v>21</v>
      </c>
      <c r="E1758">
        <v>25434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43468</v>
      </c>
      <c r="L1758" t="s">
        <v>26</v>
      </c>
      <c r="N1758" t="s">
        <v>24</v>
      </c>
    </row>
    <row r="1759" spans="1:14" x14ac:dyDescent="0.25">
      <c r="A1759" t="s">
        <v>3686</v>
      </c>
      <c r="B1759" t="s">
        <v>3687</v>
      </c>
      <c r="C1759" t="s">
        <v>559</v>
      </c>
      <c r="D1759" t="s">
        <v>21</v>
      </c>
      <c r="E1759">
        <v>26710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43466</v>
      </c>
      <c r="L1759" t="s">
        <v>26</v>
      </c>
      <c r="N1759" t="s">
        <v>24</v>
      </c>
    </row>
    <row r="1760" spans="1:14" x14ac:dyDescent="0.25">
      <c r="A1760" t="s">
        <v>359</v>
      </c>
      <c r="B1760" t="s">
        <v>3688</v>
      </c>
      <c r="C1760" t="s">
        <v>565</v>
      </c>
      <c r="D1760" t="s">
        <v>21</v>
      </c>
      <c r="E1760">
        <v>26726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43466</v>
      </c>
      <c r="L1760" t="s">
        <v>26</v>
      </c>
      <c r="N1760" t="s">
        <v>24</v>
      </c>
    </row>
    <row r="1761" spans="1:14" x14ac:dyDescent="0.25">
      <c r="A1761" t="s">
        <v>2432</v>
      </c>
      <c r="B1761" t="s">
        <v>3689</v>
      </c>
      <c r="C1761" t="s">
        <v>565</v>
      </c>
      <c r="D1761" t="s">
        <v>21</v>
      </c>
      <c r="E1761">
        <v>26726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43466</v>
      </c>
      <c r="L1761" t="s">
        <v>26</v>
      </c>
      <c r="N1761" t="s">
        <v>24</v>
      </c>
    </row>
    <row r="1762" spans="1:14" x14ac:dyDescent="0.25">
      <c r="A1762" t="s">
        <v>341</v>
      </c>
      <c r="B1762" t="s">
        <v>3690</v>
      </c>
      <c r="C1762" t="s">
        <v>565</v>
      </c>
      <c r="D1762" t="s">
        <v>21</v>
      </c>
      <c r="E1762">
        <v>26726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43466</v>
      </c>
      <c r="L1762" t="s">
        <v>26</v>
      </c>
      <c r="N1762" t="s">
        <v>24</v>
      </c>
    </row>
    <row r="1763" spans="1:14" x14ac:dyDescent="0.25">
      <c r="A1763" t="s">
        <v>3691</v>
      </c>
      <c r="B1763" t="s">
        <v>3692</v>
      </c>
      <c r="C1763" t="s">
        <v>565</v>
      </c>
      <c r="D1763" t="s">
        <v>21</v>
      </c>
      <c r="E1763">
        <v>26726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43466</v>
      </c>
      <c r="L1763" t="s">
        <v>26</v>
      </c>
      <c r="N1763" t="s">
        <v>24</v>
      </c>
    </row>
    <row r="1764" spans="1:14" x14ac:dyDescent="0.25">
      <c r="A1764" t="s">
        <v>3693</v>
      </c>
      <c r="B1764" t="s">
        <v>3694</v>
      </c>
      <c r="C1764" t="s">
        <v>3695</v>
      </c>
      <c r="D1764" t="s">
        <v>21</v>
      </c>
      <c r="E1764">
        <v>26743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43466</v>
      </c>
      <c r="L1764" t="s">
        <v>26</v>
      </c>
      <c r="N1764" t="s">
        <v>24</v>
      </c>
    </row>
    <row r="1765" spans="1:14" x14ac:dyDescent="0.25">
      <c r="A1765" t="s">
        <v>3696</v>
      </c>
      <c r="B1765" t="s">
        <v>3697</v>
      </c>
      <c r="C1765" t="s">
        <v>3698</v>
      </c>
      <c r="D1765" t="s">
        <v>21</v>
      </c>
      <c r="E1765">
        <v>26717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43466</v>
      </c>
      <c r="L1765" t="s">
        <v>26</v>
      </c>
      <c r="N1765" t="s">
        <v>24</v>
      </c>
    </row>
    <row r="1766" spans="1:14" x14ac:dyDescent="0.25">
      <c r="A1766" t="s">
        <v>3699</v>
      </c>
      <c r="B1766" t="s">
        <v>3700</v>
      </c>
      <c r="C1766" t="s">
        <v>3698</v>
      </c>
      <c r="D1766" t="s">
        <v>21</v>
      </c>
      <c r="E1766">
        <v>26717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43466</v>
      </c>
      <c r="L1766" t="s">
        <v>26</v>
      </c>
      <c r="N1766" t="s">
        <v>24</v>
      </c>
    </row>
    <row r="1767" spans="1:14" x14ac:dyDescent="0.25">
      <c r="A1767" t="s">
        <v>2304</v>
      </c>
      <c r="B1767" t="s">
        <v>3701</v>
      </c>
      <c r="C1767" t="s">
        <v>583</v>
      </c>
      <c r="D1767" t="s">
        <v>21</v>
      </c>
      <c r="E1767">
        <v>25918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43462</v>
      </c>
      <c r="L1767" t="s">
        <v>26</v>
      </c>
      <c r="N1767" t="s">
        <v>24</v>
      </c>
    </row>
    <row r="1768" spans="1:14" x14ac:dyDescent="0.25">
      <c r="A1768" t="s">
        <v>1420</v>
      </c>
      <c r="B1768" t="s">
        <v>1421</v>
      </c>
      <c r="C1768" t="s">
        <v>266</v>
      </c>
      <c r="D1768" t="s">
        <v>21</v>
      </c>
      <c r="E1768">
        <v>24970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43462</v>
      </c>
      <c r="L1768" t="s">
        <v>26</v>
      </c>
      <c r="N1768" t="s">
        <v>24</v>
      </c>
    </row>
    <row r="1769" spans="1:14" x14ac:dyDescent="0.25">
      <c r="A1769" t="s">
        <v>3702</v>
      </c>
      <c r="B1769" t="s">
        <v>3703</v>
      </c>
      <c r="C1769" t="s">
        <v>591</v>
      </c>
      <c r="D1769" t="s">
        <v>21</v>
      </c>
      <c r="E1769">
        <v>25813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43462</v>
      </c>
      <c r="L1769" t="s">
        <v>26</v>
      </c>
      <c r="N1769" t="s">
        <v>24</v>
      </c>
    </row>
    <row r="1770" spans="1:14" x14ac:dyDescent="0.25">
      <c r="A1770" t="s">
        <v>3704</v>
      </c>
      <c r="B1770" t="s">
        <v>3705</v>
      </c>
      <c r="C1770" t="s">
        <v>3685</v>
      </c>
      <c r="D1770" t="s">
        <v>21</v>
      </c>
      <c r="E1770">
        <v>25434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43461</v>
      </c>
      <c r="L1770" t="s">
        <v>26</v>
      </c>
      <c r="N1770" t="s">
        <v>24</v>
      </c>
    </row>
    <row r="1771" spans="1:14" x14ac:dyDescent="0.25">
      <c r="A1771" t="s">
        <v>3706</v>
      </c>
      <c r="B1771" t="s">
        <v>3707</v>
      </c>
      <c r="C1771" t="s">
        <v>1996</v>
      </c>
      <c r="D1771" t="s">
        <v>21</v>
      </c>
      <c r="E1771">
        <v>25843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43461</v>
      </c>
      <c r="L1771" t="s">
        <v>26</v>
      </c>
      <c r="N1771" t="s">
        <v>24</v>
      </c>
    </row>
    <row r="1772" spans="1:14" x14ac:dyDescent="0.25">
      <c r="A1772" t="s">
        <v>3708</v>
      </c>
      <c r="B1772" t="s">
        <v>3709</v>
      </c>
      <c r="C1772" t="s">
        <v>1990</v>
      </c>
      <c r="D1772" t="s">
        <v>21</v>
      </c>
      <c r="E1772">
        <v>25555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43461</v>
      </c>
      <c r="L1772" t="s">
        <v>26</v>
      </c>
      <c r="N1772" t="s">
        <v>24</v>
      </c>
    </row>
    <row r="1773" spans="1:14" x14ac:dyDescent="0.25">
      <c r="A1773" t="s">
        <v>3710</v>
      </c>
      <c r="B1773" t="s">
        <v>3711</v>
      </c>
      <c r="C1773" t="s">
        <v>3712</v>
      </c>
      <c r="D1773" t="s">
        <v>21</v>
      </c>
      <c r="E1773">
        <v>25825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43461</v>
      </c>
      <c r="L1773" t="s">
        <v>26</v>
      </c>
      <c r="N1773" t="s">
        <v>24</v>
      </c>
    </row>
    <row r="1774" spans="1:14" x14ac:dyDescent="0.25">
      <c r="A1774" t="s">
        <v>3713</v>
      </c>
      <c r="B1774" t="s">
        <v>3714</v>
      </c>
      <c r="C1774" t="s">
        <v>565</v>
      </c>
      <c r="D1774" t="s">
        <v>21</v>
      </c>
      <c r="E1774">
        <v>26726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43461</v>
      </c>
      <c r="L1774" t="s">
        <v>26</v>
      </c>
      <c r="N1774" t="s">
        <v>24</v>
      </c>
    </row>
    <row r="1775" spans="1:14" x14ac:dyDescent="0.25">
      <c r="A1775" t="s">
        <v>3715</v>
      </c>
      <c r="B1775" t="s">
        <v>3716</v>
      </c>
      <c r="C1775" t="s">
        <v>764</v>
      </c>
      <c r="D1775" t="s">
        <v>21</v>
      </c>
      <c r="E1775">
        <v>24918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43461</v>
      </c>
      <c r="L1775" t="s">
        <v>26</v>
      </c>
      <c r="N1775" t="s">
        <v>24</v>
      </c>
    </row>
    <row r="1776" spans="1:14" x14ac:dyDescent="0.25">
      <c r="A1776" t="s">
        <v>3717</v>
      </c>
      <c r="B1776" t="s">
        <v>3718</v>
      </c>
      <c r="C1776" t="s">
        <v>304</v>
      </c>
      <c r="D1776" t="s">
        <v>21</v>
      </c>
      <c r="E1776">
        <v>24740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43461</v>
      </c>
      <c r="L1776" t="s">
        <v>26</v>
      </c>
      <c r="N1776" t="s">
        <v>24</v>
      </c>
    </row>
    <row r="1777" spans="1:14" x14ac:dyDescent="0.25">
      <c r="A1777" t="s">
        <v>3340</v>
      </c>
      <c r="B1777" t="s">
        <v>3719</v>
      </c>
      <c r="C1777" t="s">
        <v>1910</v>
      </c>
      <c r="D1777" t="s">
        <v>21</v>
      </c>
      <c r="E1777">
        <v>25411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43461</v>
      </c>
      <c r="L1777" t="s">
        <v>26</v>
      </c>
      <c r="N1777" t="s">
        <v>24</v>
      </c>
    </row>
    <row r="1778" spans="1:14" x14ac:dyDescent="0.25">
      <c r="A1778" t="s">
        <v>3720</v>
      </c>
      <c r="B1778" t="s">
        <v>3721</v>
      </c>
      <c r="C1778" t="s">
        <v>1993</v>
      </c>
      <c r="D1778" t="s">
        <v>21</v>
      </c>
      <c r="E1778">
        <v>25514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43461</v>
      </c>
      <c r="L1778" t="s">
        <v>26</v>
      </c>
      <c r="N1778" t="s">
        <v>24</v>
      </c>
    </row>
    <row r="1779" spans="1:14" x14ac:dyDescent="0.25">
      <c r="A1779" t="s">
        <v>3722</v>
      </c>
      <c r="B1779" t="s">
        <v>3723</v>
      </c>
      <c r="C1779" t="s">
        <v>1910</v>
      </c>
      <c r="D1779" t="s">
        <v>21</v>
      </c>
      <c r="E1779">
        <v>25411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43461</v>
      </c>
      <c r="L1779" t="s">
        <v>26</v>
      </c>
      <c r="N1779" t="s">
        <v>24</v>
      </c>
    </row>
    <row r="1780" spans="1:14" x14ac:dyDescent="0.25">
      <c r="A1780" t="s">
        <v>3724</v>
      </c>
      <c r="B1780" t="s">
        <v>3725</v>
      </c>
      <c r="C1780" t="s">
        <v>1996</v>
      </c>
      <c r="D1780" t="s">
        <v>21</v>
      </c>
      <c r="E1780">
        <v>25843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43461</v>
      </c>
      <c r="L1780" t="s">
        <v>26</v>
      </c>
      <c r="N1780" t="s">
        <v>24</v>
      </c>
    </row>
    <row r="1781" spans="1:14" x14ac:dyDescent="0.25">
      <c r="A1781" t="s">
        <v>3726</v>
      </c>
      <c r="B1781" t="s">
        <v>3727</v>
      </c>
      <c r="C1781" t="s">
        <v>583</v>
      </c>
      <c r="D1781" t="s">
        <v>21</v>
      </c>
      <c r="E1781">
        <v>25918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43461</v>
      </c>
      <c r="L1781" t="s">
        <v>26</v>
      </c>
      <c r="N1781" t="s">
        <v>24</v>
      </c>
    </row>
    <row r="1782" spans="1:14" x14ac:dyDescent="0.25">
      <c r="A1782" t="s">
        <v>3728</v>
      </c>
      <c r="B1782" t="s">
        <v>3729</v>
      </c>
      <c r="C1782" t="s">
        <v>1993</v>
      </c>
      <c r="D1782" t="s">
        <v>21</v>
      </c>
      <c r="E1782">
        <v>25514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43461</v>
      </c>
      <c r="L1782" t="s">
        <v>26</v>
      </c>
      <c r="N1782" t="s">
        <v>24</v>
      </c>
    </row>
    <row r="1783" spans="1:14" x14ac:dyDescent="0.25">
      <c r="A1783" t="s">
        <v>3730</v>
      </c>
      <c r="B1783" t="s">
        <v>3731</v>
      </c>
      <c r="C1783" t="s">
        <v>1921</v>
      </c>
      <c r="D1783" t="s">
        <v>21</v>
      </c>
      <c r="E1783">
        <v>25422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43461</v>
      </c>
      <c r="L1783" t="s">
        <v>26</v>
      </c>
      <c r="N1783" t="s">
        <v>24</v>
      </c>
    </row>
    <row r="1784" spans="1:14" x14ac:dyDescent="0.25">
      <c r="A1784" t="s">
        <v>2380</v>
      </c>
      <c r="B1784" t="s">
        <v>3732</v>
      </c>
      <c r="C1784" t="s">
        <v>565</v>
      </c>
      <c r="D1784" t="s">
        <v>21</v>
      </c>
      <c r="E1784">
        <v>26726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43461</v>
      </c>
      <c r="L1784" t="s">
        <v>26</v>
      </c>
      <c r="N1784" t="s">
        <v>24</v>
      </c>
    </row>
    <row r="1785" spans="1:14" x14ac:dyDescent="0.25">
      <c r="A1785" t="s">
        <v>3733</v>
      </c>
      <c r="B1785" t="s">
        <v>3734</v>
      </c>
      <c r="C1785" t="s">
        <v>1993</v>
      </c>
      <c r="D1785" t="s">
        <v>21</v>
      </c>
      <c r="E1785">
        <v>25514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43461</v>
      </c>
      <c r="L1785" t="s">
        <v>26</v>
      </c>
      <c r="N1785" t="s">
        <v>24</v>
      </c>
    </row>
    <row r="1786" spans="1:14" x14ac:dyDescent="0.25">
      <c r="A1786" t="s">
        <v>279</v>
      </c>
      <c r="B1786" t="s">
        <v>3735</v>
      </c>
      <c r="C1786" t="s">
        <v>87</v>
      </c>
      <c r="D1786" t="s">
        <v>21</v>
      </c>
      <c r="E1786">
        <v>24983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43461</v>
      </c>
      <c r="L1786" t="s">
        <v>26</v>
      </c>
      <c r="N1786" t="s">
        <v>24</v>
      </c>
    </row>
    <row r="1787" spans="1:14" x14ac:dyDescent="0.25">
      <c r="A1787" t="s">
        <v>3736</v>
      </c>
      <c r="B1787" t="s">
        <v>2856</v>
      </c>
      <c r="C1787" t="s">
        <v>565</v>
      </c>
      <c r="D1787" t="s">
        <v>21</v>
      </c>
      <c r="E1787">
        <v>26726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43461</v>
      </c>
      <c r="L1787" t="s">
        <v>26</v>
      </c>
      <c r="N1787" t="s">
        <v>24</v>
      </c>
    </row>
    <row r="1788" spans="1:14" x14ac:dyDescent="0.25">
      <c r="A1788" t="s">
        <v>1091</v>
      </c>
      <c r="B1788" t="s">
        <v>3737</v>
      </c>
      <c r="C1788" t="s">
        <v>304</v>
      </c>
      <c r="D1788" t="s">
        <v>21</v>
      </c>
      <c r="E1788">
        <v>24740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43461</v>
      </c>
      <c r="L1788" t="s">
        <v>26</v>
      </c>
      <c r="N1788" t="s">
        <v>24</v>
      </c>
    </row>
    <row r="1789" spans="1:14" x14ac:dyDescent="0.25">
      <c r="A1789" t="s">
        <v>3738</v>
      </c>
      <c r="B1789" t="s">
        <v>3739</v>
      </c>
      <c r="C1789" t="s">
        <v>578</v>
      </c>
      <c r="D1789" t="s">
        <v>21</v>
      </c>
      <c r="E1789">
        <v>25832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43461</v>
      </c>
      <c r="L1789" t="s">
        <v>26</v>
      </c>
      <c r="N1789" t="s">
        <v>24</v>
      </c>
    </row>
    <row r="1790" spans="1:14" x14ac:dyDescent="0.25">
      <c r="A1790" t="s">
        <v>3740</v>
      </c>
      <c r="B1790" t="s">
        <v>3741</v>
      </c>
      <c r="C1790" t="s">
        <v>3742</v>
      </c>
      <c r="D1790" t="s">
        <v>21</v>
      </c>
      <c r="E1790">
        <v>26750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43461</v>
      </c>
      <c r="L1790" t="s">
        <v>26</v>
      </c>
      <c r="N1790" t="s">
        <v>24</v>
      </c>
    </row>
    <row r="1791" spans="1:14" x14ac:dyDescent="0.25">
      <c r="A1791" t="s">
        <v>3743</v>
      </c>
      <c r="B1791" t="s">
        <v>3744</v>
      </c>
      <c r="C1791" t="s">
        <v>1993</v>
      </c>
      <c r="D1791" t="s">
        <v>21</v>
      </c>
      <c r="E1791">
        <v>25514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43461</v>
      </c>
      <c r="L1791" t="s">
        <v>26</v>
      </c>
      <c r="N1791" t="s">
        <v>24</v>
      </c>
    </row>
    <row r="1792" spans="1:14" x14ac:dyDescent="0.25">
      <c r="A1792" t="s">
        <v>1944</v>
      </c>
      <c r="B1792" t="s">
        <v>1945</v>
      </c>
      <c r="C1792" t="s">
        <v>463</v>
      </c>
      <c r="D1792" t="s">
        <v>21</v>
      </c>
      <c r="E1792">
        <v>25550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43460</v>
      </c>
      <c r="L1792" t="s">
        <v>26</v>
      </c>
      <c r="N1792" t="s">
        <v>24</v>
      </c>
    </row>
    <row r="1793" spans="1:14" x14ac:dyDescent="0.25">
      <c r="A1793" t="s">
        <v>1948</v>
      </c>
      <c r="B1793" t="s">
        <v>1949</v>
      </c>
      <c r="C1793" t="s">
        <v>1950</v>
      </c>
      <c r="D1793" t="s">
        <v>21</v>
      </c>
      <c r="E1793">
        <v>25260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43460</v>
      </c>
      <c r="L1793" t="s">
        <v>26</v>
      </c>
      <c r="N1793" t="s">
        <v>24</v>
      </c>
    </row>
    <row r="1794" spans="1:14" x14ac:dyDescent="0.25">
      <c r="A1794" t="s">
        <v>1866</v>
      </c>
      <c r="B1794" t="s">
        <v>1867</v>
      </c>
      <c r="C1794" t="s">
        <v>1868</v>
      </c>
      <c r="D1794" t="s">
        <v>21</v>
      </c>
      <c r="E1794">
        <v>25520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43460</v>
      </c>
      <c r="L1794" t="s">
        <v>26</v>
      </c>
      <c r="N1794" t="s">
        <v>24</v>
      </c>
    </row>
    <row r="1795" spans="1:14" x14ac:dyDescent="0.25">
      <c r="A1795" t="s">
        <v>3745</v>
      </c>
      <c r="B1795" t="s">
        <v>3746</v>
      </c>
      <c r="C1795" t="s">
        <v>1024</v>
      </c>
      <c r="D1795" t="s">
        <v>21</v>
      </c>
      <c r="E1795">
        <v>26354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43458</v>
      </c>
      <c r="L1795" t="s">
        <v>26</v>
      </c>
      <c r="N1795" t="s">
        <v>24</v>
      </c>
    </row>
    <row r="1796" spans="1:14" x14ac:dyDescent="0.25">
      <c r="A1796" t="s">
        <v>3747</v>
      </c>
      <c r="B1796" t="s">
        <v>3748</v>
      </c>
      <c r="C1796" t="s">
        <v>3008</v>
      </c>
      <c r="D1796" t="s">
        <v>21</v>
      </c>
      <c r="E1796">
        <v>26347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43458</v>
      </c>
      <c r="L1796" t="s">
        <v>26</v>
      </c>
      <c r="N1796" t="s">
        <v>24</v>
      </c>
    </row>
    <row r="1797" spans="1:14" x14ac:dyDescent="0.25">
      <c r="A1797" t="s">
        <v>3749</v>
      </c>
      <c r="B1797" t="s">
        <v>3750</v>
      </c>
      <c r="C1797" t="s">
        <v>1024</v>
      </c>
      <c r="D1797" t="s">
        <v>21</v>
      </c>
      <c r="E1797">
        <v>26354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43458</v>
      </c>
      <c r="L1797" t="s">
        <v>26</v>
      </c>
      <c r="N1797" t="s">
        <v>24</v>
      </c>
    </row>
    <row r="1798" spans="1:14" x14ac:dyDescent="0.25">
      <c r="A1798" t="s">
        <v>3751</v>
      </c>
      <c r="B1798" t="s">
        <v>3752</v>
      </c>
      <c r="C1798" t="s">
        <v>1024</v>
      </c>
      <c r="D1798" t="s">
        <v>21</v>
      </c>
      <c r="E1798">
        <v>26354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43458</v>
      </c>
      <c r="L1798" t="s">
        <v>26</v>
      </c>
      <c r="N1798" t="s">
        <v>24</v>
      </c>
    </row>
    <row r="1799" spans="1:14" x14ac:dyDescent="0.25">
      <c r="A1799" t="s">
        <v>3753</v>
      </c>
      <c r="B1799" t="s">
        <v>3754</v>
      </c>
      <c r="C1799" t="s">
        <v>1024</v>
      </c>
      <c r="D1799" t="s">
        <v>21</v>
      </c>
      <c r="E1799">
        <v>26354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43458</v>
      </c>
      <c r="L1799" t="s">
        <v>26</v>
      </c>
      <c r="N1799" t="s">
        <v>24</v>
      </c>
    </row>
    <row r="1800" spans="1:14" x14ac:dyDescent="0.25">
      <c r="A1800" t="s">
        <v>3755</v>
      </c>
      <c r="B1800" t="s">
        <v>3756</v>
      </c>
      <c r="C1800" t="s">
        <v>1024</v>
      </c>
      <c r="D1800" t="s">
        <v>21</v>
      </c>
      <c r="E1800">
        <v>26354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43458</v>
      </c>
      <c r="L1800" t="s">
        <v>26</v>
      </c>
      <c r="N1800" t="s">
        <v>24</v>
      </c>
    </row>
    <row r="1801" spans="1:14" x14ac:dyDescent="0.25">
      <c r="A1801" t="s">
        <v>3757</v>
      </c>
      <c r="B1801" t="s">
        <v>3758</v>
      </c>
      <c r="C1801" t="s">
        <v>1024</v>
      </c>
      <c r="D1801" t="s">
        <v>21</v>
      </c>
      <c r="E1801">
        <v>26354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43458</v>
      </c>
      <c r="L1801" t="s">
        <v>26</v>
      </c>
      <c r="N1801" t="s">
        <v>24</v>
      </c>
    </row>
    <row r="1802" spans="1:14" x14ac:dyDescent="0.25">
      <c r="A1802" t="s">
        <v>2394</v>
      </c>
      <c r="B1802" t="s">
        <v>3759</v>
      </c>
      <c r="C1802" t="s">
        <v>1024</v>
      </c>
      <c r="D1802" t="s">
        <v>21</v>
      </c>
      <c r="E1802">
        <v>26354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43458</v>
      </c>
      <c r="L1802" t="s">
        <v>26</v>
      </c>
      <c r="N1802" t="s">
        <v>24</v>
      </c>
    </row>
    <row r="1803" spans="1:14" x14ac:dyDescent="0.25">
      <c r="A1803" t="s">
        <v>2407</v>
      </c>
      <c r="B1803" t="s">
        <v>3760</v>
      </c>
      <c r="C1803" t="s">
        <v>1024</v>
      </c>
      <c r="D1803" t="s">
        <v>21</v>
      </c>
      <c r="E1803">
        <v>26354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43458</v>
      </c>
      <c r="L1803" t="s">
        <v>26</v>
      </c>
      <c r="N1803" t="s">
        <v>24</v>
      </c>
    </row>
    <row r="1804" spans="1:14" x14ac:dyDescent="0.25">
      <c r="A1804" t="s">
        <v>1594</v>
      </c>
      <c r="B1804" t="s">
        <v>3761</v>
      </c>
      <c r="C1804" t="s">
        <v>1024</v>
      </c>
      <c r="D1804" t="s">
        <v>21</v>
      </c>
      <c r="E1804">
        <v>26354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43458</v>
      </c>
      <c r="L1804" t="s">
        <v>26</v>
      </c>
      <c r="N1804" t="s">
        <v>24</v>
      </c>
    </row>
    <row r="1805" spans="1:14" x14ac:dyDescent="0.25">
      <c r="A1805" t="s">
        <v>3762</v>
      </c>
      <c r="B1805" t="s">
        <v>3763</v>
      </c>
      <c r="C1805" t="s">
        <v>3008</v>
      </c>
      <c r="D1805" t="s">
        <v>21</v>
      </c>
      <c r="E1805">
        <v>26347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43458</v>
      </c>
      <c r="L1805" t="s">
        <v>26</v>
      </c>
      <c r="N1805" t="s">
        <v>24</v>
      </c>
    </row>
    <row r="1806" spans="1:14" x14ac:dyDescent="0.25">
      <c r="A1806" t="s">
        <v>1091</v>
      </c>
      <c r="B1806" t="s">
        <v>3764</v>
      </c>
      <c r="C1806" t="s">
        <v>1024</v>
      </c>
      <c r="D1806" t="s">
        <v>21</v>
      </c>
      <c r="E1806">
        <v>26354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43458</v>
      </c>
      <c r="L1806" t="s">
        <v>26</v>
      </c>
      <c r="N1806" t="s">
        <v>24</v>
      </c>
    </row>
    <row r="1807" spans="1:14" x14ac:dyDescent="0.25">
      <c r="A1807" t="s">
        <v>2824</v>
      </c>
      <c r="B1807" t="s">
        <v>3765</v>
      </c>
      <c r="C1807" t="s">
        <v>1024</v>
      </c>
      <c r="D1807" t="s">
        <v>21</v>
      </c>
      <c r="E1807">
        <v>26354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43458</v>
      </c>
      <c r="L1807" t="s">
        <v>26</v>
      </c>
      <c r="N1807" t="s">
        <v>24</v>
      </c>
    </row>
    <row r="1808" spans="1:14" x14ac:dyDescent="0.25">
      <c r="A1808" t="s">
        <v>3766</v>
      </c>
      <c r="B1808" t="s">
        <v>3767</v>
      </c>
      <c r="C1808" t="s">
        <v>61</v>
      </c>
      <c r="D1808" t="s">
        <v>21</v>
      </c>
      <c r="E1808">
        <v>24801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43456</v>
      </c>
      <c r="L1808" t="s">
        <v>26</v>
      </c>
      <c r="N1808" t="s">
        <v>24</v>
      </c>
    </row>
    <row r="1809" spans="1:14" x14ac:dyDescent="0.25">
      <c r="A1809" t="s">
        <v>3768</v>
      </c>
      <c r="B1809" t="s">
        <v>3769</v>
      </c>
      <c r="C1809" t="s">
        <v>61</v>
      </c>
      <c r="D1809" t="s">
        <v>21</v>
      </c>
      <c r="E1809">
        <v>24801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43456</v>
      </c>
      <c r="L1809" t="s">
        <v>26</v>
      </c>
      <c r="N1809" t="s">
        <v>24</v>
      </c>
    </row>
    <row r="1810" spans="1:14" x14ac:dyDescent="0.25">
      <c r="A1810" t="s">
        <v>3770</v>
      </c>
      <c r="B1810" t="s">
        <v>3771</v>
      </c>
      <c r="C1810" t="s">
        <v>3772</v>
      </c>
      <c r="D1810" t="s">
        <v>21</v>
      </c>
      <c r="E1810">
        <v>24853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43456</v>
      </c>
      <c r="L1810" t="s">
        <v>26</v>
      </c>
      <c r="N1810" t="s">
        <v>24</v>
      </c>
    </row>
    <row r="1811" spans="1:14" x14ac:dyDescent="0.25">
      <c r="A1811" t="s">
        <v>3773</v>
      </c>
      <c r="B1811" t="s">
        <v>3774</v>
      </c>
      <c r="C1811" t="s">
        <v>61</v>
      </c>
      <c r="D1811" t="s">
        <v>21</v>
      </c>
      <c r="E1811">
        <v>24801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43456</v>
      </c>
      <c r="L1811" t="s">
        <v>26</v>
      </c>
      <c r="N1811" t="s">
        <v>24</v>
      </c>
    </row>
    <row r="1812" spans="1:14" x14ac:dyDescent="0.25">
      <c r="A1812" t="s">
        <v>3775</v>
      </c>
      <c r="B1812" t="s">
        <v>3776</v>
      </c>
      <c r="C1812" t="s">
        <v>3777</v>
      </c>
      <c r="D1812" t="s">
        <v>21</v>
      </c>
      <c r="E1812">
        <v>24868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43456</v>
      </c>
      <c r="L1812" t="s">
        <v>26</v>
      </c>
      <c r="N1812" t="s">
        <v>24</v>
      </c>
    </row>
    <row r="1813" spans="1:14" x14ac:dyDescent="0.25">
      <c r="A1813" t="s">
        <v>3778</v>
      </c>
      <c r="B1813" t="s">
        <v>3779</v>
      </c>
      <c r="C1813" t="s">
        <v>61</v>
      </c>
      <c r="D1813" t="s">
        <v>21</v>
      </c>
      <c r="E1813">
        <v>24801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43456</v>
      </c>
      <c r="L1813" t="s">
        <v>26</v>
      </c>
      <c r="N1813" t="s">
        <v>24</v>
      </c>
    </row>
    <row r="1814" spans="1:14" x14ac:dyDescent="0.25">
      <c r="A1814" t="s">
        <v>3778</v>
      </c>
      <c r="B1814" t="s">
        <v>3780</v>
      </c>
      <c r="C1814" t="s">
        <v>61</v>
      </c>
      <c r="D1814" t="s">
        <v>21</v>
      </c>
      <c r="E1814">
        <v>24801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43456</v>
      </c>
      <c r="L1814" t="s">
        <v>26</v>
      </c>
      <c r="N1814" t="s">
        <v>24</v>
      </c>
    </row>
    <row r="1815" spans="1:14" x14ac:dyDescent="0.25">
      <c r="A1815" t="s">
        <v>3781</v>
      </c>
      <c r="B1815" t="s">
        <v>3782</v>
      </c>
      <c r="C1815" t="s">
        <v>3783</v>
      </c>
      <c r="D1815" t="s">
        <v>21</v>
      </c>
      <c r="E1815">
        <v>24861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43456</v>
      </c>
      <c r="L1815" t="s">
        <v>26</v>
      </c>
      <c r="N1815" t="s">
        <v>24</v>
      </c>
    </row>
    <row r="1816" spans="1:14" x14ac:dyDescent="0.25">
      <c r="A1816" t="s">
        <v>2746</v>
      </c>
      <c r="B1816" t="s">
        <v>3784</v>
      </c>
      <c r="C1816" t="s">
        <v>61</v>
      </c>
      <c r="D1816" t="s">
        <v>21</v>
      </c>
      <c r="E1816">
        <v>24801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43456</v>
      </c>
      <c r="L1816" t="s">
        <v>26</v>
      </c>
      <c r="N1816" t="s">
        <v>24</v>
      </c>
    </row>
    <row r="1817" spans="1:14" x14ac:dyDescent="0.25">
      <c r="A1817" t="s">
        <v>3785</v>
      </c>
      <c r="B1817" t="s">
        <v>3786</v>
      </c>
      <c r="C1817" t="s">
        <v>61</v>
      </c>
      <c r="D1817" t="s">
        <v>21</v>
      </c>
      <c r="E1817">
        <v>24801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43456</v>
      </c>
      <c r="L1817" t="s">
        <v>26</v>
      </c>
      <c r="N1817" t="s">
        <v>24</v>
      </c>
    </row>
    <row r="1818" spans="1:14" x14ac:dyDescent="0.25">
      <c r="A1818" t="s">
        <v>3787</v>
      </c>
      <c r="B1818" t="s">
        <v>3788</v>
      </c>
      <c r="C1818" t="s">
        <v>1910</v>
      </c>
      <c r="D1818" t="s">
        <v>21</v>
      </c>
      <c r="E1818">
        <v>25411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43455</v>
      </c>
      <c r="L1818" t="s">
        <v>26</v>
      </c>
      <c r="N1818" t="s">
        <v>24</v>
      </c>
    </row>
    <row r="1819" spans="1:14" x14ac:dyDescent="0.25">
      <c r="A1819" t="s">
        <v>3789</v>
      </c>
      <c r="B1819" t="s">
        <v>3790</v>
      </c>
      <c r="C1819" t="s">
        <v>1910</v>
      </c>
      <c r="D1819" t="s">
        <v>21</v>
      </c>
      <c r="E1819">
        <v>25411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43455</v>
      </c>
      <c r="L1819" t="s">
        <v>26</v>
      </c>
      <c r="N1819" t="s">
        <v>24</v>
      </c>
    </row>
    <row r="1820" spans="1:14" x14ac:dyDescent="0.25">
      <c r="A1820" t="s">
        <v>359</v>
      </c>
      <c r="B1820" t="s">
        <v>3791</v>
      </c>
      <c r="C1820" t="s">
        <v>1910</v>
      </c>
      <c r="D1820" t="s">
        <v>21</v>
      </c>
      <c r="E1820">
        <v>25411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43455</v>
      </c>
      <c r="L1820" t="s">
        <v>26</v>
      </c>
      <c r="N1820" t="s">
        <v>24</v>
      </c>
    </row>
    <row r="1821" spans="1:14" x14ac:dyDescent="0.25">
      <c r="A1821" t="s">
        <v>2432</v>
      </c>
      <c r="B1821" t="s">
        <v>3792</v>
      </c>
      <c r="C1821" t="s">
        <v>1910</v>
      </c>
      <c r="D1821" t="s">
        <v>21</v>
      </c>
      <c r="E1821">
        <v>25411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43455</v>
      </c>
      <c r="L1821" t="s">
        <v>26</v>
      </c>
      <c r="N1821" t="s">
        <v>24</v>
      </c>
    </row>
    <row r="1822" spans="1:14" x14ac:dyDescent="0.25">
      <c r="A1822" t="s">
        <v>3793</v>
      </c>
      <c r="B1822" t="s">
        <v>3794</v>
      </c>
      <c r="C1822" t="s">
        <v>1910</v>
      </c>
      <c r="D1822" t="s">
        <v>21</v>
      </c>
      <c r="E1822">
        <v>25411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43455</v>
      </c>
      <c r="L1822" t="s">
        <v>26</v>
      </c>
      <c r="N1822" t="s">
        <v>24</v>
      </c>
    </row>
    <row r="1823" spans="1:14" x14ac:dyDescent="0.25">
      <c r="A1823" t="s">
        <v>3795</v>
      </c>
      <c r="B1823" t="s">
        <v>3796</v>
      </c>
      <c r="C1823" t="s">
        <v>573</v>
      </c>
      <c r="D1823" t="s">
        <v>21</v>
      </c>
      <c r="E1823">
        <v>25247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43455</v>
      </c>
      <c r="L1823" t="s">
        <v>26</v>
      </c>
      <c r="N1823" t="s">
        <v>24</v>
      </c>
    </row>
    <row r="1824" spans="1:14" x14ac:dyDescent="0.25">
      <c r="A1824" t="s">
        <v>2380</v>
      </c>
      <c r="B1824" t="s">
        <v>3797</v>
      </c>
      <c r="C1824" t="s">
        <v>1910</v>
      </c>
      <c r="D1824" t="s">
        <v>21</v>
      </c>
      <c r="E1824">
        <v>25411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43455</v>
      </c>
      <c r="L1824" t="s">
        <v>26</v>
      </c>
      <c r="N1824" t="s">
        <v>24</v>
      </c>
    </row>
    <row r="1825" spans="1:14" x14ac:dyDescent="0.25">
      <c r="A1825" t="s">
        <v>3798</v>
      </c>
      <c r="B1825" t="s">
        <v>3799</v>
      </c>
      <c r="C1825" t="s">
        <v>573</v>
      </c>
      <c r="D1825" t="s">
        <v>21</v>
      </c>
      <c r="E1825">
        <v>25247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43455</v>
      </c>
      <c r="L1825" t="s">
        <v>26</v>
      </c>
      <c r="N1825" t="s">
        <v>24</v>
      </c>
    </row>
    <row r="1826" spans="1:14" x14ac:dyDescent="0.25">
      <c r="A1826" t="s">
        <v>3800</v>
      </c>
      <c r="B1826" t="s">
        <v>3801</v>
      </c>
      <c r="C1826" t="s">
        <v>1950</v>
      </c>
      <c r="D1826" t="s">
        <v>21</v>
      </c>
      <c r="E1826">
        <v>25260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43453</v>
      </c>
      <c r="L1826" t="s">
        <v>26</v>
      </c>
      <c r="N1826" t="s">
        <v>24</v>
      </c>
    </row>
    <row r="1827" spans="1:14" x14ac:dyDescent="0.25">
      <c r="A1827" t="s">
        <v>3802</v>
      </c>
      <c r="B1827" t="s">
        <v>3803</v>
      </c>
      <c r="C1827" t="s">
        <v>2561</v>
      </c>
      <c r="D1827" t="s">
        <v>21</v>
      </c>
      <c r="E1827">
        <v>24874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43453</v>
      </c>
      <c r="L1827" t="s">
        <v>26</v>
      </c>
      <c r="N1827" t="s">
        <v>24</v>
      </c>
    </row>
    <row r="1828" spans="1:14" x14ac:dyDescent="0.25">
      <c r="A1828" t="s">
        <v>3804</v>
      </c>
      <c r="B1828" t="s">
        <v>3805</v>
      </c>
      <c r="C1828" t="s">
        <v>1950</v>
      </c>
      <c r="D1828" t="s">
        <v>21</v>
      </c>
      <c r="E1828">
        <v>25260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43453</v>
      </c>
      <c r="L1828" t="s">
        <v>26</v>
      </c>
      <c r="N1828" t="s">
        <v>24</v>
      </c>
    </row>
    <row r="1829" spans="1:14" x14ac:dyDescent="0.25">
      <c r="A1829" t="s">
        <v>3806</v>
      </c>
      <c r="B1829" t="s">
        <v>3807</v>
      </c>
      <c r="C1829" t="s">
        <v>1937</v>
      </c>
      <c r="D1829" t="s">
        <v>21</v>
      </c>
      <c r="E1829">
        <v>25265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43453</v>
      </c>
      <c r="L1829" t="s">
        <v>26</v>
      </c>
      <c r="N1829" t="s">
        <v>24</v>
      </c>
    </row>
    <row r="1830" spans="1:14" x14ac:dyDescent="0.25">
      <c r="A1830" t="s">
        <v>341</v>
      </c>
      <c r="B1830" t="s">
        <v>3808</v>
      </c>
      <c r="C1830" t="s">
        <v>1950</v>
      </c>
      <c r="D1830" t="s">
        <v>21</v>
      </c>
      <c r="E1830">
        <v>25260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43453</v>
      </c>
      <c r="L1830" t="s">
        <v>26</v>
      </c>
      <c r="N1830" t="s">
        <v>24</v>
      </c>
    </row>
    <row r="1831" spans="1:14" x14ac:dyDescent="0.25">
      <c r="A1831" t="s">
        <v>2793</v>
      </c>
      <c r="B1831" t="s">
        <v>3809</v>
      </c>
      <c r="C1831" t="s">
        <v>1950</v>
      </c>
      <c r="D1831" t="s">
        <v>21</v>
      </c>
      <c r="E1831">
        <v>25260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43453</v>
      </c>
      <c r="L1831" t="s">
        <v>26</v>
      </c>
      <c r="N1831" t="s">
        <v>24</v>
      </c>
    </row>
    <row r="1832" spans="1:14" x14ac:dyDescent="0.25">
      <c r="A1832" t="s">
        <v>1091</v>
      </c>
      <c r="B1832" t="s">
        <v>3808</v>
      </c>
      <c r="C1832" t="s">
        <v>1950</v>
      </c>
      <c r="D1832" t="s">
        <v>21</v>
      </c>
      <c r="E1832">
        <v>25260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43453</v>
      </c>
      <c r="L1832" t="s">
        <v>26</v>
      </c>
      <c r="N1832" t="s">
        <v>24</v>
      </c>
    </row>
    <row r="1833" spans="1:14" x14ac:dyDescent="0.25">
      <c r="A1833" t="s">
        <v>3810</v>
      </c>
      <c r="B1833" t="s">
        <v>3811</v>
      </c>
      <c r="C1833" t="s">
        <v>1950</v>
      </c>
      <c r="D1833" t="s">
        <v>21</v>
      </c>
      <c r="E1833">
        <v>25260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43453</v>
      </c>
      <c r="L1833" t="s">
        <v>26</v>
      </c>
      <c r="N1833" t="s">
        <v>24</v>
      </c>
    </row>
    <row r="1834" spans="1:14" x14ac:dyDescent="0.25">
      <c r="A1834" t="s">
        <v>3812</v>
      </c>
      <c r="B1834" t="s">
        <v>3813</v>
      </c>
      <c r="C1834" t="s">
        <v>1950</v>
      </c>
      <c r="D1834" t="s">
        <v>21</v>
      </c>
      <c r="E1834">
        <v>25260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43453</v>
      </c>
      <c r="L1834" t="s">
        <v>26</v>
      </c>
      <c r="N1834" t="s">
        <v>24</v>
      </c>
    </row>
    <row r="1835" spans="1:14" x14ac:dyDescent="0.25">
      <c r="A1835" t="s">
        <v>3814</v>
      </c>
      <c r="B1835" t="s">
        <v>3815</v>
      </c>
      <c r="C1835" t="s">
        <v>384</v>
      </c>
      <c r="D1835" t="s">
        <v>21</v>
      </c>
      <c r="E1835">
        <v>26542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43452</v>
      </c>
      <c r="L1835" t="s">
        <v>26</v>
      </c>
      <c r="N1835" t="s">
        <v>24</v>
      </c>
    </row>
    <row r="1836" spans="1:14" x14ac:dyDescent="0.25">
      <c r="A1836" t="s">
        <v>2380</v>
      </c>
      <c r="B1836" t="s">
        <v>3816</v>
      </c>
      <c r="C1836" t="s">
        <v>3817</v>
      </c>
      <c r="D1836" t="s">
        <v>21</v>
      </c>
      <c r="E1836">
        <v>26444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43452</v>
      </c>
      <c r="L1836" t="s">
        <v>26</v>
      </c>
      <c r="N1836" t="s">
        <v>24</v>
      </c>
    </row>
    <row r="1837" spans="1:14" x14ac:dyDescent="0.25">
      <c r="A1837" t="s">
        <v>3818</v>
      </c>
      <c r="B1837" t="s">
        <v>3819</v>
      </c>
      <c r="C1837" t="s">
        <v>3820</v>
      </c>
      <c r="D1837" t="s">
        <v>21</v>
      </c>
      <c r="E1837">
        <v>26410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43452</v>
      </c>
      <c r="L1837" t="s">
        <v>26</v>
      </c>
      <c r="N1837" t="s">
        <v>24</v>
      </c>
    </row>
    <row r="1838" spans="1:14" x14ac:dyDescent="0.25">
      <c r="A1838" t="s">
        <v>3821</v>
      </c>
      <c r="B1838" t="s">
        <v>3822</v>
      </c>
      <c r="C1838" t="s">
        <v>3823</v>
      </c>
      <c r="D1838" t="s">
        <v>21</v>
      </c>
      <c r="E1838">
        <v>26187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43451</v>
      </c>
      <c r="L1838" t="s">
        <v>26</v>
      </c>
      <c r="N1838" t="s">
        <v>24</v>
      </c>
    </row>
    <row r="1839" spans="1:14" x14ac:dyDescent="0.25">
      <c r="A1839" t="s">
        <v>3824</v>
      </c>
      <c r="B1839" t="s">
        <v>3825</v>
      </c>
      <c r="C1839" t="s">
        <v>637</v>
      </c>
      <c r="D1839" t="s">
        <v>21</v>
      </c>
      <c r="E1839">
        <v>26104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43451</v>
      </c>
      <c r="L1839" t="s">
        <v>26</v>
      </c>
      <c r="N1839" t="s">
        <v>24</v>
      </c>
    </row>
    <row r="1840" spans="1:14" x14ac:dyDescent="0.25">
      <c r="A1840" t="s">
        <v>3826</v>
      </c>
      <c r="B1840" t="s">
        <v>3827</v>
      </c>
      <c r="C1840" t="s">
        <v>3817</v>
      </c>
      <c r="D1840" t="s">
        <v>21</v>
      </c>
      <c r="E1840">
        <v>26444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43451</v>
      </c>
      <c r="L1840" t="s">
        <v>26</v>
      </c>
      <c r="N1840" t="s">
        <v>24</v>
      </c>
    </row>
    <row r="1841" spans="1:14" x14ac:dyDescent="0.25">
      <c r="A1841" t="s">
        <v>3828</v>
      </c>
      <c r="B1841" t="s">
        <v>3829</v>
      </c>
      <c r="C1841" t="s">
        <v>98</v>
      </c>
      <c r="D1841" t="s">
        <v>21</v>
      </c>
      <c r="E1841">
        <v>25271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43451</v>
      </c>
      <c r="L1841" t="s">
        <v>26</v>
      </c>
      <c r="N1841" t="s">
        <v>24</v>
      </c>
    </row>
    <row r="1842" spans="1:14" x14ac:dyDescent="0.25">
      <c r="A1842" t="s">
        <v>396</v>
      </c>
      <c r="B1842" t="s">
        <v>3830</v>
      </c>
      <c r="C1842" t="s">
        <v>384</v>
      </c>
      <c r="D1842" t="s">
        <v>21</v>
      </c>
      <c r="E1842">
        <v>26542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43451</v>
      </c>
      <c r="L1842" t="s">
        <v>26</v>
      </c>
      <c r="N1842" t="s">
        <v>24</v>
      </c>
    </row>
    <row r="1843" spans="1:14" x14ac:dyDescent="0.25">
      <c r="A1843" t="s">
        <v>518</v>
      </c>
      <c r="B1843" t="s">
        <v>3831</v>
      </c>
      <c r="C1843" t="s">
        <v>3823</v>
      </c>
      <c r="D1843" t="s">
        <v>21</v>
      </c>
      <c r="E1843">
        <v>26187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43451</v>
      </c>
      <c r="L1843" t="s">
        <v>26</v>
      </c>
      <c r="N1843" t="s">
        <v>24</v>
      </c>
    </row>
    <row r="1844" spans="1:14" x14ac:dyDescent="0.25">
      <c r="A1844" t="s">
        <v>1517</v>
      </c>
      <c r="B1844" t="s">
        <v>3832</v>
      </c>
      <c r="C1844" t="s">
        <v>390</v>
      </c>
      <c r="D1844" t="s">
        <v>21</v>
      </c>
      <c r="E1844">
        <v>26537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43451</v>
      </c>
      <c r="L1844" t="s">
        <v>26</v>
      </c>
      <c r="N1844" t="s">
        <v>24</v>
      </c>
    </row>
    <row r="1845" spans="1:14" x14ac:dyDescent="0.25">
      <c r="A1845" t="s">
        <v>2646</v>
      </c>
      <c r="B1845" t="s">
        <v>3833</v>
      </c>
      <c r="C1845" t="s">
        <v>384</v>
      </c>
      <c r="D1845" t="s">
        <v>21</v>
      </c>
      <c r="E1845">
        <v>26542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43451</v>
      </c>
      <c r="L1845" t="s">
        <v>26</v>
      </c>
      <c r="N1845" t="s">
        <v>24</v>
      </c>
    </row>
    <row r="1846" spans="1:14" x14ac:dyDescent="0.25">
      <c r="A1846" t="s">
        <v>1517</v>
      </c>
      <c r="B1846" t="s">
        <v>3834</v>
      </c>
      <c r="C1846" t="s">
        <v>637</v>
      </c>
      <c r="D1846" t="s">
        <v>21</v>
      </c>
      <c r="E1846">
        <v>26104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43451</v>
      </c>
      <c r="L1846" t="s">
        <v>26</v>
      </c>
      <c r="N1846" t="s">
        <v>24</v>
      </c>
    </row>
    <row r="1847" spans="1:14" x14ac:dyDescent="0.25">
      <c r="A1847" t="s">
        <v>3835</v>
      </c>
      <c r="B1847" t="s">
        <v>3836</v>
      </c>
      <c r="C1847" t="s">
        <v>3823</v>
      </c>
      <c r="D1847" t="s">
        <v>21</v>
      </c>
      <c r="E1847">
        <v>26187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43451</v>
      </c>
      <c r="L1847" t="s">
        <v>26</v>
      </c>
      <c r="N1847" t="s">
        <v>24</v>
      </c>
    </row>
    <row r="1848" spans="1:14" x14ac:dyDescent="0.25">
      <c r="A1848" t="s">
        <v>3837</v>
      </c>
      <c r="B1848" t="s">
        <v>3838</v>
      </c>
      <c r="C1848" t="s">
        <v>3823</v>
      </c>
      <c r="D1848" t="s">
        <v>21</v>
      </c>
      <c r="E1848">
        <v>26187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43451</v>
      </c>
      <c r="L1848" t="s">
        <v>26</v>
      </c>
      <c r="N1848" t="s">
        <v>24</v>
      </c>
    </row>
    <row r="1849" spans="1:14" x14ac:dyDescent="0.25">
      <c r="A1849" t="s">
        <v>3839</v>
      </c>
      <c r="B1849" t="s">
        <v>3840</v>
      </c>
      <c r="C1849" t="s">
        <v>3817</v>
      </c>
      <c r="D1849" t="s">
        <v>21</v>
      </c>
      <c r="E1849">
        <v>26444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43451</v>
      </c>
      <c r="L1849" t="s">
        <v>26</v>
      </c>
      <c r="N1849" t="s">
        <v>24</v>
      </c>
    </row>
    <row r="1850" spans="1:14" x14ac:dyDescent="0.25">
      <c r="A1850" t="s">
        <v>3841</v>
      </c>
      <c r="B1850" t="s">
        <v>3842</v>
      </c>
      <c r="C1850" t="s">
        <v>3823</v>
      </c>
      <c r="D1850" t="s">
        <v>21</v>
      </c>
      <c r="E1850">
        <v>26187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43451</v>
      </c>
      <c r="L1850" t="s">
        <v>26</v>
      </c>
      <c r="N1850" t="s">
        <v>24</v>
      </c>
    </row>
    <row r="1851" spans="1:14" x14ac:dyDescent="0.25">
      <c r="A1851" t="s">
        <v>2380</v>
      </c>
      <c r="B1851" t="s">
        <v>3843</v>
      </c>
      <c r="C1851" t="s">
        <v>3844</v>
      </c>
      <c r="D1851" t="s">
        <v>21</v>
      </c>
      <c r="E1851">
        <v>25275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43451</v>
      </c>
      <c r="L1851" t="s">
        <v>26</v>
      </c>
      <c r="N1851" t="s">
        <v>24</v>
      </c>
    </row>
    <row r="1852" spans="1:14" x14ac:dyDescent="0.25">
      <c r="A1852" t="s">
        <v>3845</v>
      </c>
      <c r="B1852" t="s">
        <v>3846</v>
      </c>
      <c r="C1852" t="s">
        <v>3844</v>
      </c>
      <c r="D1852" t="s">
        <v>21</v>
      </c>
      <c r="E1852">
        <v>25275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43451</v>
      </c>
      <c r="L1852" t="s">
        <v>26</v>
      </c>
      <c r="N1852" t="s">
        <v>24</v>
      </c>
    </row>
    <row r="1853" spans="1:14" x14ac:dyDescent="0.25">
      <c r="A1853" t="s">
        <v>2407</v>
      </c>
      <c r="B1853" t="s">
        <v>3847</v>
      </c>
      <c r="C1853" t="s">
        <v>3823</v>
      </c>
      <c r="D1853" t="s">
        <v>21</v>
      </c>
      <c r="E1853">
        <v>26187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43451</v>
      </c>
      <c r="L1853" t="s">
        <v>26</v>
      </c>
      <c r="N1853" t="s">
        <v>24</v>
      </c>
    </row>
    <row r="1854" spans="1:14" x14ac:dyDescent="0.25">
      <c r="A1854" t="s">
        <v>3848</v>
      </c>
      <c r="B1854" t="s">
        <v>3849</v>
      </c>
      <c r="C1854" t="s">
        <v>390</v>
      </c>
      <c r="D1854" t="s">
        <v>21</v>
      </c>
      <c r="E1854">
        <v>26537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43451</v>
      </c>
      <c r="L1854" t="s">
        <v>26</v>
      </c>
      <c r="N1854" t="s">
        <v>24</v>
      </c>
    </row>
    <row r="1855" spans="1:14" x14ac:dyDescent="0.25">
      <c r="A1855" t="s">
        <v>1091</v>
      </c>
      <c r="B1855" t="s">
        <v>3850</v>
      </c>
      <c r="C1855" t="s">
        <v>98</v>
      </c>
      <c r="D1855" t="s">
        <v>21</v>
      </c>
      <c r="E1855">
        <v>25271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43451</v>
      </c>
      <c r="L1855" t="s">
        <v>26</v>
      </c>
      <c r="N1855" t="s">
        <v>24</v>
      </c>
    </row>
    <row r="1856" spans="1:14" x14ac:dyDescent="0.25">
      <c r="A1856" t="s">
        <v>3851</v>
      </c>
      <c r="B1856" t="s">
        <v>3852</v>
      </c>
      <c r="C1856" t="s">
        <v>3817</v>
      </c>
      <c r="D1856" t="s">
        <v>21</v>
      </c>
      <c r="E1856">
        <v>26444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43451</v>
      </c>
      <c r="L1856" t="s">
        <v>26</v>
      </c>
      <c r="N1856" t="s">
        <v>24</v>
      </c>
    </row>
    <row r="1857" spans="1:14" x14ac:dyDescent="0.25">
      <c r="A1857" t="s">
        <v>3853</v>
      </c>
      <c r="B1857" t="s">
        <v>3854</v>
      </c>
      <c r="C1857" t="s">
        <v>98</v>
      </c>
      <c r="D1857" t="s">
        <v>21</v>
      </c>
      <c r="E1857">
        <v>25271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43451</v>
      </c>
      <c r="L1857" t="s">
        <v>26</v>
      </c>
      <c r="N1857" t="s">
        <v>24</v>
      </c>
    </row>
    <row r="1858" spans="1:14" x14ac:dyDescent="0.25">
      <c r="A1858" t="s">
        <v>3855</v>
      </c>
      <c r="B1858" t="s">
        <v>3856</v>
      </c>
      <c r="C1858" t="s">
        <v>3823</v>
      </c>
      <c r="D1858" t="s">
        <v>21</v>
      </c>
      <c r="E1858">
        <v>26187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43449</v>
      </c>
      <c r="L1858" t="s">
        <v>26</v>
      </c>
      <c r="N1858" t="s">
        <v>24</v>
      </c>
    </row>
    <row r="1859" spans="1:14" x14ac:dyDescent="0.25">
      <c r="A1859" t="s">
        <v>3857</v>
      </c>
      <c r="B1859" t="s">
        <v>3858</v>
      </c>
      <c r="C1859" t="s">
        <v>686</v>
      </c>
      <c r="D1859" t="s">
        <v>21</v>
      </c>
      <c r="E1859">
        <v>26301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43447</v>
      </c>
      <c r="L1859" t="s">
        <v>26</v>
      </c>
      <c r="N1859" t="s">
        <v>24</v>
      </c>
    </row>
    <row r="1860" spans="1:14" x14ac:dyDescent="0.25">
      <c r="A1860" t="s">
        <v>3859</v>
      </c>
      <c r="B1860" t="s">
        <v>3860</v>
      </c>
      <c r="C1860" t="s">
        <v>3861</v>
      </c>
      <c r="D1860" t="s">
        <v>21</v>
      </c>
      <c r="E1860">
        <v>25262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43447</v>
      </c>
      <c r="L1860" t="s">
        <v>26</v>
      </c>
      <c r="N1860" t="s">
        <v>24</v>
      </c>
    </row>
    <row r="1861" spans="1:14" x14ac:dyDescent="0.25">
      <c r="A1861" t="s">
        <v>3862</v>
      </c>
      <c r="B1861" t="s">
        <v>3863</v>
      </c>
      <c r="C1861" t="s">
        <v>37</v>
      </c>
      <c r="D1861" t="s">
        <v>21</v>
      </c>
      <c r="E1861">
        <v>26505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43447</v>
      </c>
      <c r="L1861" t="s">
        <v>26</v>
      </c>
      <c r="N1861" t="s">
        <v>24</v>
      </c>
    </row>
    <row r="1862" spans="1:14" x14ac:dyDescent="0.25">
      <c r="A1862" t="s">
        <v>3864</v>
      </c>
      <c r="B1862" t="s">
        <v>3865</v>
      </c>
      <c r="C1862" t="s">
        <v>37</v>
      </c>
      <c r="D1862" t="s">
        <v>21</v>
      </c>
      <c r="E1862">
        <v>26505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43447</v>
      </c>
      <c r="L1862" t="s">
        <v>26</v>
      </c>
      <c r="N1862" t="s">
        <v>24</v>
      </c>
    </row>
    <row r="1863" spans="1:14" x14ac:dyDescent="0.25">
      <c r="A1863" t="s">
        <v>3866</v>
      </c>
      <c r="B1863" t="s">
        <v>3867</v>
      </c>
      <c r="C1863" t="s">
        <v>3521</v>
      </c>
      <c r="D1863" t="s">
        <v>21</v>
      </c>
      <c r="E1863">
        <v>26164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43447</v>
      </c>
      <c r="L1863" t="s">
        <v>26</v>
      </c>
      <c r="N1863" t="s">
        <v>24</v>
      </c>
    </row>
    <row r="1864" spans="1:14" x14ac:dyDescent="0.25">
      <c r="A1864" t="s">
        <v>2432</v>
      </c>
      <c r="B1864" t="s">
        <v>3868</v>
      </c>
      <c r="C1864" t="s">
        <v>3869</v>
      </c>
      <c r="D1864" t="s">
        <v>21</v>
      </c>
      <c r="E1864">
        <v>26301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43447</v>
      </c>
      <c r="L1864" t="s">
        <v>26</v>
      </c>
      <c r="N1864" t="s">
        <v>24</v>
      </c>
    </row>
    <row r="1865" spans="1:14" x14ac:dyDescent="0.25">
      <c r="A1865" t="s">
        <v>3870</v>
      </c>
      <c r="B1865" t="s">
        <v>3871</v>
      </c>
      <c r="C1865" t="s">
        <v>3872</v>
      </c>
      <c r="D1865" t="s">
        <v>21</v>
      </c>
      <c r="E1865">
        <v>25264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43447</v>
      </c>
      <c r="L1865" t="s">
        <v>26</v>
      </c>
      <c r="N1865" t="s">
        <v>24</v>
      </c>
    </row>
    <row r="1866" spans="1:14" x14ac:dyDescent="0.25">
      <c r="A1866" t="s">
        <v>1517</v>
      </c>
      <c r="B1866" t="s">
        <v>3873</v>
      </c>
      <c r="C1866" t="s">
        <v>37</v>
      </c>
      <c r="D1866" t="s">
        <v>21</v>
      </c>
      <c r="E1866">
        <v>26505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43447</v>
      </c>
      <c r="L1866" t="s">
        <v>26</v>
      </c>
      <c r="N1866" t="s">
        <v>24</v>
      </c>
    </row>
    <row r="1867" spans="1:14" x14ac:dyDescent="0.25">
      <c r="A1867" t="s">
        <v>3460</v>
      </c>
      <c r="B1867" t="s">
        <v>3876</v>
      </c>
      <c r="C1867" t="s">
        <v>3521</v>
      </c>
      <c r="D1867" t="s">
        <v>21</v>
      </c>
      <c r="E1867">
        <v>26164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43447</v>
      </c>
      <c r="L1867" t="s">
        <v>26</v>
      </c>
      <c r="N1867" t="s">
        <v>24</v>
      </c>
    </row>
    <row r="1868" spans="1:14" x14ac:dyDescent="0.25">
      <c r="A1868" t="s">
        <v>3877</v>
      </c>
      <c r="B1868" t="s">
        <v>3878</v>
      </c>
      <c r="C1868" t="s">
        <v>3879</v>
      </c>
      <c r="D1868" t="s">
        <v>21</v>
      </c>
      <c r="E1868">
        <v>25239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43447</v>
      </c>
      <c r="L1868" t="s">
        <v>26</v>
      </c>
      <c r="N1868" t="s">
        <v>24</v>
      </c>
    </row>
    <row r="1869" spans="1:14" x14ac:dyDescent="0.25">
      <c r="A1869" t="s">
        <v>3880</v>
      </c>
      <c r="B1869" t="s">
        <v>3881</v>
      </c>
      <c r="C1869" t="s">
        <v>3521</v>
      </c>
      <c r="D1869" t="s">
        <v>21</v>
      </c>
      <c r="E1869">
        <v>26164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43447</v>
      </c>
      <c r="L1869" t="s">
        <v>26</v>
      </c>
      <c r="N1869" t="s">
        <v>24</v>
      </c>
    </row>
    <row r="1870" spans="1:14" x14ac:dyDescent="0.25">
      <c r="A1870" t="s">
        <v>2400</v>
      </c>
      <c r="B1870" t="s">
        <v>3882</v>
      </c>
      <c r="C1870" t="s">
        <v>37</v>
      </c>
      <c r="D1870" t="s">
        <v>21</v>
      </c>
      <c r="E1870">
        <v>26508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43447</v>
      </c>
      <c r="L1870" t="s">
        <v>26</v>
      </c>
      <c r="N1870" t="s">
        <v>24</v>
      </c>
    </row>
    <row r="1871" spans="1:14" x14ac:dyDescent="0.25">
      <c r="A1871" t="s">
        <v>3883</v>
      </c>
      <c r="B1871" t="s">
        <v>3884</v>
      </c>
      <c r="C1871" t="s">
        <v>3521</v>
      </c>
      <c r="D1871" t="s">
        <v>21</v>
      </c>
      <c r="E1871">
        <v>26164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43447</v>
      </c>
      <c r="L1871" t="s">
        <v>26</v>
      </c>
      <c r="N1871" t="s">
        <v>24</v>
      </c>
    </row>
    <row r="1872" spans="1:14" x14ac:dyDescent="0.25">
      <c r="A1872" t="s">
        <v>2380</v>
      </c>
      <c r="B1872" t="s">
        <v>3885</v>
      </c>
      <c r="C1872" t="s">
        <v>3869</v>
      </c>
      <c r="D1872" t="s">
        <v>21</v>
      </c>
      <c r="E1872">
        <v>26301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43447</v>
      </c>
      <c r="L1872" t="s">
        <v>26</v>
      </c>
      <c r="N1872" t="s">
        <v>24</v>
      </c>
    </row>
    <row r="1873" spans="1:14" x14ac:dyDescent="0.25">
      <c r="A1873" t="s">
        <v>2380</v>
      </c>
      <c r="B1873" t="s">
        <v>3886</v>
      </c>
      <c r="C1873" t="s">
        <v>3521</v>
      </c>
      <c r="D1873" t="s">
        <v>21</v>
      </c>
      <c r="E1873">
        <v>26164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43447</v>
      </c>
      <c r="L1873" t="s">
        <v>26</v>
      </c>
      <c r="N1873" t="s">
        <v>24</v>
      </c>
    </row>
    <row r="1874" spans="1:14" x14ac:dyDescent="0.25">
      <c r="A1874" t="s">
        <v>3216</v>
      </c>
      <c r="B1874" t="s">
        <v>3887</v>
      </c>
      <c r="C1874" t="s">
        <v>3888</v>
      </c>
      <c r="D1874" t="s">
        <v>21</v>
      </c>
      <c r="E1874">
        <v>25248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43447</v>
      </c>
      <c r="L1874" t="s">
        <v>26</v>
      </c>
      <c r="N1874" t="s">
        <v>24</v>
      </c>
    </row>
    <row r="1875" spans="1:14" x14ac:dyDescent="0.25">
      <c r="A1875" t="s">
        <v>3889</v>
      </c>
      <c r="B1875" t="s">
        <v>3890</v>
      </c>
      <c r="C1875" t="s">
        <v>686</v>
      </c>
      <c r="D1875" t="s">
        <v>21</v>
      </c>
      <c r="E1875">
        <v>26301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43447</v>
      </c>
      <c r="L1875" t="s">
        <v>26</v>
      </c>
      <c r="N1875" t="s">
        <v>24</v>
      </c>
    </row>
    <row r="1876" spans="1:14" x14ac:dyDescent="0.25">
      <c r="A1876" t="s">
        <v>3891</v>
      </c>
      <c r="B1876" t="s">
        <v>3892</v>
      </c>
      <c r="C1876" t="s">
        <v>3521</v>
      </c>
      <c r="D1876" t="s">
        <v>21</v>
      </c>
      <c r="E1876">
        <v>26164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43447</v>
      </c>
      <c r="L1876" t="s">
        <v>26</v>
      </c>
      <c r="N1876" t="s">
        <v>24</v>
      </c>
    </row>
    <row r="1877" spans="1:14" x14ac:dyDescent="0.25">
      <c r="A1877" t="s">
        <v>2534</v>
      </c>
      <c r="B1877" t="s">
        <v>1109</v>
      </c>
      <c r="C1877" t="s">
        <v>686</v>
      </c>
      <c r="D1877" t="s">
        <v>21</v>
      </c>
      <c r="E1877">
        <v>26301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43447</v>
      </c>
      <c r="L1877" t="s">
        <v>26</v>
      </c>
      <c r="N1877" t="s">
        <v>24</v>
      </c>
    </row>
    <row r="1878" spans="1:14" x14ac:dyDescent="0.25">
      <c r="A1878" t="s">
        <v>1780</v>
      </c>
      <c r="B1878" t="s">
        <v>3893</v>
      </c>
      <c r="C1878" t="s">
        <v>3521</v>
      </c>
      <c r="D1878" t="s">
        <v>21</v>
      </c>
      <c r="E1878">
        <v>26164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43447</v>
      </c>
      <c r="L1878" t="s">
        <v>26</v>
      </c>
      <c r="N1878" t="s">
        <v>24</v>
      </c>
    </row>
    <row r="1879" spans="1:14" x14ac:dyDescent="0.25">
      <c r="A1879" t="s">
        <v>3894</v>
      </c>
      <c r="B1879" t="s">
        <v>3895</v>
      </c>
      <c r="C1879" t="s">
        <v>3521</v>
      </c>
      <c r="D1879" t="s">
        <v>21</v>
      </c>
      <c r="E1879">
        <v>26164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43447</v>
      </c>
      <c r="L1879" t="s">
        <v>26</v>
      </c>
      <c r="N1879" t="s">
        <v>24</v>
      </c>
    </row>
    <row r="1880" spans="1:14" x14ac:dyDescent="0.25">
      <c r="A1880" t="s">
        <v>2394</v>
      </c>
      <c r="B1880" t="s">
        <v>3896</v>
      </c>
      <c r="C1880" t="s">
        <v>37</v>
      </c>
      <c r="D1880" t="s">
        <v>21</v>
      </c>
      <c r="E1880">
        <v>26508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43447</v>
      </c>
      <c r="L1880" t="s">
        <v>26</v>
      </c>
      <c r="N1880" t="s">
        <v>24</v>
      </c>
    </row>
    <row r="1881" spans="1:14" x14ac:dyDescent="0.25">
      <c r="A1881" t="s">
        <v>3897</v>
      </c>
      <c r="B1881" t="s">
        <v>3898</v>
      </c>
      <c r="C1881" t="s">
        <v>37</v>
      </c>
      <c r="D1881" t="s">
        <v>21</v>
      </c>
      <c r="E1881">
        <v>26505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43447</v>
      </c>
      <c r="L1881" t="s">
        <v>26</v>
      </c>
      <c r="N1881" t="s">
        <v>24</v>
      </c>
    </row>
    <row r="1882" spans="1:14" x14ac:dyDescent="0.25">
      <c r="A1882" t="s">
        <v>2407</v>
      </c>
      <c r="B1882" t="s">
        <v>3899</v>
      </c>
      <c r="C1882" t="s">
        <v>3869</v>
      </c>
      <c r="D1882" t="s">
        <v>21</v>
      </c>
      <c r="E1882">
        <v>26301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43447</v>
      </c>
      <c r="L1882" t="s">
        <v>26</v>
      </c>
      <c r="N1882" t="s">
        <v>24</v>
      </c>
    </row>
    <row r="1883" spans="1:14" x14ac:dyDescent="0.25">
      <c r="A1883" t="s">
        <v>1063</v>
      </c>
      <c r="B1883" t="s">
        <v>3900</v>
      </c>
      <c r="C1883" t="s">
        <v>37</v>
      </c>
      <c r="D1883" t="s">
        <v>21</v>
      </c>
      <c r="E1883">
        <v>26505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43447</v>
      </c>
      <c r="L1883" t="s">
        <v>26</v>
      </c>
      <c r="N1883" t="s">
        <v>24</v>
      </c>
    </row>
    <row r="1884" spans="1:14" x14ac:dyDescent="0.25">
      <c r="A1884" t="s">
        <v>3901</v>
      </c>
      <c r="B1884" t="s">
        <v>3902</v>
      </c>
      <c r="C1884" t="s">
        <v>3861</v>
      </c>
      <c r="D1884" t="s">
        <v>21</v>
      </c>
      <c r="E1884">
        <v>25262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43447</v>
      </c>
      <c r="L1884" t="s">
        <v>26</v>
      </c>
      <c r="N1884" t="s">
        <v>24</v>
      </c>
    </row>
    <row r="1885" spans="1:14" x14ac:dyDescent="0.25">
      <c r="A1885" t="s">
        <v>1485</v>
      </c>
      <c r="B1885" t="s">
        <v>3903</v>
      </c>
      <c r="C1885" t="s">
        <v>686</v>
      </c>
      <c r="D1885" t="s">
        <v>21</v>
      </c>
      <c r="E1885">
        <v>26301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43447</v>
      </c>
      <c r="L1885" t="s">
        <v>26</v>
      </c>
      <c r="N1885" t="s">
        <v>24</v>
      </c>
    </row>
    <row r="1886" spans="1:14" x14ac:dyDescent="0.25">
      <c r="A1886" t="s">
        <v>3904</v>
      </c>
      <c r="B1886" t="s">
        <v>3905</v>
      </c>
      <c r="C1886" t="s">
        <v>3869</v>
      </c>
      <c r="D1886" t="s">
        <v>21</v>
      </c>
      <c r="E1886">
        <v>26301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43447</v>
      </c>
      <c r="L1886" t="s">
        <v>26</v>
      </c>
      <c r="N1886" t="s">
        <v>24</v>
      </c>
    </row>
    <row r="1887" spans="1:14" x14ac:dyDescent="0.25">
      <c r="A1887" t="s">
        <v>2575</v>
      </c>
      <c r="B1887" t="s">
        <v>3906</v>
      </c>
      <c r="C1887" t="s">
        <v>3869</v>
      </c>
      <c r="D1887" t="s">
        <v>21</v>
      </c>
      <c r="E1887">
        <v>26301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43447</v>
      </c>
      <c r="L1887" t="s">
        <v>26</v>
      </c>
      <c r="N1887" t="s">
        <v>24</v>
      </c>
    </row>
    <row r="1888" spans="1:14" x14ac:dyDescent="0.25">
      <c r="A1888" t="s">
        <v>2575</v>
      </c>
      <c r="B1888" t="s">
        <v>3907</v>
      </c>
      <c r="C1888" t="s">
        <v>3521</v>
      </c>
      <c r="D1888" t="s">
        <v>21</v>
      </c>
      <c r="E1888">
        <v>26164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43447</v>
      </c>
      <c r="L1888" t="s">
        <v>26</v>
      </c>
      <c r="N1888" t="s">
        <v>24</v>
      </c>
    </row>
    <row r="1889" spans="1:14" x14ac:dyDescent="0.25">
      <c r="A1889" t="s">
        <v>2380</v>
      </c>
      <c r="B1889" t="s">
        <v>3908</v>
      </c>
      <c r="C1889" t="s">
        <v>3097</v>
      </c>
      <c r="D1889" t="s">
        <v>21</v>
      </c>
      <c r="E1889">
        <v>25621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43446</v>
      </c>
      <c r="L1889" t="s">
        <v>26</v>
      </c>
      <c r="N1889" t="s">
        <v>24</v>
      </c>
    </row>
    <row r="1890" spans="1:14" x14ac:dyDescent="0.25">
      <c r="A1890" t="s">
        <v>3909</v>
      </c>
      <c r="B1890" t="s">
        <v>3910</v>
      </c>
      <c r="C1890" t="s">
        <v>3911</v>
      </c>
      <c r="D1890" t="s">
        <v>21</v>
      </c>
      <c r="E1890">
        <v>25608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43445</v>
      </c>
      <c r="L1890" t="s">
        <v>26</v>
      </c>
      <c r="N1890" t="s">
        <v>24</v>
      </c>
    </row>
    <row r="1891" spans="1:14" x14ac:dyDescent="0.25">
      <c r="A1891" t="s">
        <v>3912</v>
      </c>
      <c r="B1891" t="s">
        <v>3913</v>
      </c>
      <c r="C1891" t="s">
        <v>784</v>
      </c>
      <c r="D1891" t="s">
        <v>21</v>
      </c>
      <c r="E1891">
        <v>26070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43444</v>
      </c>
      <c r="L1891" t="s">
        <v>26</v>
      </c>
      <c r="N1891" t="s">
        <v>24</v>
      </c>
    </row>
    <row r="1892" spans="1:14" x14ac:dyDescent="0.25">
      <c r="A1892" t="s">
        <v>3914</v>
      </c>
      <c r="B1892" t="s">
        <v>3915</v>
      </c>
      <c r="C1892" t="s">
        <v>1698</v>
      </c>
      <c r="D1892" t="s">
        <v>21</v>
      </c>
      <c r="E1892">
        <v>26155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43444</v>
      </c>
      <c r="L1892" t="s">
        <v>26</v>
      </c>
      <c r="N1892" t="s">
        <v>24</v>
      </c>
    </row>
    <row r="1893" spans="1:14" x14ac:dyDescent="0.25">
      <c r="A1893" t="s">
        <v>2298</v>
      </c>
      <c r="B1893" t="s">
        <v>39</v>
      </c>
      <c r="C1893" t="s">
        <v>37</v>
      </c>
      <c r="D1893" t="s">
        <v>21</v>
      </c>
      <c r="E1893">
        <v>26505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43444</v>
      </c>
      <c r="L1893" t="s">
        <v>26</v>
      </c>
      <c r="N1893" t="s">
        <v>24</v>
      </c>
    </row>
    <row r="1894" spans="1:14" x14ac:dyDescent="0.25">
      <c r="A1894" t="s">
        <v>1984</v>
      </c>
      <c r="B1894" t="s">
        <v>3916</v>
      </c>
      <c r="C1894" t="s">
        <v>1698</v>
      </c>
      <c r="D1894" t="s">
        <v>21</v>
      </c>
      <c r="E1894">
        <v>26155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43444</v>
      </c>
      <c r="L1894" t="s">
        <v>26</v>
      </c>
      <c r="N1894" t="s">
        <v>24</v>
      </c>
    </row>
    <row r="1895" spans="1:14" x14ac:dyDescent="0.25">
      <c r="A1895" t="s">
        <v>2640</v>
      </c>
      <c r="B1895" t="s">
        <v>3917</v>
      </c>
      <c r="C1895" t="s">
        <v>3070</v>
      </c>
      <c r="D1895" t="s">
        <v>21</v>
      </c>
      <c r="E1895">
        <v>26050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43444</v>
      </c>
      <c r="L1895" t="s">
        <v>26</v>
      </c>
      <c r="N1895" t="s">
        <v>24</v>
      </c>
    </row>
    <row r="1896" spans="1:14" x14ac:dyDescent="0.25">
      <c r="A1896" t="s">
        <v>3918</v>
      </c>
      <c r="B1896" t="s">
        <v>300</v>
      </c>
      <c r="C1896" t="s">
        <v>301</v>
      </c>
      <c r="D1896" t="s">
        <v>21</v>
      </c>
      <c r="E1896">
        <v>26034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43444</v>
      </c>
      <c r="L1896" t="s">
        <v>26</v>
      </c>
      <c r="N1896" t="s">
        <v>24</v>
      </c>
    </row>
    <row r="1897" spans="1:14" x14ac:dyDescent="0.25">
      <c r="A1897" t="s">
        <v>3919</v>
      </c>
      <c r="B1897" t="s">
        <v>3920</v>
      </c>
      <c r="C1897" t="s">
        <v>258</v>
      </c>
      <c r="D1897" t="s">
        <v>21</v>
      </c>
      <c r="E1897">
        <v>26047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43444</v>
      </c>
      <c r="L1897" t="s">
        <v>26</v>
      </c>
      <c r="N1897" t="s">
        <v>24</v>
      </c>
    </row>
    <row r="1898" spans="1:14" x14ac:dyDescent="0.25">
      <c r="A1898" t="s">
        <v>3921</v>
      </c>
      <c r="B1898" t="s">
        <v>3922</v>
      </c>
      <c r="C1898" t="s">
        <v>784</v>
      </c>
      <c r="D1898" t="s">
        <v>21</v>
      </c>
      <c r="E1898">
        <v>26070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43444</v>
      </c>
      <c r="L1898" t="s">
        <v>26</v>
      </c>
      <c r="N1898" t="s">
        <v>24</v>
      </c>
    </row>
    <row r="1899" spans="1:14" x14ac:dyDescent="0.25">
      <c r="A1899" t="s">
        <v>3923</v>
      </c>
      <c r="B1899" t="s">
        <v>3924</v>
      </c>
      <c r="C1899" t="s">
        <v>784</v>
      </c>
      <c r="D1899" t="s">
        <v>21</v>
      </c>
      <c r="E1899">
        <v>26070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43444</v>
      </c>
      <c r="L1899" t="s">
        <v>26</v>
      </c>
      <c r="N1899" t="s">
        <v>24</v>
      </c>
    </row>
    <row r="1900" spans="1:14" x14ac:dyDescent="0.25">
      <c r="A1900" t="s">
        <v>2432</v>
      </c>
      <c r="B1900" t="s">
        <v>3925</v>
      </c>
      <c r="C1900" t="s">
        <v>784</v>
      </c>
      <c r="D1900" t="s">
        <v>21</v>
      </c>
      <c r="E1900">
        <v>26070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43444</v>
      </c>
      <c r="L1900" t="s">
        <v>26</v>
      </c>
      <c r="N1900" t="s">
        <v>24</v>
      </c>
    </row>
    <row r="1901" spans="1:14" x14ac:dyDescent="0.25">
      <c r="A1901" t="s">
        <v>2432</v>
      </c>
      <c r="B1901" t="s">
        <v>3926</v>
      </c>
      <c r="C1901" t="s">
        <v>1698</v>
      </c>
      <c r="D1901" t="s">
        <v>21</v>
      </c>
      <c r="E1901">
        <v>26155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43444</v>
      </c>
      <c r="L1901" t="s">
        <v>26</v>
      </c>
      <c r="N1901" t="s">
        <v>24</v>
      </c>
    </row>
    <row r="1902" spans="1:14" x14ac:dyDescent="0.25">
      <c r="A1902" t="s">
        <v>314</v>
      </c>
      <c r="B1902" t="s">
        <v>315</v>
      </c>
      <c r="C1902" t="s">
        <v>301</v>
      </c>
      <c r="D1902" t="s">
        <v>21</v>
      </c>
      <c r="E1902">
        <v>26034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43444</v>
      </c>
      <c r="L1902" t="s">
        <v>26</v>
      </c>
      <c r="N1902" t="s">
        <v>24</v>
      </c>
    </row>
    <row r="1903" spans="1:14" x14ac:dyDescent="0.25">
      <c r="A1903" t="s">
        <v>2852</v>
      </c>
      <c r="B1903" t="s">
        <v>3927</v>
      </c>
      <c r="C1903" t="s">
        <v>1698</v>
      </c>
      <c r="D1903" t="s">
        <v>21</v>
      </c>
      <c r="E1903">
        <v>26155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43444</v>
      </c>
      <c r="L1903" t="s">
        <v>26</v>
      </c>
      <c r="N1903" t="s">
        <v>24</v>
      </c>
    </row>
    <row r="1904" spans="1:14" x14ac:dyDescent="0.25">
      <c r="A1904" t="s">
        <v>3928</v>
      </c>
      <c r="B1904" t="s">
        <v>3929</v>
      </c>
      <c r="C1904" t="s">
        <v>784</v>
      </c>
      <c r="D1904" t="s">
        <v>21</v>
      </c>
      <c r="E1904">
        <v>26070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43444</v>
      </c>
      <c r="L1904" t="s">
        <v>26</v>
      </c>
      <c r="N1904" t="s">
        <v>24</v>
      </c>
    </row>
    <row r="1905" spans="1:14" x14ac:dyDescent="0.25">
      <c r="A1905" t="s">
        <v>3930</v>
      </c>
      <c r="B1905" t="s">
        <v>3931</v>
      </c>
      <c r="C1905" t="s">
        <v>784</v>
      </c>
      <c r="D1905" t="s">
        <v>21</v>
      </c>
      <c r="E1905">
        <v>26070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43444</v>
      </c>
      <c r="L1905" t="s">
        <v>26</v>
      </c>
      <c r="N1905" t="s">
        <v>24</v>
      </c>
    </row>
    <row r="1906" spans="1:14" x14ac:dyDescent="0.25">
      <c r="A1906" t="s">
        <v>343</v>
      </c>
      <c r="B1906" t="s">
        <v>3932</v>
      </c>
      <c r="C1906" t="s">
        <v>784</v>
      </c>
      <c r="D1906" t="s">
        <v>21</v>
      </c>
      <c r="E1906">
        <v>26070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43444</v>
      </c>
      <c r="L1906" t="s">
        <v>26</v>
      </c>
      <c r="N1906" t="s">
        <v>24</v>
      </c>
    </row>
    <row r="1907" spans="1:14" x14ac:dyDescent="0.25">
      <c r="A1907" t="s">
        <v>341</v>
      </c>
      <c r="B1907" t="s">
        <v>1741</v>
      </c>
      <c r="C1907" t="s">
        <v>1698</v>
      </c>
      <c r="D1907" t="s">
        <v>21</v>
      </c>
      <c r="E1907">
        <v>26155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43444</v>
      </c>
      <c r="L1907" t="s">
        <v>26</v>
      </c>
      <c r="N1907" t="s">
        <v>24</v>
      </c>
    </row>
    <row r="1908" spans="1:14" x14ac:dyDescent="0.25">
      <c r="A1908" t="s">
        <v>3880</v>
      </c>
      <c r="B1908" t="s">
        <v>3933</v>
      </c>
      <c r="C1908" t="s">
        <v>1698</v>
      </c>
      <c r="D1908" t="s">
        <v>21</v>
      </c>
      <c r="E1908">
        <v>26155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43444</v>
      </c>
      <c r="L1908" t="s">
        <v>26</v>
      </c>
      <c r="N1908" t="s">
        <v>24</v>
      </c>
    </row>
    <row r="1909" spans="1:14" x14ac:dyDescent="0.25">
      <c r="A1909" t="s">
        <v>3934</v>
      </c>
      <c r="B1909" t="s">
        <v>3935</v>
      </c>
      <c r="C1909" t="s">
        <v>784</v>
      </c>
      <c r="D1909" t="s">
        <v>21</v>
      </c>
      <c r="E1909">
        <v>26070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43444</v>
      </c>
      <c r="L1909" t="s">
        <v>26</v>
      </c>
      <c r="N1909" t="s">
        <v>24</v>
      </c>
    </row>
    <row r="1910" spans="1:14" x14ac:dyDescent="0.25">
      <c r="A1910" t="s">
        <v>3936</v>
      </c>
      <c r="B1910" t="s">
        <v>3937</v>
      </c>
      <c r="C1910" t="s">
        <v>3938</v>
      </c>
      <c r="D1910" t="s">
        <v>21</v>
      </c>
      <c r="E1910">
        <v>25241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43444</v>
      </c>
      <c r="L1910" t="s">
        <v>26</v>
      </c>
      <c r="N1910" t="s">
        <v>24</v>
      </c>
    </row>
    <row r="1911" spans="1:14" x14ac:dyDescent="0.25">
      <c r="A1911" t="s">
        <v>3939</v>
      </c>
      <c r="B1911" t="s">
        <v>3940</v>
      </c>
      <c r="C1911" t="s">
        <v>1698</v>
      </c>
      <c r="D1911" t="s">
        <v>21</v>
      </c>
      <c r="E1911">
        <v>26155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43444</v>
      </c>
      <c r="L1911" t="s">
        <v>26</v>
      </c>
      <c r="N1911" t="s">
        <v>24</v>
      </c>
    </row>
    <row r="1912" spans="1:14" x14ac:dyDescent="0.25">
      <c r="A1912" t="s">
        <v>3941</v>
      </c>
      <c r="B1912" t="s">
        <v>3942</v>
      </c>
      <c r="C1912" t="s">
        <v>784</v>
      </c>
      <c r="D1912" t="s">
        <v>21</v>
      </c>
      <c r="E1912">
        <v>26070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43444</v>
      </c>
      <c r="L1912" t="s">
        <v>26</v>
      </c>
      <c r="N1912" t="s">
        <v>24</v>
      </c>
    </row>
    <row r="1913" spans="1:14" x14ac:dyDescent="0.25">
      <c r="A1913" t="s">
        <v>2380</v>
      </c>
      <c r="B1913" t="s">
        <v>3943</v>
      </c>
      <c r="C1913" t="s">
        <v>1698</v>
      </c>
      <c r="D1913" t="s">
        <v>21</v>
      </c>
      <c r="E1913">
        <v>26155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43444</v>
      </c>
      <c r="L1913" t="s">
        <v>26</v>
      </c>
      <c r="N1913" t="s">
        <v>24</v>
      </c>
    </row>
    <row r="1914" spans="1:14" x14ac:dyDescent="0.25">
      <c r="A1914" t="s">
        <v>3397</v>
      </c>
      <c r="B1914" t="s">
        <v>3944</v>
      </c>
      <c r="C1914" t="s">
        <v>784</v>
      </c>
      <c r="D1914" t="s">
        <v>21</v>
      </c>
      <c r="E1914">
        <v>26070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43444</v>
      </c>
      <c r="L1914" t="s">
        <v>26</v>
      </c>
      <c r="N1914" t="s">
        <v>24</v>
      </c>
    </row>
    <row r="1915" spans="1:14" x14ac:dyDescent="0.25">
      <c r="A1915" t="s">
        <v>439</v>
      </c>
      <c r="B1915" t="s">
        <v>3945</v>
      </c>
      <c r="C1915" t="s">
        <v>1698</v>
      </c>
      <c r="D1915" t="s">
        <v>21</v>
      </c>
      <c r="E1915">
        <v>26155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43444</v>
      </c>
      <c r="L1915" t="s">
        <v>26</v>
      </c>
      <c r="N1915" t="s">
        <v>24</v>
      </c>
    </row>
    <row r="1916" spans="1:14" x14ac:dyDescent="0.25">
      <c r="A1916" t="s">
        <v>2407</v>
      </c>
      <c r="B1916" t="s">
        <v>3946</v>
      </c>
      <c r="C1916" t="s">
        <v>1698</v>
      </c>
      <c r="D1916" t="s">
        <v>21</v>
      </c>
      <c r="E1916">
        <v>26155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43444</v>
      </c>
      <c r="L1916" t="s">
        <v>26</v>
      </c>
      <c r="N1916" t="s">
        <v>24</v>
      </c>
    </row>
    <row r="1917" spans="1:14" x14ac:dyDescent="0.25">
      <c r="A1917" t="s">
        <v>3947</v>
      </c>
      <c r="B1917" t="s">
        <v>3948</v>
      </c>
      <c r="C1917" t="s">
        <v>3070</v>
      </c>
      <c r="D1917" t="s">
        <v>21</v>
      </c>
      <c r="E1917">
        <v>26050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43444</v>
      </c>
      <c r="L1917" t="s">
        <v>26</v>
      </c>
      <c r="N1917" t="s">
        <v>24</v>
      </c>
    </row>
    <row r="1918" spans="1:14" x14ac:dyDescent="0.25">
      <c r="A1918" t="s">
        <v>2575</v>
      </c>
      <c r="B1918" t="s">
        <v>3949</v>
      </c>
      <c r="C1918" t="s">
        <v>1698</v>
      </c>
      <c r="D1918" t="s">
        <v>21</v>
      </c>
      <c r="E1918">
        <v>26155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43444</v>
      </c>
      <c r="L1918" t="s">
        <v>26</v>
      </c>
      <c r="N1918" t="s">
        <v>24</v>
      </c>
    </row>
    <row r="1919" spans="1:14" x14ac:dyDescent="0.25">
      <c r="A1919" t="s">
        <v>3950</v>
      </c>
      <c r="B1919" t="s">
        <v>3951</v>
      </c>
      <c r="C1919" t="s">
        <v>3097</v>
      </c>
      <c r="D1919" t="s">
        <v>21</v>
      </c>
      <c r="E1919">
        <v>25621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43441</v>
      </c>
      <c r="L1919" t="s">
        <v>26</v>
      </c>
      <c r="N1919" t="s">
        <v>24</v>
      </c>
    </row>
    <row r="1920" spans="1:14" x14ac:dyDescent="0.25">
      <c r="A1920" t="s">
        <v>3952</v>
      </c>
      <c r="B1920" t="s">
        <v>3953</v>
      </c>
      <c r="C1920" t="s">
        <v>532</v>
      </c>
      <c r="D1920" t="s">
        <v>21</v>
      </c>
      <c r="E1920">
        <v>24870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43441</v>
      </c>
      <c r="L1920" t="s">
        <v>26</v>
      </c>
      <c r="N1920" t="s">
        <v>24</v>
      </c>
    </row>
    <row r="1921" spans="1:14" x14ac:dyDescent="0.25">
      <c r="A1921" t="s">
        <v>3954</v>
      </c>
      <c r="B1921" t="s">
        <v>3955</v>
      </c>
      <c r="C1921" t="s">
        <v>532</v>
      </c>
      <c r="D1921" t="s">
        <v>21</v>
      </c>
      <c r="E1921">
        <v>24870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43441</v>
      </c>
      <c r="L1921" t="s">
        <v>26</v>
      </c>
      <c r="N1921" t="s">
        <v>24</v>
      </c>
    </row>
    <row r="1922" spans="1:14" x14ac:dyDescent="0.25">
      <c r="A1922" t="s">
        <v>3956</v>
      </c>
      <c r="B1922" t="s">
        <v>3957</v>
      </c>
      <c r="C1922" t="s">
        <v>2561</v>
      </c>
      <c r="D1922" t="s">
        <v>21</v>
      </c>
      <c r="E1922">
        <v>24874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43441</v>
      </c>
      <c r="L1922" t="s">
        <v>26</v>
      </c>
      <c r="N1922" t="s">
        <v>24</v>
      </c>
    </row>
    <row r="1923" spans="1:14" x14ac:dyDescent="0.25">
      <c r="A1923" t="s">
        <v>2432</v>
      </c>
      <c r="B1923" t="s">
        <v>3958</v>
      </c>
      <c r="C1923" t="s">
        <v>3097</v>
      </c>
      <c r="D1923" t="s">
        <v>21</v>
      </c>
      <c r="E1923">
        <v>25621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43441</v>
      </c>
      <c r="L1923" t="s">
        <v>26</v>
      </c>
      <c r="N1923" t="s">
        <v>24</v>
      </c>
    </row>
    <row r="1924" spans="1:14" x14ac:dyDescent="0.25">
      <c r="A1924" t="s">
        <v>2432</v>
      </c>
      <c r="B1924" t="s">
        <v>3959</v>
      </c>
      <c r="C1924" t="s">
        <v>532</v>
      </c>
      <c r="D1924" t="s">
        <v>21</v>
      </c>
      <c r="E1924">
        <v>24870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43441</v>
      </c>
      <c r="L1924" t="s">
        <v>26</v>
      </c>
      <c r="N1924" t="s">
        <v>24</v>
      </c>
    </row>
    <row r="1925" spans="1:14" x14ac:dyDescent="0.25">
      <c r="A1925" t="s">
        <v>2731</v>
      </c>
      <c r="B1925" t="s">
        <v>2732</v>
      </c>
      <c r="C1925" t="s">
        <v>532</v>
      </c>
      <c r="D1925" t="s">
        <v>21</v>
      </c>
      <c r="E1925">
        <v>24870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43441</v>
      </c>
      <c r="L1925" t="s">
        <v>26</v>
      </c>
      <c r="N1925" t="s">
        <v>24</v>
      </c>
    </row>
    <row r="1926" spans="1:14" x14ac:dyDescent="0.25">
      <c r="A1926" t="s">
        <v>3960</v>
      </c>
      <c r="B1926" t="s">
        <v>3961</v>
      </c>
      <c r="C1926" t="s">
        <v>3911</v>
      </c>
      <c r="D1926" t="s">
        <v>21</v>
      </c>
      <c r="E1926">
        <v>25608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43441</v>
      </c>
      <c r="L1926" t="s">
        <v>26</v>
      </c>
      <c r="N1926" t="s">
        <v>24</v>
      </c>
    </row>
    <row r="1927" spans="1:14" x14ac:dyDescent="0.25">
      <c r="A1927" t="s">
        <v>3962</v>
      </c>
      <c r="B1927" t="s">
        <v>3963</v>
      </c>
      <c r="C1927" t="s">
        <v>3097</v>
      </c>
      <c r="D1927" t="s">
        <v>21</v>
      </c>
      <c r="E1927">
        <v>25621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43441</v>
      </c>
      <c r="L1927" t="s">
        <v>26</v>
      </c>
      <c r="N1927" t="s">
        <v>24</v>
      </c>
    </row>
    <row r="1928" spans="1:14" x14ac:dyDescent="0.25">
      <c r="A1928" t="s">
        <v>2380</v>
      </c>
      <c r="B1928" t="s">
        <v>3964</v>
      </c>
      <c r="C1928" t="s">
        <v>532</v>
      </c>
      <c r="D1928" t="s">
        <v>21</v>
      </c>
      <c r="E1928">
        <v>24870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43441</v>
      </c>
      <c r="L1928" t="s">
        <v>26</v>
      </c>
      <c r="N1928" t="s">
        <v>24</v>
      </c>
    </row>
    <row r="1929" spans="1:14" x14ac:dyDescent="0.25">
      <c r="A1929" t="s">
        <v>3965</v>
      </c>
      <c r="B1929" t="s">
        <v>3966</v>
      </c>
      <c r="C1929" t="s">
        <v>3097</v>
      </c>
      <c r="D1929" t="s">
        <v>21</v>
      </c>
      <c r="E1929">
        <v>25621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43441</v>
      </c>
      <c r="L1929" t="s">
        <v>26</v>
      </c>
      <c r="N1929" t="s">
        <v>24</v>
      </c>
    </row>
    <row r="1930" spans="1:14" x14ac:dyDescent="0.25">
      <c r="A1930" t="s">
        <v>2571</v>
      </c>
      <c r="B1930" t="s">
        <v>3967</v>
      </c>
      <c r="C1930" t="s">
        <v>532</v>
      </c>
      <c r="D1930" t="s">
        <v>21</v>
      </c>
      <c r="E1930">
        <v>24870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43441</v>
      </c>
      <c r="L1930" t="s">
        <v>26</v>
      </c>
      <c r="N1930" t="s">
        <v>24</v>
      </c>
    </row>
    <row r="1931" spans="1:14" x14ac:dyDescent="0.25">
      <c r="A1931" t="s">
        <v>2571</v>
      </c>
      <c r="B1931" t="s">
        <v>3968</v>
      </c>
      <c r="C1931" t="s">
        <v>532</v>
      </c>
      <c r="D1931" t="s">
        <v>21</v>
      </c>
      <c r="E1931">
        <v>24870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43441</v>
      </c>
      <c r="L1931" t="s">
        <v>26</v>
      </c>
      <c r="N1931" t="s">
        <v>24</v>
      </c>
    </row>
    <row r="1932" spans="1:14" x14ac:dyDescent="0.25">
      <c r="A1932" t="s">
        <v>3969</v>
      </c>
      <c r="B1932" t="s">
        <v>3970</v>
      </c>
      <c r="C1932" t="s">
        <v>3097</v>
      </c>
      <c r="D1932" t="s">
        <v>21</v>
      </c>
      <c r="E1932">
        <v>25621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43441</v>
      </c>
      <c r="L1932" t="s">
        <v>26</v>
      </c>
      <c r="N1932" t="s">
        <v>24</v>
      </c>
    </row>
    <row r="1933" spans="1:14" x14ac:dyDescent="0.25">
      <c r="A1933" t="s">
        <v>2746</v>
      </c>
      <c r="B1933" t="s">
        <v>3971</v>
      </c>
      <c r="C1933" t="s">
        <v>532</v>
      </c>
      <c r="D1933" t="s">
        <v>21</v>
      </c>
      <c r="E1933">
        <v>24870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43441</v>
      </c>
      <c r="L1933" t="s">
        <v>26</v>
      </c>
      <c r="N1933" t="s">
        <v>24</v>
      </c>
    </row>
    <row r="1934" spans="1:14" x14ac:dyDescent="0.25">
      <c r="A1934" t="s">
        <v>3095</v>
      </c>
      <c r="B1934" t="s">
        <v>3972</v>
      </c>
      <c r="C1934" t="s">
        <v>532</v>
      </c>
      <c r="D1934" t="s">
        <v>21</v>
      </c>
      <c r="E1934">
        <v>24870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43441</v>
      </c>
      <c r="L1934" t="s">
        <v>26</v>
      </c>
      <c r="N1934" t="s">
        <v>24</v>
      </c>
    </row>
    <row r="1935" spans="1:14" x14ac:dyDescent="0.25">
      <c r="A1935" t="s">
        <v>3973</v>
      </c>
      <c r="B1935" t="s">
        <v>3974</v>
      </c>
      <c r="C1935" t="s">
        <v>3975</v>
      </c>
      <c r="D1935" t="s">
        <v>21</v>
      </c>
      <c r="E1935">
        <v>24851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43441</v>
      </c>
      <c r="L1935" t="s">
        <v>26</v>
      </c>
      <c r="N1935" t="s">
        <v>24</v>
      </c>
    </row>
    <row r="1936" spans="1:14" x14ac:dyDescent="0.25">
      <c r="A1936" t="s">
        <v>2575</v>
      </c>
      <c r="B1936" t="s">
        <v>3976</v>
      </c>
      <c r="C1936" t="s">
        <v>3097</v>
      </c>
      <c r="D1936" t="s">
        <v>21</v>
      </c>
      <c r="E1936">
        <v>25621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43441</v>
      </c>
      <c r="L1936" t="s">
        <v>26</v>
      </c>
      <c r="N1936" t="s">
        <v>24</v>
      </c>
    </row>
    <row r="1937" spans="1:14" x14ac:dyDescent="0.25">
      <c r="A1937" t="s">
        <v>2575</v>
      </c>
      <c r="B1937" t="s">
        <v>3977</v>
      </c>
      <c r="C1937" t="s">
        <v>532</v>
      </c>
      <c r="D1937" t="s">
        <v>21</v>
      </c>
      <c r="E1937">
        <v>24870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43441</v>
      </c>
      <c r="L1937" t="s">
        <v>26</v>
      </c>
      <c r="N1937" t="s">
        <v>24</v>
      </c>
    </row>
    <row r="1938" spans="1:14" x14ac:dyDescent="0.25">
      <c r="A1938" t="s">
        <v>3985</v>
      </c>
      <c r="B1938" t="s">
        <v>3986</v>
      </c>
      <c r="C1938" t="s">
        <v>3987</v>
      </c>
      <c r="D1938" t="s">
        <v>21</v>
      </c>
      <c r="E1938">
        <v>24951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43440</v>
      </c>
      <c r="L1938" t="s">
        <v>26</v>
      </c>
      <c r="N1938" t="s">
        <v>24</v>
      </c>
    </row>
    <row r="1939" spans="1:14" x14ac:dyDescent="0.25">
      <c r="A1939" t="s">
        <v>3988</v>
      </c>
      <c r="B1939" t="s">
        <v>3989</v>
      </c>
      <c r="C1939" t="s">
        <v>74</v>
      </c>
      <c r="D1939" t="s">
        <v>21</v>
      </c>
      <c r="E1939">
        <v>24901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43440</v>
      </c>
      <c r="L1939" t="s">
        <v>26</v>
      </c>
      <c r="N1939" t="s">
        <v>24</v>
      </c>
    </row>
    <row r="1940" spans="1:14" x14ac:dyDescent="0.25">
      <c r="A1940" t="s">
        <v>3990</v>
      </c>
      <c r="B1940" t="s">
        <v>766</v>
      </c>
      <c r="C1940" t="s">
        <v>271</v>
      </c>
      <c r="D1940" t="s">
        <v>21</v>
      </c>
      <c r="E1940">
        <v>25405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43440</v>
      </c>
      <c r="L1940" t="s">
        <v>26</v>
      </c>
      <c r="N1940" t="s">
        <v>24</v>
      </c>
    </row>
    <row r="1941" spans="1:14" x14ac:dyDescent="0.25">
      <c r="A1941" t="s">
        <v>3991</v>
      </c>
      <c r="B1941" t="s">
        <v>3992</v>
      </c>
      <c r="C1941" t="s">
        <v>87</v>
      </c>
      <c r="D1941" t="s">
        <v>21</v>
      </c>
      <c r="E1941">
        <v>24983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43440</v>
      </c>
      <c r="L1941" t="s">
        <v>26</v>
      </c>
      <c r="N1941" t="s">
        <v>24</v>
      </c>
    </row>
    <row r="1942" spans="1:14" x14ac:dyDescent="0.25">
      <c r="A1942" t="s">
        <v>343</v>
      </c>
      <c r="B1942" t="s">
        <v>3994</v>
      </c>
      <c r="C1942" t="s">
        <v>632</v>
      </c>
      <c r="D1942" t="s">
        <v>21</v>
      </c>
      <c r="E1942">
        <v>25962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43438</v>
      </c>
      <c r="L1942" t="s">
        <v>26</v>
      </c>
      <c r="N1942" t="s">
        <v>24</v>
      </c>
    </row>
    <row r="1943" spans="1:14" x14ac:dyDescent="0.25">
      <c r="A1943" t="s">
        <v>3995</v>
      </c>
      <c r="B1943" t="s">
        <v>3996</v>
      </c>
      <c r="C1943" t="s">
        <v>632</v>
      </c>
      <c r="D1943" t="s">
        <v>21</v>
      </c>
      <c r="E1943">
        <v>25962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43438</v>
      </c>
      <c r="L1943" t="s">
        <v>26</v>
      </c>
      <c r="N1943" t="s">
        <v>24</v>
      </c>
    </row>
    <row r="1944" spans="1:14" x14ac:dyDescent="0.25">
      <c r="A1944" t="s">
        <v>3997</v>
      </c>
      <c r="B1944" t="s">
        <v>3998</v>
      </c>
      <c r="C1944" t="s">
        <v>3999</v>
      </c>
      <c r="D1944" t="s">
        <v>21</v>
      </c>
      <c r="E1944">
        <v>26581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43434</v>
      </c>
      <c r="L1944" t="s">
        <v>26</v>
      </c>
      <c r="N1944" t="s">
        <v>24</v>
      </c>
    </row>
    <row r="1945" spans="1:14" x14ac:dyDescent="0.25">
      <c r="A1945" t="s">
        <v>4000</v>
      </c>
      <c r="B1945" t="s">
        <v>995</v>
      </c>
      <c r="C1945" t="s">
        <v>4001</v>
      </c>
      <c r="D1945" t="s">
        <v>21</v>
      </c>
      <c r="E1945">
        <v>26377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43434</v>
      </c>
      <c r="L1945" t="s">
        <v>26</v>
      </c>
      <c r="N1945" t="s">
        <v>24</v>
      </c>
    </row>
    <row r="1946" spans="1:14" x14ac:dyDescent="0.25">
      <c r="A1946" t="s">
        <v>4002</v>
      </c>
      <c r="B1946" t="s">
        <v>4003</v>
      </c>
      <c r="C1946" t="s">
        <v>434</v>
      </c>
      <c r="D1946" t="s">
        <v>21</v>
      </c>
      <c r="E1946">
        <v>25143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43433</v>
      </c>
      <c r="L1946" t="s">
        <v>26</v>
      </c>
      <c r="N1946" t="s">
        <v>24</v>
      </c>
    </row>
    <row r="1947" spans="1:14" x14ac:dyDescent="0.25">
      <c r="A1947" t="s">
        <v>2356</v>
      </c>
      <c r="B1947" t="s">
        <v>2357</v>
      </c>
      <c r="C1947" t="s">
        <v>2358</v>
      </c>
      <c r="D1947" t="s">
        <v>21</v>
      </c>
      <c r="E1947">
        <v>25177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43433</v>
      </c>
      <c r="L1947" t="s">
        <v>26</v>
      </c>
      <c r="N1947" t="s">
        <v>24</v>
      </c>
    </row>
    <row r="1948" spans="1:14" x14ac:dyDescent="0.25">
      <c r="A1948" t="s">
        <v>4005</v>
      </c>
      <c r="B1948" t="s">
        <v>4006</v>
      </c>
      <c r="C1948" t="s">
        <v>2013</v>
      </c>
      <c r="D1948" t="s">
        <v>21</v>
      </c>
      <c r="E1948">
        <v>26287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43432</v>
      </c>
      <c r="L1948" t="s">
        <v>26</v>
      </c>
      <c r="N1948" t="s">
        <v>24</v>
      </c>
    </row>
    <row r="1949" spans="1:14" x14ac:dyDescent="0.25">
      <c r="A1949" t="s">
        <v>4007</v>
      </c>
      <c r="B1949" t="s">
        <v>4008</v>
      </c>
      <c r="C1949" t="s">
        <v>2013</v>
      </c>
      <c r="D1949" t="s">
        <v>21</v>
      </c>
      <c r="E1949">
        <v>26287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43432</v>
      </c>
      <c r="L1949" t="s">
        <v>26</v>
      </c>
      <c r="N1949" t="s">
        <v>24</v>
      </c>
    </row>
    <row r="1950" spans="1:14" x14ac:dyDescent="0.25">
      <c r="A1950" t="s">
        <v>4009</v>
      </c>
      <c r="B1950" t="s">
        <v>4010</v>
      </c>
      <c r="C1950" t="s">
        <v>1969</v>
      </c>
      <c r="D1950" t="s">
        <v>21</v>
      </c>
      <c r="E1950">
        <v>26287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43432</v>
      </c>
      <c r="L1950" t="s">
        <v>26</v>
      </c>
      <c r="N1950" t="s">
        <v>24</v>
      </c>
    </row>
    <row r="1951" spans="1:14" x14ac:dyDescent="0.25">
      <c r="A1951" t="s">
        <v>2646</v>
      </c>
      <c r="B1951" t="s">
        <v>4011</v>
      </c>
      <c r="C1951" t="s">
        <v>1969</v>
      </c>
      <c r="D1951" t="s">
        <v>21</v>
      </c>
      <c r="E1951">
        <v>25260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43432</v>
      </c>
      <c r="L1951" t="s">
        <v>26</v>
      </c>
      <c r="N1951" t="s">
        <v>24</v>
      </c>
    </row>
    <row r="1952" spans="1:14" x14ac:dyDescent="0.25">
      <c r="A1952" t="s">
        <v>4012</v>
      </c>
      <c r="B1952" t="s">
        <v>4013</v>
      </c>
      <c r="C1952" t="s">
        <v>1969</v>
      </c>
      <c r="D1952" t="s">
        <v>21</v>
      </c>
      <c r="E1952">
        <v>26260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43432</v>
      </c>
      <c r="L1952" t="s">
        <v>26</v>
      </c>
      <c r="N1952" t="s">
        <v>24</v>
      </c>
    </row>
    <row r="1953" spans="1:14" x14ac:dyDescent="0.25">
      <c r="A1953" t="s">
        <v>2380</v>
      </c>
      <c r="B1953" t="s">
        <v>4014</v>
      </c>
      <c r="C1953" t="s">
        <v>2013</v>
      </c>
      <c r="D1953" t="s">
        <v>21</v>
      </c>
      <c r="E1953">
        <v>26287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43432</v>
      </c>
      <c r="L1953" t="s">
        <v>26</v>
      </c>
      <c r="N1953" t="s">
        <v>24</v>
      </c>
    </row>
    <row r="1954" spans="1:14" x14ac:dyDescent="0.25">
      <c r="A1954" t="s">
        <v>4015</v>
      </c>
      <c r="B1954" t="s">
        <v>4016</v>
      </c>
      <c r="C1954" t="s">
        <v>2013</v>
      </c>
      <c r="D1954" t="s">
        <v>21</v>
      </c>
      <c r="E1954">
        <v>26287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43432</v>
      </c>
      <c r="L1954" t="s">
        <v>26</v>
      </c>
      <c r="N1954" t="s">
        <v>24</v>
      </c>
    </row>
    <row r="1955" spans="1:14" x14ac:dyDescent="0.25">
      <c r="A1955" t="s">
        <v>4017</v>
      </c>
      <c r="B1955" t="s">
        <v>4018</v>
      </c>
      <c r="C1955" t="s">
        <v>4019</v>
      </c>
      <c r="D1955" t="s">
        <v>21</v>
      </c>
      <c r="E1955">
        <v>26292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43432</v>
      </c>
      <c r="L1955" t="s">
        <v>26</v>
      </c>
      <c r="N1955" t="s">
        <v>24</v>
      </c>
    </row>
    <row r="1956" spans="1:14" x14ac:dyDescent="0.25">
      <c r="A1956" t="s">
        <v>4021</v>
      </c>
      <c r="B1956" t="s">
        <v>4022</v>
      </c>
      <c r="C1956" t="s">
        <v>2013</v>
      </c>
      <c r="D1956" t="s">
        <v>21</v>
      </c>
      <c r="E1956">
        <v>26287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43431</v>
      </c>
      <c r="L1956" t="s">
        <v>26</v>
      </c>
      <c r="N1956" t="s">
        <v>24</v>
      </c>
    </row>
    <row r="1957" spans="1:14" x14ac:dyDescent="0.25">
      <c r="A1957" t="s">
        <v>4023</v>
      </c>
      <c r="B1957" t="s">
        <v>4024</v>
      </c>
      <c r="C1957" t="s">
        <v>4025</v>
      </c>
      <c r="D1957" t="s">
        <v>21</v>
      </c>
      <c r="E1957">
        <v>25205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43431</v>
      </c>
      <c r="L1957" t="s">
        <v>26</v>
      </c>
      <c r="N1957" t="s">
        <v>24</v>
      </c>
    </row>
    <row r="1958" spans="1:14" x14ac:dyDescent="0.25">
      <c r="A1958" t="s">
        <v>439</v>
      </c>
      <c r="B1958" t="s">
        <v>4026</v>
      </c>
      <c r="C1958" t="s">
        <v>540</v>
      </c>
      <c r="D1958" t="s">
        <v>21</v>
      </c>
      <c r="E1958">
        <v>25130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43431</v>
      </c>
      <c r="L1958" t="s">
        <v>26</v>
      </c>
      <c r="N1958" t="s">
        <v>24</v>
      </c>
    </row>
    <row r="1959" spans="1:14" x14ac:dyDescent="0.25">
      <c r="A1959" t="s">
        <v>4027</v>
      </c>
      <c r="B1959" t="s">
        <v>4028</v>
      </c>
      <c r="C1959" t="s">
        <v>2460</v>
      </c>
      <c r="D1959" t="s">
        <v>21</v>
      </c>
      <c r="E1959">
        <v>25045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43425</v>
      </c>
      <c r="L1959" t="s">
        <v>26</v>
      </c>
      <c r="N1959" t="s">
        <v>24</v>
      </c>
    </row>
    <row r="1960" spans="1:14" x14ac:dyDescent="0.25">
      <c r="A1960" t="s">
        <v>288</v>
      </c>
      <c r="B1960" t="s">
        <v>4030</v>
      </c>
      <c r="C1960" t="s">
        <v>290</v>
      </c>
      <c r="D1960" t="s">
        <v>21</v>
      </c>
      <c r="E1960">
        <v>26180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43425</v>
      </c>
      <c r="L1960" t="s">
        <v>26</v>
      </c>
      <c r="N1960" t="s">
        <v>24</v>
      </c>
    </row>
    <row r="1961" spans="1:14" x14ac:dyDescent="0.25">
      <c r="A1961" t="s">
        <v>4031</v>
      </c>
      <c r="B1961" t="s">
        <v>4032</v>
      </c>
      <c r="C1961" t="s">
        <v>2457</v>
      </c>
      <c r="D1961" t="s">
        <v>21</v>
      </c>
      <c r="E1961">
        <v>25071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43425</v>
      </c>
      <c r="L1961" t="s">
        <v>26</v>
      </c>
      <c r="N1961" t="s">
        <v>24</v>
      </c>
    </row>
    <row r="1962" spans="1:14" x14ac:dyDescent="0.25">
      <c r="A1962" t="s">
        <v>3952</v>
      </c>
      <c r="B1962" t="s">
        <v>4034</v>
      </c>
      <c r="C1962" t="s">
        <v>298</v>
      </c>
      <c r="D1962" t="s">
        <v>21</v>
      </c>
      <c r="E1962">
        <v>26150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43425</v>
      </c>
      <c r="L1962" t="s">
        <v>26</v>
      </c>
      <c r="N1962" t="s">
        <v>24</v>
      </c>
    </row>
    <row r="1963" spans="1:14" x14ac:dyDescent="0.25">
      <c r="A1963" t="s">
        <v>307</v>
      </c>
      <c r="B1963" t="s">
        <v>308</v>
      </c>
      <c r="C1963" t="s">
        <v>298</v>
      </c>
      <c r="D1963" t="s">
        <v>21</v>
      </c>
      <c r="E1963">
        <v>26150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43425</v>
      </c>
      <c r="L1963" t="s">
        <v>26</v>
      </c>
      <c r="N1963" t="s">
        <v>24</v>
      </c>
    </row>
    <row r="1964" spans="1:14" x14ac:dyDescent="0.25">
      <c r="A1964" t="s">
        <v>2255</v>
      </c>
      <c r="B1964" t="s">
        <v>2256</v>
      </c>
      <c r="C1964" t="s">
        <v>789</v>
      </c>
      <c r="D1964" t="s">
        <v>21</v>
      </c>
      <c r="E1964">
        <v>26351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43425</v>
      </c>
      <c r="L1964" t="s">
        <v>26</v>
      </c>
      <c r="N1964" t="s">
        <v>24</v>
      </c>
    </row>
    <row r="1965" spans="1:14" x14ac:dyDescent="0.25">
      <c r="A1965" t="s">
        <v>2432</v>
      </c>
      <c r="B1965" t="s">
        <v>4035</v>
      </c>
      <c r="C1965" t="s">
        <v>2457</v>
      </c>
      <c r="D1965" t="s">
        <v>21</v>
      </c>
      <c r="E1965">
        <v>25071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43425</v>
      </c>
      <c r="L1965" t="s">
        <v>26</v>
      </c>
      <c r="N1965" t="s">
        <v>24</v>
      </c>
    </row>
    <row r="1966" spans="1:14" x14ac:dyDescent="0.25">
      <c r="A1966" t="s">
        <v>2432</v>
      </c>
      <c r="B1966" t="s">
        <v>4036</v>
      </c>
      <c r="C1966" t="s">
        <v>2460</v>
      </c>
      <c r="D1966" t="s">
        <v>21</v>
      </c>
      <c r="E1966">
        <v>25045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43425</v>
      </c>
      <c r="L1966" t="s">
        <v>26</v>
      </c>
      <c r="N1966" t="s">
        <v>24</v>
      </c>
    </row>
    <row r="1967" spans="1:14" x14ac:dyDescent="0.25">
      <c r="A1967" t="s">
        <v>518</v>
      </c>
      <c r="B1967" t="s">
        <v>4037</v>
      </c>
      <c r="C1967" t="s">
        <v>320</v>
      </c>
      <c r="D1967" t="s">
        <v>21</v>
      </c>
      <c r="E1967">
        <v>26452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43425</v>
      </c>
      <c r="L1967" t="s">
        <v>26</v>
      </c>
      <c r="N1967" t="s">
        <v>24</v>
      </c>
    </row>
    <row r="1968" spans="1:14" x14ac:dyDescent="0.25">
      <c r="A1968" t="s">
        <v>1517</v>
      </c>
      <c r="B1968" t="s">
        <v>2257</v>
      </c>
      <c r="C1968" t="s">
        <v>512</v>
      </c>
      <c r="D1968" t="s">
        <v>21</v>
      </c>
      <c r="E1968">
        <v>26201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43425</v>
      </c>
      <c r="L1968" t="s">
        <v>26</v>
      </c>
      <c r="N1968" t="s">
        <v>24</v>
      </c>
    </row>
    <row r="1969" spans="1:14" x14ac:dyDescent="0.25">
      <c r="A1969" t="s">
        <v>4038</v>
      </c>
      <c r="B1969" t="s">
        <v>4039</v>
      </c>
      <c r="C1969" t="s">
        <v>2457</v>
      </c>
      <c r="D1969" t="s">
        <v>21</v>
      </c>
      <c r="E1969">
        <v>25071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43425</v>
      </c>
      <c r="L1969" t="s">
        <v>26</v>
      </c>
      <c r="N1969" t="s">
        <v>24</v>
      </c>
    </row>
    <row r="1970" spans="1:14" x14ac:dyDescent="0.25">
      <c r="A1970" t="s">
        <v>4040</v>
      </c>
      <c r="B1970" t="s">
        <v>4041</v>
      </c>
      <c r="C1970" t="s">
        <v>4042</v>
      </c>
      <c r="D1970" t="s">
        <v>21</v>
      </c>
      <c r="E1970">
        <v>25302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43425</v>
      </c>
      <c r="L1970" t="s">
        <v>26</v>
      </c>
      <c r="N1970" t="s">
        <v>24</v>
      </c>
    </row>
    <row r="1971" spans="1:14" x14ac:dyDescent="0.25">
      <c r="A1971" t="s">
        <v>4043</v>
      </c>
      <c r="B1971" t="s">
        <v>4044</v>
      </c>
      <c r="C1971" t="s">
        <v>512</v>
      </c>
      <c r="D1971" t="s">
        <v>21</v>
      </c>
      <c r="E1971">
        <v>26201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43425</v>
      </c>
      <c r="L1971" t="s">
        <v>26</v>
      </c>
      <c r="N1971" t="s">
        <v>24</v>
      </c>
    </row>
    <row r="1972" spans="1:14" x14ac:dyDescent="0.25">
      <c r="A1972" t="s">
        <v>2380</v>
      </c>
      <c r="B1972" t="s">
        <v>4045</v>
      </c>
      <c r="C1972" t="s">
        <v>2460</v>
      </c>
      <c r="D1972" t="s">
        <v>21</v>
      </c>
      <c r="E1972">
        <v>25045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43425</v>
      </c>
      <c r="L1972" t="s">
        <v>26</v>
      </c>
      <c r="N1972" t="s">
        <v>24</v>
      </c>
    </row>
    <row r="1973" spans="1:14" x14ac:dyDescent="0.25">
      <c r="A1973" t="s">
        <v>2380</v>
      </c>
      <c r="B1973" t="s">
        <v>4046</v>
      </c>
      <c r="C1973" t="s">
        <v>4047</v>
      </c>
      <c r="D1973" t="s">
        <v>21</v>
      </c>
      <c r="E1973">
        <v>26142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43425</v>
      </c>
      <c r="L1973" t="s">
        <v>26</v>
      </c>
      <c r="N1973" t="s">
        <v>24</v>
      </c>
    </row>
    <row r="1974" spans="1:14" x14ac:dyDescent="0.25">
      <c r="A1974" t="s">
        <v>2258</v>
      </c>
      <c r="B1974" t="s">
        <v>2259</v>
      </c>
      <c r="C1974" t="s">
        <v>789</v>
      </c>
      <c r="D1974" t="s">
        <v>21</v>
      </c>
      <c r="E1974">
        <v>26351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43425</v>
      </c>
      <c r="L1974" t="s">
        <v>26</v>
      </c>
      <c r="N1974" t="s">
        <v>24</v>
      </c>
    </row>
    <row r="1975" spans="1:14" x14ac:dyDescent="0.25">
      <c r="A1975" t="s">
        <v>4048</v>
      </c>
      <c r="B1975" t="s">
        <v>4049</v>
      </c>
      <c r="C1975" t="s">
        <v>4042</v>
      </c>
      <c r="D1975" t="s">
        <v>21</v>
      </c>
      <c r="E1975">
        <v>25302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43425</v>
      </c>
      <c r="L1975" t="s">
        <v>26</v>
      </c>
      <c r="N1975" t="s">
        <v>24</v>
      </c>
    </row>
    <row r="1976" spans="1:14" x14ac:dyDescent="0.25">
      <c r="A1976" t="s">
        <v>114</v>
      </c>
      <c r="B1976" t="s">
        <v>321</v>
      </c>
      <c r="C1976" t="s">
        <v>298</v>
      </c>
      <c r="D1976" t="s">
        <v>21</v>
      </c>
      <c r="E1976">
        <v>26150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43425</v>
      </c>
      <c r="L1976" t="s">
        <v>26</v>
      </c>
      <c r="N1976" t="s">
        <v>24</v>
      </c>
    </row>
    <row r="1977" spans="1:14" x14ac:dyDescent="0.25">
      <c r="A1977" t="s">
        <v>2405</v>
      </c>
      <c r="B1977" t="s">
        <v>4050</v>
      </c>
      <c r="C1977" t="s">
        <v>4051</v>
      </c>
      <c r="D1977" t="s">
        <v>21</v>
      </c>
      <c r="E1977">
        <v>26335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43425</v>
      </c>
      <c r="L1977" t="s">
        <v>26</v>
      </c>
      <c r="N1977" t="s">
        <v>24</v>
      </c>
    </row>
    <row r="1978" spans="1:14" x14ac:dyDescent="0.25">
      <c r="A1978" t="s">
        <v>2407</v>
      </c>
      <c r="B1978" t="s">
        <v>4052</v>
      </c>
      <c r="C1978" t="s">
        <v>298</v>
      </c>
      <c r="D1978" t="s">
        <v>21</v>
      </c>
      <c r="E1978">
        <v>26150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43425</v>
      </c>
      <c r="L1978" t="s">
        <v>26</v>
      </c>
      <c r="N1978" t="s">
        <v>24</v>
      </c>
    </row>
    <row r="1979" spans="1:14" x14ac:dyDescent="0.25">
      <c r="A1979" t="s">
        <v>322</v>
      </c>
      <c r="B1979" t="s">
        <v>4053</v>
      </c>
      <c r="C1979" t="s">
        <v>298</v>
      </c>
      <c r="D1979" t="s">
        <v>21</v>
      </c>
      <c r="E1979">
        <v>26150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43425</v>
      </c>
      <c r="L1979" t="s">
        <v>26</v>
      </c>
      <c r="N1979" t="s">
        <v>24</v>
      </c>
    </row>
    <row r="1980" spans="1:14" x14ac:dyDescent="0.25">
      <c r="A1980" t="s">
        <v>1594</v>
      </c>
      <c r="B1980" t="s">
        <v>4054</v>
      </c>
      <c r="C1980" t="s">
        <v>2460</v>
      </c>
      <c r="D1980" t="s">
        <v>21</v>
      </c>
      <c r="E1980">
        <v>25045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43425</v>
      </c>
      <c r="L1980" t="s">
        <v>26</v>
      </c>
      <c r="N1980" t="s">
        <v>24</v>
      </c>
    </row>
    <row r="1981" spans="1:14" x14ac:dyDescent="0.25">
      <c r="A1981" t="s">
        <v>4055</v>
      </c>
      <c r="B1981" t="s">
        <v>4056</v>
      </c>
      <c r="C1981" t="s">
        <v>298</v>
      </c>
      <c r="D1981" t="s">
        <v>21</v>
      </c>
      <c r="E1981">
        <v>26150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43425</v>
      </c>
      <c r="L1981" t="s">
        <v>26</v>
      </c>
      <c r="N1981" t="s">
        <v>24</v>
      </c>
    </row>
    <row r="1982" spans="1:14" x14ac:dyDescent="0.25">
      <c r="A1982" t="s">
        <v>4057</v>
      </c>
      <c r="B1982" t="s">
        <v>4058</v>
      </c>
      <c r="C1982" t="s">
        <v>271</v>
      </c>
      <c r="D1982" t="s">
        <v>21</v>
      </c>
      <c r="E1982">
        <v>25401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43425</v>
      </c>
      <c r="L1982" t="s">
        <v>26</v>
      </c>
      <c r="N1982" t="s">
        <v>24</v>
      </c>
    </row>
    <row r="1983" spans="1:14" x14ac:dyDescent="0.25">
      <c r="A1983" t="s">
        <v>2575</v>
      </c>
      <c r="B1983" t="s">
        <v>4059</v>
      </c>
      <c r="C1983" t="s">
        <v>2457</v>
      </c>
      <c r="D1983" t="s">
        <v>21</v>
      </c>
      <c r="E1983">
        <v>25071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43425</v>
      </c>
      <c r="L1983" t="s">
        <v>26</v>
      </c>
      <c r="N1983" t="s">
        <v>24</v>
      </c>
    </row>
    <row r="1984" spans="1:14" x14ac:dyDescent="0.25">
      <c r="A1984" t="s">
        <v>4060</v>
      </c>
      <c r="B1984" t="s">
        <v>4061</v>
      </c>
      <c r="C1984" t="s">
        <v>976</v>
      </c>
      <c r="D1984" t="s">
        <v>21</v>
      </c>
      <c r="E1984">
        <v>25438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43424</v>
      </c>
      <c r="L1984" t="s">
        <v>26</v>
      </c>
      <c r="N1984" t="s">
        <v>24</v>
      </c>
    </row>
    <row r="1985" spans="1:14" x14ac:dyDescent="0.25">
      <c r="A1985" t="s">
        <v>343</v>
      </c>
      <c r="B1985" t="s">
        <v>4062</v>
      </c>
      <c r="C1985" t="s">
        <v>2457</v>
      </c>
      <c r="D1985" t="s">
        <v>21</v>
      </c>
      <c r="E1985">
        <v>25071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43424</v>
      </c>
      <c r="L1985" t="s">
        <v>26</v>
      </c>
      <c r="N1985" t="s">
        <v>24</v>
      </c>
    </row>
    <row r="1986" spans="1:14" x14ac:dyDescent="0.25">
      <c r="A1986" t="s">
        <v>2571</v>
      </c>
      <c r="B1986" t="s">
        <v>4063</v>
      </c>
      <c r="C1986" t="s">
        <v>537</v>
      </c>
      <c r="D1986" t="s">
        <v>21</v>
      </c>
      <c r="E1986">
        <v>25053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43424</v>
      </c>
      <c r="L1986" t="s">
        <v>26</v>
      </c>
      <c r="N1986" t="s">
        <v>24</v>
      </c>
    </row>
    <row r="1987" spans="1:14" x14ac:dyDescent="0.25">
      <c r="A1987" t="s">
        <v>1091</v>
      </c>
      <c r="B1987" t="s">
        <v>4064</v>
      </c>
      <c r="C1987" t="s">
        <v>2919</v>
      </c>
      <c r="D1987" t="s">
        <v>21</v>
      </c>
      <c r="E1987">
        <v>25570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43424</v>
      </c>
      <c r="L1987" t="s">
        <v>26</v>
      </c>
      <c r="N1987" t="s">
        <v>24</v>
      </c>
    </row>
    <row r="1988" spans="1:14" x14ac:dyDescent="0.25">
      <c r="A1988" t="s">
        <v>4065</v>
      </c>
      <c r="B1988" t="s">
        <v>4066</v>
      </c>
      <c r="C1988" t="s">
        <v>976</v>
      </c>
      <c r="D1988" t="s">
        <v>21</v>
      </c>
      <c r="E1988">
        <v>25438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43424</v>
      </c>
      <c r="L1988" t="s">
        <v>26</v>
      </c>
      <c r="N1988" t="s">
        <v>24</v>
      </c>
    </row>
    <row r="1989" spans="1:14" x14ac:dyDescent="0.25">
      <c r="A1989" t="s">
        <v>4067</v>
      </c>
      <c r="B1989" t="s">
        <v>4068</v>
      </c>
      <c r="C1989" t="s">
        <v>2358</v>
      </c>
      <c r="D1989" t="s">
        <v>21</v>
      </c>
      <c r="E1989">
        <v>25177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43423</v>
      </c>
      <c r="L1989" t="s">
        <v>26</v>
      </c>
      <c r="N1989" t="s">
        <v>24</v>
      </c>
    </row>
    <row r="1990" spans="1:14" x14ac:dyDescent="0.25">
      <c r="A1990" t="s">
        <v>4069</v>
      </c>
      <c r="B1990" t="s">
        <v>4070</v>
      </c>
      <c r="C1990" t="s">
        <v>2358</v>
      </c>
      <c r="D1990" t="s">
        <v>21</v>
      </c>
      <c r="E1990">
        <v>25177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43423</v>
      </c>
      <c r="L1990" t="s">
        <v>26</v>
      </c>
      <c r="N1990" t="s">
        <v>24</v>
      </c>
    </row>
    <row r="1991" spans="1:14" x14ac:dyDescent="0.25">
      <c r="A1991" t="s">
        <v>4071</v>
      </c>
      <c r="B1991" t="s">
        <v>4072</v>
      </c>
      <c r="C1991" t="s">
        <v>441</v>
      </c>
      <c r="D1991" t="s">
        <v>21</v>
      </c>
      <c r="E1991">
        <v>26554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43423</v>
      </c>
      <c r="L1991" t="s">
        <v>26</v>
      </c>
      <c r="N1991" t="s">
        <v>24</v>
      </c>
    </row>
    <row r="1992" spans="1:14" x14ac:dyDescent="0.25">
      <c r="A1992" t="s">
        <v>2370</v>
      </c>
      <c r="B1992" t="s">
        <v>2371</v>
      </c>
      <c r="C1992" t="s">
        <v>2372</v>
      </c>
      <c r="D1992" t="s">
        <v>21</v>
      </c>
      <c r="E1992">
        <v>26038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43423</v>
      </c>
      <c r="L1992" t="s">
        <v>26</v>
      </c>
      <c r="N1992" t="s">
        <v>24</v>
      </c>
    </row>
    <row r="1993" spans="1:14" x14ac:dyDescent="0.25">
      <c r="A1993" t="s">
        <v>359</v>
      </c>
      <c r="B1993" t="s">
        <v>4073</v>
      </c>
      <c r="C1993" t="s">
        <v>2358</v>
      </c>
      <c r="D1993" t="s">
        <v>21</v>
      </c>
      <c r="E1993">
        <v>25177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43423</v>
      </c>
      <c r="L1993" t="s">
        <v>26</v>
      </c>
      <c r="N1993" t="s">
        <v>24</v>
      </c>
    </row>
    <row r="1994" spans="1:14" x14ac:dyDescent="0.25">
      <c r="A1994" t="s">
        <v>4074</v>
      </c>
      <c r="B1994" t="s">
        <v>4075</v>
      </c>
      <c r="C1994" t="s">
        <v>2358</v>
      </c>
      <c r="D1994" t="s">
        <v>21</v>
      </c>
      <c r="E1994">
        <v>25177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43423</v>
      </c>
      <c r="L1994" t="s">
        <v>26</v>
      </c>
      <c r="N1994" t="s">
        <v>24</v>
      </c>
    </row>
    <row r="1995" spans="1:14" x14ac:dyDescent="0.25">
      <c r="A1995" t="s">
        <v>4076</v>
      </c>
      <c r="B1995" t="s">
        <v>4077</v>
      </c>
      <c r="C1995" t="s">
        <v>1098</v>
      </c>
      <c r="D1995" t="s">
        <v>21</v>
      </c>
      <c r="E1995">
        <v>26554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43423</v>
      </c>
      <c r="L1995" t="s">
        <v>26</v>
      </c>
      <c r="N1995" t="s">
        <v>24</v>
      </c>
    </row>
    <row r="1996" spans="1:14" x14ac:dyDescent="0.25">
      <c r="A1996" t="s">
        <v>4078</v>
      </c>
      <c r="B1996" t="s">
        <v>4079</v>
      </c>
      <c r="C1996" t="s">
        <v>441</v>
      </c>
      <c r="D1996" t="s">
        <v>21</v>
      </c>
      <c r="E1996">
        <v>26554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43423</v>
      </c>
      <c r="L1996" t="s">
        <v>26</v>
      </c>
      <c r="N1996" t="s">
        <v>24</v>
      </c>
    </row>
    <row r="1997" spans="1:14" x14ac:dyDescent="0.25">
      <c r="A1997" t="s">
        <v>1517</v>
      </c>
      <c r="B1997" t="s">
        <v>4080</v>
      </c>
      <c r="C1997" t="s">
        <v>1098</v>
      </c>
      <c r="D1997" t="s">
        <v>21</v>
      </c>
      <c r="E1997">
        <v>26554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43423</v>
      </c>
      <c r="L1997" t="s">
        <v>26</v>
      </c>
      <c r="N1997" t="s">
        <v>24</v>
      </c>
    </row>
    <row r="1998" spans="1:14" x14ac:dyDescent="0.25">
      <c r="A1998" t="s">
        <v>4081</v>
      </c>
      <c r="B1998" t="s">
        <v>4082</v>
      </c>
      <c r="C1998" t="s">
        <v>2358</v>
      </c>
      <c r="D1998" t="s">
        <v>21</v>
      </c>
      <c r="E1998">
        <v>25177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43423</v>
      </c>
      <c r="L1998" t="s">
        <v>26</v>
      </c>
      <c r="N1998" t="s">
        <v>24</v>
      </c>
    </row>
    <row r="1999" spans="1:14" x14ac:dyDescent="0.25">
      <c r="A1999" t="s">
        <v>2652</v>
      </c>
      <c r="B1999" t="s">
        <v>2653</v>
      </c>
      <c r="C1999" t="s">
        <v>991</v>
      </c>
      <c r="D1999" t="s">
        <v>21</v>
      </c>
      <c r="E1999">
        <v>25414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43423</v>
      </c>
      <c r="L1999" t="s">
        <v>26</v>
      </c>
      <c r="N1999" t="s">
        <v>24</v>
      </c>
    </row>
    <row r="2000" spans="1:14" x14ac:dyDescent="0.25">
      <c r="A2000" t="s">
        <v>75</v>
      </c>
      <c r="B2000" t="s">
        <v>4083</v>
      </c>
      <c r="C2000" t="s">
        <v>77</v>
      </c>
      <c r="D2000" t="s">
        <v>21</v>
      </c>
      <c r="E2000">
        <v>25671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43423</v>
      </c>
      <c r="L2000" t="s">
        <v>26</v>
      </c>
      <c r="N2000" t="s">
        <v>24</v>
      </c>
    </row>
    <row r="2001" spans="1:14" x14ac:dyDescent="0.25">
      <c r="A2001" t="s">
        <v>2375</v>
      </c>
      <c r="B2001" t="s">
        <v>2376</v>
      </c>
      <c r="C2001" t="s">
        <v>1632</v>
      </c>
      <c r="D2001" t="s">
        <v>21</v>
      </c>
      <c r="E2001">
        <v>26041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43423</v>
      </c>
      <c r="L2001" t="s">
        <v>26</v>
      </c>
      <c r="N2001" t="s">
        <v>24</v>
      </c>
    </row>
    <row r="2002" spans="1:14" x14ac:dyDescent="0.25">
      <c r="A2002" t="s">
        <v>4084</v>
      </c>
      <c r="B2002" t="s">
        <v>4085</v>
      </c>
      <c r="C2002" t="s">
        <v>135</v>
      </c>
      <c r="D2002" t="s">
        <v>21</v>
      </c>
      <c r="E2002">
        <v>26033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43423</v>
      </c>
      <c r="L2002" t="s">
        <v>26</v>
      </c>
      <c r="N2002" t="s">
        <v>24</v>
      </c>
    </row>
    <row r="2003" spans="1:14" x14ac:dyDescent="0.25">
      <c r="A2003" t="s">
        <v>2684</v>
      </c>
      <c r="B2003" t="s">
        <v>2685</v>
      </c>
      <c r="C2003" t="s">
        <v>817</v>
      </c>
      <c r="D2003" t="s">
        <v>21</v>
      </c>
      <c r="E2003">
        <v>25425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43423</v>
      </c>
      <c r="L2003" t="s">
        <v>26</v>
      </c>
      <c r="N2003" t="s">
        <v>24</v>
      </c>
    </row>
    <row r="2004" spans="1:14" x14ac:dyDescent="0.25">
      <c r="A2004" t="s">
        <v>2380</v>
      </c>
      <c r="B2004" t="s">
        <v>4086</v>
      </c>
      <c r="C2004" t="s">
        <v>135</v>
      </c>
      <c r="D2004" t="s">
        <v>21</v>
      </c>
      <c r="E2004">
        <v>26033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43423</v>
      </c>
      <c r="L2004" t="s">
        <v>26</v>
      </c>
      <c r="N2004" t="s">
        <v>24</v>
      </c>
    </row>
    <row r="2005" spans="1:14" x14ac:dyDescent="0.25">
      <c r="A2005" t="s">
        <v>2380</v>
      </c>
      <c r="B2005" t="s">
        <v>4087</v>
      </c>
      <c r="C2005" t="s">
        <v>2358</v>
      </c>
      <c r="D2005" t="s">
        <v>21</v>
      </c>
      <c r="E2005">
        <v>25177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43423</v>
      </c>
      <c r="L2005" t="s">
        <v>26</v>
      </c>
      <c r="N2005" t="s">
        <v>24</v>
      </c>
    </row>
    <row r="2006" spans="1:14" x14ac:dyDescent="0.25">
      <c r="A2006" t="s">
        <v>2380</v>
      </c>
      <c r="B2006" t="s">
        <v>1323</v>
      </c>
      <c r="C2006" t="s">
        <v>441</v>
      </c>
      <c r="D2006" t="s">
        <v>21</v>
      </c>
      <c r="E2006">
        <v>26554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43423</v>
      </c>
      <c r="L2006" t="s">
        <v>26</v>
      </c>
      <c r="N2006" t="s">
        <v>24</v>
      </c>
    </row>
    <row r="2007" spans="1:14" x14ac:dyDescent="0.25">
      <c r="A2007" t="s">
        <v>171</v>
      </c>
      <c r="B2007" t="s">
        <v>172</v>
      </c>
      <c r="C2007" t="s">
        <v>135</v>
      </c>
      <c r="D2007" t="s">
        <v>21</v>
      </c>
      <c r="E2007">
        <v>26033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43423</v>
      </c>
      <c r="L2007" t="s">
        <v>26</v>
      </c>
      <c r="N2007" t="s">
        <v>24</v>
      </c>
    </row>
    <row r="2008" spans="1:14" x14ac:dyDescent="0.25">
      <c r="A2008" t="s">
        <v>173</v>
      </c>
      <c r="B2008" t="s">
        <v>174</v>
      </c>
      <c r="C2008" t="s">
        <v>135</v>
      </c>
      <c r="D2008" t="s">
        <v>21</v>
      </c>
      <c r="E2008">
        <v>26033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43423</v>
      </c>
      <c r="L2008" t="s">
        <v>26</v>
      </c>
      <c r="N2008" t="s">
        <v>24</v>
      </c>
    </row>
    <row r="2009" spans="1:14" x14ac:dyDescent="0.25">
      <c r="A2009" t="s">
        <v>4088</v>
      </c>
      <c r="B2009" t="s">
        <v>4089</v>
      </c>
      <c r="C2009" t="s">
        <v>4090</v>
      </c>
      <c r="D2009" t="s">
        <v>21</v>
      </c>
      <c r="E2009">
        <v>25202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43423</v>
      </c>
      <c r="L2009" t="s">
        <v>26</v>
      </c>
      <c r="N2009" t="s">
        <v>24</v>
      </c>
    </row>
    <row r="2010" spans="1:14" x14ac:dyDescent="0.25">
      <c r="A2010" t="s">
        <v>4091</v>
      </c>
      <c r="B2010" t="s">
        <v>4092</v>
      </c>
      <c r="C2010" t="s">
        <v>441</v>
      </c>
      <c r="D2010" t="s">
        <v>21</v>
      </c>
      <c r="E2010">
        <v>26554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43423</v>
      </c>
      <c r="L2010" t="s">
        <v>26</v>
      </c>
      <c r="N2010" t="s">
        <v>24</v>
      </c>
    </row>
    <row r="2011" spans="1:14" x14ac:dyDescent="0.25">
      <c r="A2011" t="s">
        <v>2394</v>
      </c>
      <c r="B2011" t="s">
        <v>4093</v>
      </c>
      <c r="C2011" t="s">
        <v>441</v>
      </c>
      <c r="D2011" t="s">
        <v>21</v>
      </c>
      <c r="E2011">
        <v>26554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43423</v>
      </c>
      <c r="L2011" t="s">
        <v>26</v>
      </c>
      <c r="N2011" t="s">
        <v>24</v>
      </c>
    </row>
    <row r="2012" spans="1:14" x14ac:dyDescent="0.25">
      <c r="A2012" t="s">
        <v>2407</v>
      </c>
      <c r="B2012" t="s">
        <v>4094</v>
      </c>
      <c r="C2012" t="s">
        <v>2358</v>
      </c>
      <c r="D2012" t="s">
        <v>21</v>
      </c>
      <c r="E2012">
        <v>25177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43423</v>
      </c>
      <c r="L2012" t="s">
        <v>26</v>
      </c>
      <c r="N2012" t="s">
        <v>24</v>
      </c>
    </row>
    <row r="2013" spans="1:14" x14ac:dyDescent="0.25">
      <c r="A2013" t="s">
        <v>2611</v>
      </c>
      <c r="B2013" t="s">
        <v>2612</v>
      </c>
      <c r="C2013" t="s">
        <v>2613</v>
      </c>
      <c r="D2013" t="s">
        <v>21</v>
      </c>
      <c r="E2013">
        <v>26060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43423</v>
      </c>
      <c r="L2013" t="s">
        <v>26</v>
      </c>
      <c r="N2013" t="s">
        <v>24</v>
      </c>
    </row>
    <row r="2014" spans="1:14" x14ac:dyDescent="0.25">
      <c r="A2014" t="s">
        <v>4095</v>
      </c>
      <c r="B2014" t="s">
        <v>4096</v>
      </c>
      <c r="C2014" t="s">
        <v>1632</v>
      </c>
      <c r="D2014" t="s">
        <v>21</v>
      </c>
      <c r="E2014">
        <v>26041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43423</v>
      </c>
      <c r="L2014" t="s">
        <v>26</v>
      </c>
      <c r="N2014" t="s">
        <v>24</v>
      </c>
    </row>
    <row r="2015" spans="1:14" x14ac:dyDescent="0.25">
      <c r="A2015" t="s">
        <v>2793</v>
      </c>
      <c r="B2015" t="s">
        <v>4097</v>
      </c>
      <c r="C2015" t="s">
        <v>2358</v>
      </c>
      <c r="D2015" t="s">
        <v>21</v>
      </c>
      <c r="E2015">
        <v>25177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43423</v>
      </c>
      <c r="L2015" t="s">
        <v>26</v>
      </c>
      <c r="N2015" t="s">
        <v>24</v>
      </c>
    </row>
    <row r="2016" spans="1:14" x14ac:dyDescent="0.25">
      <c r="A2016" t="s">
        <v>192</v>
      </c>
      <c r="B2016" t="s">
        <v>4098</v>
      </c>
      <c r="C2016" t="s">
        <v>135</v>
      </c>
      <c r="D2016" t="s">
        <v>21</v>
      </c>
      <c r="E2016">
        <v>26033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43423</v>
      </c>
      <c r="L2016" t="s">
        <v>26</v>
      </c>
      <c r="N2016" t="s">
        <v>24</v>
      </c>
    </row>
    <row r="2017" spans="1:14" x14ac:dyDescent="0.25">
      <c r="A2017" t="s">
        <v>1091</v>
      </c>
      <c r="B2017" t="s">
        <v>4099</v>
      </c>
      <c r="C2017" t="s">
        <v>1098</v>
      </c>
      <c r="D2017" t="s">
        <v>21</v>
      </c>
      <c r="E2017">
        <v>26554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43423</v>
      </c>
      <c r="L2017" t="s">
        <v>26</v>
      </c>
      <c r="N2017" t="s">
        <v>24</v>
      </c>
    </row>
    <row r="2018" spans="1:14" x14ac:dyDescent="0.25">
      <c r="A2018" t="s">
        <v>675</v>
      </c>
      <c r="B2018" t="s">
        <v>4100</v>
      </c>
      <c r="C2018" t="s">
        <v>1632</v>
      </c>
      <c r="D2018" t="s">
        <v>21</v>
      </c>
      <c r="E2018">
        <v>26041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43423</v>
      </c>
      <c r="L2018" t="s">
        <v>26</v>
      </c>
      <c r="N2018" t="s">
        <v>24</v>
      </c>
    </row>
    <row r="2019" spans="1:14" x14ac:dyDescent="0.25">
      <c r="A2019" t="s">
        <v>267</v>
      </c>
      <c r="B2019" t="s">
        <v>4103</v>
      </c>
      <c r="C2019" t="s">
        <v>87</v>
      </c>
      <c r="D2019" t="s">
        <v>21</v>
      </c>
      <c r="E2019">
        <v>24983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43419</v>
      </c>
      <c r="L2019" t="s">
        <v>26</v>
      </c>
      <c r="N2019" t="s">
        <v>24</v>
      </c>
    </row>
    <row r="2020" spans="1:14" x14ac:dyDescent="0.25">
      <c r="A2020" t="s">
        <v>4104</v>
      </c>
      <c r="B2020" t="s">
        <v>4105</v>
      </c>
      <c r="C2020" t="s">
        <v>4106</v>
      </c>
      <c r="D2020" t="s">
        <v>21</v>
      </c>
      <c r="E2020">
        <v>24976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43419</v>
      </c>
      <c r="L2020" t="s">
        <v>26</v>
      </c>
      <c r="N2020" t="s">
        <v>24</v>
      </c>
    </row>
    <row r="2021" spans="1:14" x14ac:dyDescent="0.25">
      <c r="A2021" t="s">
        <v>4107</v>
      </c>
      <c r="B2021" t="s">
        <v>4108</v>
      </c>
      <c r="C2021" t="s">
        <v>4051</v>
      </c>
      <c r="D2021" t="s">
        <v>21</v>
      </c>
      <c r="E2021">
        <v>26335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43419</v>
      </c>
      <c r="L2021" t="s">
        <v>26</v>
      </c>
      <c r="N2021" t="s">
        <v>24</v>
      </c>
    </row>
    <row r="2022" spans="1:14" x14ac:dyDescent="0.25">
      <c r="A2022" t="s">
        <v>2423</v>
      </c>
      <c r="B2022" t="s">
        <v>2424</v>
      </c>
      <c r="C2022" t="s">
        <v>77</v>
      </c>
      <c r="D2022" t="s">
        <v>21</v>
      </c>
      <c r="E2022">
        <v>25671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43419</v>
      </c>
      <c r="L2022" t="s">
        <v>26</v>
      </c>
      <c r="N2022" t="s">
        <v>24</v>
      </c>
    </row>
    <row r="2023" spans="1:14" x14ac:dyDescent="0.25">
      <c r="A2023" t="s">
        <v>2407</v>
      </c>
      <c r="B2023" t="s">
        <v>4110</v>
      </c>
      <c r="C2023" t="s">
        <v>4051</v>
      </c>
      <c r="D2023" t="s">
        <v>21</v>
      </c>
      <c r="E2023">
        <v>26335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43419</v>
      </c>
      <c r="L2023" t="s">
        <v>26</v>
      </c>
      <c r="N2023" t="s">
        <v>24</v>
      </c>
    </row>
    <row r="2024" spans="1:14" x14ac:dyDescent="0.25">
      <c r="A2024" t="s">
        <v>4111</v>
      </c>
      <c r="B2024" t="s">
        <v>4112</v>
      </c>
      <c r="C2024" t="s">
        <v>4113</v>
      </c>
      <c r="D2024" t="s">
        <v>21</v>
      </c>
      <c r="E2024">
        <v>25880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43418</v>
      </c>
      <c r="L2024" t="s">
        <v>26</v>
      </c>
      <c r="N2024" t="s">
        <v>24</v>
      </c>
    </row>
    <row r="2025" spans="1:14" x14ac:dyDescent="0.25">
      <c r="A2025" t="s">
        <v>3717</v>
      </c>
      <c r="B2025" t="s">
        <v>4114</v>
      </c>
      <c r="C2025" t="s">
        <v>113</v>
      </c>
      <c r="D2025" t="s">
        <v>21</v>
      </c>
      <c r="E2025">
        <v>25801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43418</v>
      </c>
      <c r="L2025" t="s">
        <v>26</v>
      </c>
      <c r="N2025" t="s">
        <v>24</v>
      </c>
    </row>
    <row r="2026" spans="1:14" x14ac:dyDescent="0.25">
      <c r="A2026" t="s">
        <v>4115</v>
      </c>
      <c r="B2026" t="s">
        <v>1720</v>
      </c>
      <c r="C2026" t="s">
        <v>509</v>
      </c>
      <c r="D2026" t="s">
        <v>21</v>
      </c>
      <c r="E2026">
        <v>26679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43418</v>
      </c>
      <c r="L2026" t="s">
        <v>26</v>
      </c>
      <c r="N2026" t="s">
        <v>24</v>
      </c>
    </row>
    <row r="2027" spans="1:14" x14ac:dyDescent="0.25">
      <c r="A2027" t="s">
        <v>4116</v>
      </c>
      <c r="B2027" t="s">
        <v>4117</v>
      </c>
      <c r="C2027" t="s">
        <v>113</v>
      </c>
      <c r="D2027" t="s">
        <v>21</v>
      </c>
      <c r="E2027">
        <v>25801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43418</v>
      </c>
      <c r="L2027" t="s">
        <v>26</v>
      </c>
      <c r="N2027" t="s">
        <v>24</v>
      </c>
    </row>
    <row r="2028" spans="1:14" x14ac:dyDescent="0.25">
      <c r="A2028" t="s">
        <v>4118</v>
      </c>
      <c r="B2028" t="s">
        <v>4119</v>
      </c>
      <c r="C2028" t="s">
        <v>4120</v>
      </c>
      <c r="D2028" t="s">
        <v>21</v>
      </c>
      <c r="E2028">
        <v>26704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43418</v>
      </c>
      <c r="L2028" t="s">
        <v>26</v>
      </c>
      <c r="N2028" t="s">
        <v>24</v>
      </c>
    </row>
    <row r="2029" spans="1:14" x14ac:dyDescent="0.25">
      <c r="A2029" t="s">
        <v>4121</v>
      </c>
      <c r="B2029" t="s">
        <v>4122</v>
      </c>
      <c r="C2029" t="s">
        <v>4123</v>
      </c>
      <c r="D2029" t="s">
        <v>21</v>
      </c>
      <c r="E2029">
        <v>25669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43417</v>
      </c>
      <c r="L2029" t="s">
        <v>26</v>
      </c>
      <c r="N2029" t="s">
        <v>24</v>
      </c>
    </row>
    <row r="2030" spans="1:14" x14ac:dyDescent="0.25">
      <c r="A2030" t="s">
        <v>4124</v>
      </c>
      <c r="B2030" t="s">
        <v>4125</v>
      </c>
      <c r="C2030" t="s">
        <v>4126</v>
      </c>
      <c r="D2030" t="s">
        <v>21</v>
      </c>
      <c r="E2030">
        <v>25517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43417</v>
      </c>
      <c r="L2030" t="s">
        <v>26</v>
      </c>
      <c r="N2030" t="s">
        <v>24</v>
      </c>
    </row>
    <row r="2031" spans="1:14" x14ac:dyDescent="0.25">
      <c r="A2031" t="s">
        <v>4127</v>
      </c>
      <c r="B2031" t="s">
        <v>4128</v>
      </c>
      <c r="C2031" t="s">
        <v>4123</v>
      </c>
      <c r="D2031" t="s">
        <v>21</v>
      </c>
      <c r="E2031">
        <v>25669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43417</v>
      </c>
      <c r="L2031" t="s">
        <v>26</v>
      </c>
      <c r="N2031" t="s">
        <v>24</v>
      </c>
    </row>
    <row r="2032" spans="1:14" x14ac:dyDescent="0.25">
      <c r="A2032" t="s">
        <v>4129</v>
      </c>
      <c r="B2032" t="s">
        <v>4130</v>
      </c>
      <c r="C2032" t="s">
        <v>2008</v>
      </c>
      <c r="D2032" t="s">
        <v>21</v>
      </c>
      <c r="E2032">
        <v>25674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43417</v>
      </c>
      <c r="L2032" t="s">
        <v>26</v>
      </c>
      <c r="N2032" t="s">
        <v>24</v>
      </c>
    </row>
    <row r="2033" spans="1:14" x14ac:dyDescent="0.25">
      <c r="A2033" t="s">
        <v>2538</v>
      </c>
      <c r="B2033" t="s">
        <v>4131</v>
      </c>
      <c r="C2033" t="s">
        <v>4126</v>
      </c>
      <c r="D2033" t="s">
        <v>21</v>
      </c>
      <c r="E2033">
        <v>25517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43417</v>
      </c>
      <c r="L2033" t="s">
        <v>26</v>
      </c>
      <c r="N2033" t="s">
        <v>24</v>
      </c>
    </row>
    <row r="2034" spans="1:14" x14ac:dyDescent="0.25">
      <c r="A2034" t="s">
        <v>4132</v>
      </c>
      <c r="B2034" t="s">
        <v>4133</v>
      </c>
      <c r="C2034" t="s">
        <v>1769</v>
      </c>
      <c r="D2034" t="s">
        <v>21</v>
      </c>
      <c r="E2034">
        <v>26320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43417</v>
      </c>
      <c r="L2034" t="s">
        <v>26</v>
      </c>
      <c r="N2034" t="s">
        <v>24</v>
      </c>
    </row>
    <row r="2035" spans="1:14" x14ac:dyDescent="0.25">
      <c r="A2035" t="s">
        <v>4134</v>
      </c>
      <c r="B2035" t="s">
        <v>4135</v>
      </c>
      <c r="C2035" t="s">
        <v>4136</v>
      </c>
      <c r="D2035" t="s">
        <v>21</v>
      </c>
      <c r="E2035">
        <v>25511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43417</v>
      </c>
      <c r="L2035" t="s">
        <v>26</v>
      </c>
      <c r="N2035" t="s">
        <v>24</v>
      </c>
    </row>
    <row r="2036" spans="1:14" x14ac:dyDescent="0.25">
      <c r="A2036" t="s">
        <v>4137</v>
      </c>
      <c r="B2036" t="s">
        <v>4138</v>
      </c>
      <c r="C2036" t="s">
        <v>1698</v>
      </c>
      <c r="D2036" t="s">
        <v>21</v>
      </c>
      <c r="E2036">
        <v>26155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43417</v>
      </c>
      <c r="L2036" t="s">
        <v>26</v>
      </c>
      <c r="N2036" t="s">
        <v>24</v>
      </c>
    </row>
    <row r="2037" spans="1:14" x14ac:dyDescent="0.25">
      <c r="A2037" t="s">
        <v>4139</v>
      </c>
      <c r="B2037" t="s">
        <v>4140</v>
      </c>
      <c r="C2037" t="s">
        <v>2008</v>
      </c>
      <c r="D2037" t="s">
        <v>21</v>
      </c>
      <c r="E2037">
        <v>25674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43417</v>
      </c>
      <c r="L2037" t="s">
        <v>26</v>
      </c>
      <c r="N2037" t="s">
        <v>24</v>
      </c>
    </row>
    <row r="2038" spans="1:14" x14ac:dyDescent="0.25">
      <c r="A2038" t="s">
        <v>4141</v>
      </c>
      <c r="B2038" t="s">
        <v>4142</v>
      </c>
      <c r="C2038" t="s">
        <v>3428</v>
      </c>
      <c r="D2038" t="s">
        <v>21</v>
      </c>
      <c r="E2038">
        <v>25685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43417</v>
      </c>
      <c r="L2038" t="s">
        <v>26</v>
      </c>
      <c r="N2038" t="s">
        <v>24</v>
      </c>
    </row>
    <row r="2039" spans="1:14" x14ac:dyDescent="0.25">
      <c r="A2039" t="s">
        <v>4143</v>
      </c>
      <c r="B2039" t="s">
        <v>4144</v>
      </c>
      <c r="C2039" t="s">
        <v>1358</v>
      </c>
      <c r="D2039" t="s">
        <v>21</v>
      </c>
      <c r="E2039">
        <v>26378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43416</v>
      </c>
      <c r="L2039" t="s">
        <v>26</v>
      </c>
      <c r="N2039" t="s">
        <v>24</v>
      </c>
    </row>
    <row r="2040" spans="1:14" x14ac:dyDescent="0.25">
      <c r="A2040" t="s">
        <v>424</v>
      </c>
      <c r="B2040" t="s">
        <v>4145</v>
      </c>
      <c r="C2040" t="s">
        <v>320</v>
      </c>
      <c r="D2040" t="s">
        <v>21</v>
      </c>
      <c r="E2040">
        <v>26452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43416</v>
      </c>
      <c r="L2040" t="s">
        <v>26</v>
      </c>
      <c r="N2040" t="s">
        <v>24</v>
      </c>
    </row>
    <row r="2041" spans="1:14" x14ac:dyDescent="0.25">
      <c r="A2041" t="s">
        <v>4146</v>
      </c>
      <c r="B2041" t="s">
        <v>4147</v>
      </c>
      <c r="C2041" t="s">
        <v>1759</v>
      </c>
      <c r="D2041" t="s">
        <v>21</v>
      </c>
      <c r="E2041">
        <v>26149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43416</v>
      </c>
      <c r="L2041" t="s">
        <v>26</v>
      </c>
      <c r="N2041" t="s">
        <v>24</v>
      </c>
    </row>
    <row r="2042" spans="1:14" x14ac:dyDescent="0.25">
      <c r="A2042" t="s">
        <v>4148</v>
      </c>
      <c r="B2042" t="s">
        <v>4149</v>
      </c>
      <c r="C2042" t="s">
        <v>2099</v>
      </c>
      <c r="D2042" t="s">
        <v>21</v>
      </c>
      <c r="E2042">
        <v>26416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43416</v>
      </c>
      <c r="L2042" t="s">
        <v>26</v>
      </c>
      <c r="N2042" t="s">
        <v>24</v>
      </c>
    </row>
    <row r="2043" spans="1:14" x14ac:dyDescent="0.25">
      <c r="A2043" t="s">
        <v>2432</v>
      </c>
      <c r="B2043" t="s">
        <v>4150</v>
      </c>
      <c r="C2043" t="s">
        <v>320</v>
      </c>
      <c r="D2043" t="s">
        <v>21</v>
      </c>
      <c r="E2043">
        <v>26452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43416</v>
      </c>
      <c r="L2043" t="s">
        <v>26</v>
      </c>
      <c r="N2043" t="s">
        <v>24</v>
      </c>
    </row>
    <row r="2044" spans="1:14" x14ac:dyDescent="0.25">
      <c r="A2044" t="s">
        <v>2432</v>
      </c>
      <c r="B2044" t="s">
        <v>4151</v>
      </c>
      <c r="C2044" t="s">
        <v>2099</v>
      </c>
      <c r="D2044" t="s">
        <v>21</v>
      </c>
      <c r="E2044">
        <v>26416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43416</v>
      </c>
      <c r="L2044" t="s">
        <v>26</v>
      </c>
      <c r="N2044" t="s">
        <v>24</v>
      </c>
    </row>
    <row r="2045" spans="1:14" x14ac:dyDescent="0.25">
      <c r="A2045" t="s">
        <v>4152</v>
      </c>
      <c r="B2045" t="s">
        <v>4153</v>
      </c>
      <c r="C2045" t="s">
        <v>4154</v>
      </c>
      <c r="D2045" t="s">
        <v>21</v>
      </c>
      <c r="E2045">
        <v>26175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43416</v>
      </c>
      <c r="L2045" t="s">
        <v>26</v>
      </c>
      <c r="N2045" t="s">
        <v>24</v>
      </c>
    </row>
    <row r="2046" spans="1:14" x14ac:dyDescent="0.25">
      <c r="A2046" t="s">
        <v>2646</v>
      </c>
      <c r="B2046" t="s">
        <v>4155</v>
      </c>
      <c r="C2046" t="s">
        <v>1729</v>
      </c>
      <c r="D2046" t="s">
        <v>21</v>
      </c>
      <c r="E2046">
        <v>26159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43416</v>
      </c>
      <c r="L2046" t="s">
        <v>26</v>
      </c>
      <c r="N2046" t="s">
        <v>24</v>
      </c>
    </row>
    <row r="2047" spans="1:14" x14ac:dyDescent="0.25">
      <c r="A2047" t="s">
        <v>3460</v>
      </c>
      <c r="B2047" t="s">
        <v>4156</v>
      </c>
      <c r="C2047" t="s">
        <v>4154</v>
      </c>
      <c r="D2047" t="s">
        <v>21</v>
      </c>
      <c r="E2047">
        <v>26175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43416</v>
      </c>
      <c r="L2047" t="s">
        <v>26</v>
      </c>
      <c r="N2047" t="s">
        <v>24</v>
      </c>
    </row>
    <row r="2048" spans="1:14" x14ac:dyDescent="0.25">
      <c r="A2048" t="s">
        <v>341</v>
      </c>
      <c r="B2048" t="s">
        <v>3472</v>
      </c>
      <c r="C2048" t="s">
        <v>320</v>
      </c>
      <c r="D2048" t="s">
        <v>21</v>
      </c>
      <c r="E2048">
        <v>26452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43416</v>
      </c>
      <c r="L2048" t="s">
        <v>26</v>
      </c>
      <c r="N2048" t="s">
        <v>24</v>
      </c>
    </row>
    <row r="2049" spans="1:14" x14ac:dyDescent="0.25">
      <c r="A2049" t="s">
        <v>4157</v>
      </c>
      <c r="B2049" t="s">
        <v>4158</v>
      </c>
      <c r="C2049" t="s">
        <v>2099</v>
      </c>
      <c r="D2049" t="s">
        <v>21</v>
      </c>
      <c r="E2049">
        <v>26416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43416</v>
      </c>
      <c r="L2049" t="s">
        <v>26</v>
      </c>
      <c r="N2049" t="s">
        <v>24</v>
      </c>
    </row>
    <row r="2050" spans="1:14" x14ac:dyDescent="0.25">
      <c r="A2050" t="s">
        <v>430</v>
      </c>
      <c r="B2050" t="s">
        <v>4159</v>
      </c>
      <c r="C2050" t="s">
        <v>320</v>
      </c>
      <c r="D2050" t="s">
        <v>21</v>
      </c>
      <c r="E2050">
        <v>26452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43416</v>
      </c>
      <c r="L2050" t="s">
        <v>26</v>
      </c>
      <c r="N2050" t="s">
        <v>24</v>
      </c>
    </row>
    <row r="2051" spans="1:14" x14ac:dyDescent="0.25">
      <c r="A2051" t="s">
        <v>4160</v>
      </c>
      <c r="B2051" t="s">
        <v>878</v>
      </c>
      <c r="C2051" t="s">
        <v>320</v>
      </c>
      <c r="D2051" t="s">
        <v>21</v>
      </c>
      <c r="E2051">
        <v>26452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43416</v>
      </c>
      <c r="L2051" t="s">
        <v>26</v>
      </c>
      <c r="N2051" t="s">
        <v>24</v>
      </c>
    </row>
    <row r="2052" spans="1:14" x14ac:dyDescent="0.25">
      <c r="A2052" t="s">
        <v>2380</v>
      </c>
      <c r="B2052" t="s">
        <v>4161</v>
      </c>
      <c r="C2052" t="s">
        <v>4154</v>
      </c>
      <c r="D2052" t="s">
        <v>21</v>
      </c>
      <c r="E2052">
        <v>26175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43416</v>
      </c>
      <c r="L2052" t="s">
        <v>26</v>
      </c>
      <c r="N2052" t="s">
        <v>24</v>
      </c>
    </row>
    <row r="2053" spans="1:14" x14ac:dyDescent="0.25">
      <c r="A2053" t="s">
        <v>2380</v>
      </c>
      <c r="B2053" t="s">
        <v>4162</v>
      </c>
      <c r="C2053" t="s">
        <v>2099</v>
      </c>
      <c r="D2053" t="s">
        <v>21</v>
      </c>
      <c r="E2053">
        <v>26416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43416</v>
      </c>
      <c r="L2053" t="s">
        <v>26</v>
      </c>
      <c r="N2053" t="s">
        <v>24</v>
      </c>
    </row>
    <row r="2054" spans="1:14" x14ac:dyDescent="0.25">
      <c r="A2054" t="s">
        <v>4163</v>
      </c>
      <c r="B2054" t="s">
        <v>4164</v>
      </c>
      <c r="C2054" t="s">
        <v>320</v>
      </c>
      <c r="D2054" t="s">
        <v>21</v>
      </c>
      <c r="E2054">
        <v>26452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43416</v>
      </c>
      <c r="L2054" t="s">
        <v>26</v>
      </c>
      <c r="N2054" t="s">
        <v>24</v>
      </c>
    </row>
    <row r="2055" spans="1:14" x14ac:dyDescent="0.25">
      <c r="A2055" t="s">
        <v>2443</v>
      </c>
      <c r="B2055" t="s">
        <v>4165</v>
      </c>
      <c r="C2055" t="s">
        <v>2099</v>
      </c>
      <c r="D2055" t="s">
        <v>21</v>
      </c>
      <c r="E2055">
        <v>26416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43416</v>
      </c>
      <c r="L2055" t="s">
        <v>26</v>
      </c>
      <c r="N2055" t="s">
        <v>24</v>
      </c>
    </row>
    <row r="2056" spans="1:14" x14ac:dyDescent="0.25">
      <c r="A2056" t="s">
        <v>2407</v>
      </c>
      <c r="B2056" t="s">
        <v>4166</v>
      </c>
      <c r="C2056" t="s">
        <v>320</v>
      </c>
      <c r="D2056" t="s">
        <v>21</v>
      </c>
      <c r="E2056">
        <v>26452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43416</v>
      </c>
      <c r="L2056" t="s">
        <v>26</v>
      </c>
      <c r="N2056" t="s">
        <v>24</v>
      </c>
    </row>
    <row r="2057" spans="1:14" x14ac:dyDescent="0.25">
      <c r="A2057" t="s">
        <v>4167</v>
      </c>
      <c r="B2057" t="s">
        <v>4168</v>
      </c>
      <c r="C2057" t="s">
        <v>4154</v>
      </c>
      <c r="D2057" t="s">
        <v>21</v>
      </c>
      <c r="E2057">
        <v>26175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43416</v>
      </c>
      <c r="L2057" t="s">
        <v>26</v>
      </c>
      <c r="N2057" t="s">
        <v>24</v>
      </c>
    </row>
    <row r="2058" spans="1:14" x14ac:dyDescent="0.25">
      <c r="A2058" t="s">
        <v>4169</v>
      </c>
      <c r="B2058" t="s">
        <v>4170</v>
      </c>
      <c r="C2058" t="s">
        <v>2099</v>
      </c>
      <c r="D2058" t="s">
        <v>21</v>
      </c>
      <c r="E2058">
        <v>26416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43416</v>
      </c>
      <c r="L2058" t="s">
        <v>26</v>
      </c>
      <c r="N2058" t="s">
        <v>24</v>
      </c>
    </row>
    <row r="2059" spans="1:14" x14ac:dyDescent="0.25">
      <c r="A2059" t="s">
        <v>4169</v>
      </c>
      <c r="B2059" t="s">
        <v>4171</v>
      </c>
      <c r="C2059" t="s">
        <v>320</v>
      </c>
      <c r="D2059" t="s">
        <v>21</v>
      </c>
      <c r="E2059">
        <v>26452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43416</v>
      </c>
      <c r="L2059" t="s">
        <v>26</v>
      </c>
      <c r="N2059" t="s">
        <v>24</v>
      </c>
    </row>
    <row r="2060" spans="1:14" x14ac:dyDescent="0.25">
      <c r="A2060" t="s">
        <v>4172</v>
      </c>
      <c r="B2060" t="s">
        <v>4173</v>
      </c>
      <c r="C2060" t="s">
        <v>1759</v>
      </c>
      <c r="D2060" t="s">
        <v>21</v>
      </c>
      <c r="E2060">
        <v>26149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43416</v>
      </c>
      <c r="L2060" t="s">
        <v>26</v>
      </c>
      <c r="N2060" t="s">
        <v>24</v>
      </c>
    </row>
    <row r="2061" spans="1:14" x14ac:dyDescent="0.25">
      <c r="A2061" t="s">
        <v>4174</v>
      </c>
      <c r="B2061" t="s">
        <v>4175</v>
      </c>
      <c r="C2061" t="s">
        <v>4176</v>
      </c>
      <c r="D2061" t="s">
        <v>21</v>
      </c>
      <c r="E2061">
        <v>26149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43416</v>
      </c>
      <c r="L2061" t="s">
        <v>26</v>
      </c>
      <c r="N2061" t="s">
        <v>24</v>
      </c>
    </row>
    <row r="2062" spans="1:14" x14ac:dyDescent="0.25">
      <c r="A2062" t="s">
        <v>1787</v>
      </c>
      <c r="B2062" t="s">
        <v>4177</v>
      </c>
      <c r="C2062" t="s">
        <v>1759</v>
      </c>
      <c r="D2062" t="s">
        <v>21</v>
      </c>
      <c r="E2062">
        <v>26149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43416</v>
      </c>
      <c r="L2062" t="s">
        <v>26</v>
      </c>
      <c r="N2062" t="s">
        <v>24</v>
      </c>
    </row>
    <row r="2063" spans="1:14" x14ac:dyDescent="0.25">
      <c r="A2063" t="s">
        <v>2407</v>
      </c>
      <c r="B2063" t="s">
        <v>4178</v>
      </c>
      <c r="C2063" t="s">
        <v>1380</v>
      </c>
      <c r="D2063" t="s">
        <v>21</v>
      </c>
      <c r="E2063">
        <v>26330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43414</v>
      </c>
      <c r="L2063" t="s">
        <v>26</v>
      </c>
      <c r="N2063" t="s">
        <v>24</v>
      </c>
    </row>
    <row r="2064" spans="1:14" x14ac:dyDescent="0.25">
      <c r="A2064" t="s">
        <v>4179</v>
      </c>
      <c r="B2064" t="s">
        <v>4180</v>
      </c>
      <c r="C2064" t="s">
        <v>3987</v>
      </c>
      <c r="D2064" t="s">
        <v>21</v>
      </c>
      <c r="E2064">
        <v>24951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43413</v>
      </c>
      <c r="L2064" t="s">
        <v>26</v>
      </c>
      <c r="N2064" t="s">
        <v>24</v>
      </c>
    </row>
    <row r="2065" spans="1:14" x14ac:dyDescent="0.25">
      <c r="A2065" t="s">
        <v>291</v>
      </c>
      <c r="B2065" t="s">
        <v>4181</v>
      </c>
      <c r="C2065" t="s">
        <v>293</v>
      </c>
      <c r="D2065" t="s">
        <v>21</v>
      </c>
      <c r="E2065">
        <v>26056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43413</v>
      </c>
      <c r="L2065" t="s">
        <v>26</v>
      </c>
      <c r="N2065" t="s">
        <v>24</v>
      </c>
    </row>
    <row r="2066" spans="1:14" x14ac:dyDescent="0.25">
      <c r="A2066" t="s">
        <v>4182</v>
      </c>
      <c r="B2066" t="s">
        <v>4183</v>
      </c>
      <c r="C2066" t="s">
        <v>1380</v>
      </c>
      <c r="D2066" t="s">
        <v>21</v>
      </c>
      <c r="E2066">
        <v>26330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43413</v>
      </c>
      <c r="L2066" t="s">
        <v>26</v>
      </c>
      <c r="N2066" t="s">
        <v>24</v>
      </c>
    </row>
    <row r="2067" spans="1:14" x14ac:dyDescent="0.25">
      <c r="A2067" t="s">
        <v>4184</v>
      </c>
      <c r="B2067" t="s">
        <v>4185</v>
      </c>
      <c r="C2067" t="s">
        <v>764</v>
      </c>
      <c r="D2067" t="s">
        <v>21</v>
      </c>
      <c r="E2067">
        <v>24918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43413</v>
      </c>
      <c r="L2067" t="s">
        <v>26</v>
      </c>
      <c r="N2067" t="s">
        <v>24</v>
      </c>
    </row>
    <row r="2068" spans="1:14" x14ac:dyDescent="0.25">
      <c r="A2068" t="s">
        <v>314</v>
      </c>
      <c r="B2068" t="s">
        <v>4186</v>
      </c>
      <c r="C2068" t="s">
        <v>301</v>
      </c>
      <c r="D2068" t="s">
        <v>21</v>
      </c>
      <c r="E2068">
        <v>26034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43413</v>
      </c>
      <c r="L2068" t="s">
        <v>26</v>
      </c>
      <c r="N2068" t="s">
        <v>24</v>
      </c>
    </row>
    <row r="2069" spans="1:14" x14ac:dyDescent="0.25">
      <c r="A2069" t="s">
        <v>4187</v>
      </c>
      <c r="B2069" t="s">
        <v>4188</v>
      </c>
      <c r="C2069" t="s">
        <v>301</v>
      </c>
      <c r="D2069" t="s">
        <v>21</v>
      </c>
      <c r="E2069">
        <v>26034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43413</v>
      </c>
      <c r="L2069" t="s">
        <v>26</v>
      </c>
      <c r="N2069" t="s">
        <v>24</v>
      </c>
    </row>
    <row r="2070" spans="1:14" x14ac:dyDescent="0.25">
      <c r="A2070" t="s">
        <v>1517</v>
      </c>
      <c r="B2070" t="s">
        <v>4189</v>
      </c>
      <c r="C2070" t="s">
        <v>1380</v>
      </c>
      <c r="D2070" t="s">
        <v>21</v>
      </c>
      <c r="E2070">
        <v>26330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43413</v>
      </c>
      <c r="L2070" t="s">
        <v>26</v>
      </c>
      <c r="N2070" t="s">
        <v>24</v>
      </c>
    </row>
    <row r="2071" spans="1:14" x14ac:dyDescent="0.25">
      <c r="A2071" t="s">
        <v>1517</v>
      </c>
      <c r="B2071" t="s">
        <v>4190</v>
      </c>
      <c r="C2071" t="s">
        <v>1380</v>
      </c>
      <c r="D2071" t="s">
        <v>21</v>
      </c>
      <c r="E2071">
        <v>26385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43413</v>
      </c>
      <c r="L2071" t="s">
        <v>26</v>
      </c>
      <c r="N2071" t="s">
        <v>24</v>
      </c>
    </row>
    <row r="2072" spans="1:14" x14ac:dyDescent="0.25">
      <c r="A2072" t="s">
        <v>1284</v>
      </c>
      <c r="B2072" t="s">
        <v>1285</v>
      </c>
      <c r="C2072" t="s">
        <v>683</v>
      </c>
      <c r="D2072" t="s">
        <v>21</v>
      </c>
      <c r="E2072">
        <v>26062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43413</v>
      </c>
      <c r="L2072" t="s">
        <v>26</v>
      </c>
      <c r="N2072" t="s">
        <v>24</v>
      </c>
    </row>
    <row r="2073" spans="1:14" x14ac:dyDescent="0.25">
      <c r="A2073" t="s">
        <v>4191</v>
      </c>
      <c r="B2073" t="s">
        <v>4192</v>
      </c>
      <c r="C2073" t="s">
        <v>301</v>
      </c>
      <c r="D2073" t="s">
        <v>21</v>
      </c>
      <c r="E2073">
        <v>26034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43413</v>
      </c>
      <c r="L2073" t="s">
        <v>26</v>
      </c>
      <c r="N2073" t="s">
        <v>24</v>
      </c>
    </row>
    <row r="2074" spans="1:14" x14ac:dyDescent="0.25">
      <c r="A2074" t="s">
        <v>4193</v>
      </c>
      <c r="B2074" t="s">
        <v>4194</v>
      </c>
      <c r="C2074" t="s">
        <v>301</v>
      </c>
      <c r="D2074" t="s">
        <v>21</v>
      </c>
      <c r="E2074">
        <v>26034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43413</v>
      </c>
      <c r="L2074" t="s">
        <v>26</v>
      </c>
      <c r="N2074" t="s">
        <v>24</v>
      </c>
    </row>
    <row r="2075" spans="1:14" x14ac:dyDescent="0.25">
      <c r="A2075" t="s">
        <v>4195</v>
      </c>
      <c r="B2075" t="s">
        <v>4196</v>
      </c>
      <c r="C2075" t="s">
        <v>3070</v>
      </c>
      <c r="D2075" t="s">
        <v>21</v>
      </c>
      <c r="E2075">
        <v>26050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43413</v>
      </c>
      <c r="L2075" t="s">
        <v>26</v>
      </c>
      <c r="N2075" t="s">
        <v>24</v>
      </c>
    </row>
    <row r="2076" spans="1:14" x14ac:dyDescent="0.25">
      <c r="A2076" t="s">
        <v>4197</v>
      </c>
      <c r="B2076" t="s">
        <v>4198</v>
      </c>
      <c r="C2076" t="s">
        <v>4199</v>
      </c>
      <c r="D2076" t="s">
        <v>21</v>
      </c>
      <c r="E2076">
        <v>24945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43413</v>
      </c>
      <c r="L2076" t="s">
        <v>26</v>
      </c>
      <c r="N2076" t="s">
        <v>24</v>
      </c>
    </row>
    <row r="2077" spans="1:14" x14ac:dyDescent="0.25">
      <c r="A2077" t="s">
        <v>2608</v>
      </c>
      <c r="B2077" t="s">
        <v>2609</v>
      </c>
      <c r="C2077" t="s">
        <v>683</v>
      </c>
      <c r="D2077" t="s">
        <v>21</v>
      </c>
      <c r="E2077">
        <v>26062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43413</v>
      </c>
      <c r="L2077" t="s">
        <v>26</v>
      </c>
      <c r="N2077" t="s">
        <v>24</v>
      </c>
    </row>
    <row r="2078" spans="1:14" x14ac:dyDescent="0.25">
      <c r="A2078" t="s">
        <v>4200</v>
      </c>
      <c r="B2078" t="s">
        <v>4201</v>
      </c>
      <c r="C2078" t="s">
        <v>1380</v>
      </c>
      <c r="D2078" t="s">
        <v>21</v>
      </c>
      <c r="E2078">
        <v>26330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43413</v>
      </c>
      <c r="L2078" t="s">
        <v>26</v>
      </c>
      <c r="N2078" t="s">
        <v>24</v>
      </c>
    </row>
    <row r="2079" spans="1:14" x14ac:dyDescent="0.25">
      <c r="A2079" t="s">
        <v>4202</v>
      </c>
      <c r="B2079" t="s">
        <v>4203</v>
      </c>
      <c r="C2079" t="s">
        <v>1380</v>
      </c>
      <c r="D2079" t="s">
        <v>21</v>
      </c>
      <c r="E2079">
        <v>26330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43413</v>
      </c>
      <c r="L2079" t="s">
        <v>26</v>
      </c>
      <c r="N2079" t="s">
        <v>24</v>
      </c>
    </row>
    <row r="2080" spans="1:14" x14ac:dyDescent="0.25">
      <c r="A2080" t="s">
        <v>4204</v>
      </c>
      <c r="B2080" t="s">
        <v>4205</v>
      </c>
      <c r="C2080" t="s">
        <v>4206</v>
      </c>
      <c r="D2080" t="s">
        <v>21</v>
      </c>
      <c r="E2080">
        <v>25573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43412</v>
      </c>
      <c r="L2080" t="s">
        <v>26</v>
      </c>
      <c r="N2080" t="s">
        <v>24</v>
      </c>
    </row>
    <row r="2081" spans="1:14" x14ac:dyDescent="0.25">
      <c r="A2081" t="s">
        <v>225</v>
      </c>
      <c r="B2081" t="s">
        <v>4208</v>
      </c>
      <c r="C2081" t="s">
        <v>217</v>
      </c>
      <c r="D2081" t="s">
        <v>21</v>
      </c>
      <c r="E2081">
        <v>25523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43412</v>
      </c>
      <c r="L2081" t="s">
        <v>26</v>
      </c>
      <c r="N2081" t="s">
        <v>24</v>
      </c>
    </row>
    <row r="2082" spans="1:14" x14ac:dyDescent="0.25">
      <c r="A2082" t="s">
        <v>4209</v>
      </c>
      <c r="B2082" t="s">
        <v>4210</v>
      </c>
      <c r="C2082" t="s">
        <v>3139</v>
      </c>
      <c r="D2082" t="s">
        <v>21</v>
      </c>
      <c r="E2082">
        <v>24892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43412</v>
      </c>
      <c r="L2082" t="s">
        <v>26</v>
      </c>
      <c r="N2082" t="s">
        <v>24</v>
      </c>
    </row>
    <row r="2083" spans="1:14" x14ac:dyDescent="0.25">
      <c r="A2083" t="s">
        <v>2432</v>
      </c>
      <c r="B2083" t="s">
        <v>4211</v>
      </c>
      <c r="C2083" t="s">
        <v>632</v>
      </c>
      <c r="D2083" t="s">
        <v>21</v>
      </c>
      <c r="E2083">
        <v>25962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43412</v>
      </c>
      <c r="L2083" t="s">
        <v>26</v>
      </c>
      <c r="N2083" t="s">
        <v>24</v>
      </c>
    </row>
    <row r="2084" spans="1:14" x14ac:dyDescent="0.25">
      <c r="A2084" t="s">
        <v>2432</v>
      </c>
      <c r="B2084" t="s">
        <v>4212</v>
      </c>
      <c r="C2084" t="s">
        <v>217</v>
      </c>
      <c r="D2084" t="s">
        <v>21</v>
      </c>
      <c r="E2084">
        <v>25523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43412</v>
      </c>
      <c r="L2084" t="s">
        <v>26</v>
      </c>
      <c r="N2084" t="s">
        <v>24</v>
      </c>
    </row>
    <row r="2085" spans="1:14" x14ac:dyDescent="0.25">
      <c r="A2085" t="s">
        <v>2432</v>
      </c>
      <c r="B2085" t="s">
        <v>4213</v>
      </c>
      <c r="C2085" t="s">
        <v>3139</v>
      </c>
      <c r="D2085" t="s">
        <v>21</v>
      </c>
      <c r="E2085">
        <v>24892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43412</v>
      </c>
      <c r="L2085" t="s">
        <v>26</v>
      </c>
      <c r="N2085" t="s">
        <v>24</v>
      </c>
    </row>
    <row r="2086" spans="1:14" x14ac:dyDescent="0.25">
      <c r="A2086" t="s">
        <v>4214</v>
      </c>
      <c r="B2086" t="s">
        <v>4215</v>
      </c>
      <c r="C2086" t="s">
        <v>4216</v>
      </c>
      <c r="D2086" t="s">
        <v>21</v>
      </c>
      <c r="E2086">
        <v>24836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43412</v>
      </c>
      <c r="L2086" t="s">
        <v>26</v>
      </c>
      <c r="N2086" t="s">
        <v>24</v>
      </c>
    </row>
    <row r="2087" spans="1:14" x14ac:dyDescent="0.25">
      <c r="A2087" t="s">
        <v>496</v>
      </c>
      <c r="B2087" t="s">
        <v>224</v>
      </c>
      <c r="C2087" t="s">
        <v>217</v>
      </c>
      <c r="D2087" t="s">
        <v>21</v>
      </c>
      <c r="E2087">
        <v>25523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43412</v>
      </c>
      <c r="L2087" t="s">
        <v>26</v>
      </c>
      <c r="N2087" t="s">
        <v>24</v>
      </c>
    </row>
    <row r="2088" spans="1:14" x14ac:dyDescent="0.25">
      <c r="A2088" t="s">
        <v>4217</v>
      </c>
      <c r="B2088" t="s">
        <v>4218</v>
      </c>
      <c r="C2088" t="s">
        <v>4219</v>
      </c>
      <c r="D2088" t="s">
        <v>21</v>
      </c>
      <c r="E2088">
        <v>24826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43412</v>
      </c>
      <c r="L2088" t="s">
        <v>26</v>
      </c>
      <c r="N2088" t="s">
        <v>24</v>
      </c>
    </row>
    <row r="2089" spans="1:14" x14ac:dyDescent="0.25">
      <c r="A2089" t="s">
        <v>341</v>
      </c>
      <c r="B2089" t="s">
        <v>2911</v>
      </c>
      <c r="C2089" t="s">
        <v>74</v>
      </c>
      <c r="D2089" t="s">
        <v>21</v>
      </c>
      <c r="E2089">
        <v>24901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43412</v>
      </c>
      <c r="L2089" t="s">
        <v>26</v>
      </c>
      <c r="N2089" t="s">
        <v>24</v>
      </c>
    </row>
    <row r="2090" spans="1:14" x14ac:dyDescent="0.25">
      <c r="A2090" t="s">
        <v>4220</v>
      </c>
      <c r="B2090" t="s">
        <v>4221</v>
      </c>
      <c r="C2090" t="s">
        <v>4222</v>
      </c>
      <c r="D2090" t="s">
        <v>21</v>
      </c>
      <c r="E2090">
        <v>24866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43412</v>
      </c>
      <c r="L2090" t="s">
        <v>26</v>
      </c>
      <c r="N2090" t="s">
        <v>24</v>
      </c>
    </row>
    <row r="2091" spans="1:14" x14ac:dyDescent="0.25">
      <c r="A2091" t="s">
        <v>2380</v>
      </c>
      <c r="B2091" t="s">
        <v>4223</v>
      </c>
      <c r="C2091" t="s">
        <v>217</v>
      </c>
      <c r="D2091" t="s">
        <v>21</v>
      </c>
      <c r="E2091">
        <v>25523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43412</v>
      </c>
      <c r="L2091" t="s">
        <v>26</v>
      </c>
      <c r="N2091" t="s">
        <v>24</v>
      </c>
    </row>
    <row r="2092" spans="1:14" x14ac:dyDescent="0.25">
      <c r="A2092" t="s">
        <v>4224</v>
      </c>
      <c r="B2092" t="s">
        <v>4225</v>
      </c>
      <c r="C2092" t="s">
        <v>4226</v>
      </c>
      <c r="D2092" t="s">
        <v>21</v>
      </c>
      <c r="E2092">
        <v>25572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43412</v>
      </c>
      <c r="L2092" t="s">
        <v>26</v>
      </c>
      <c r="N2092" t="s">
        <v>24</v>
      </c>
    </row>
    <row r="2093" spans="1:14" x14ac:dyDescent="0.25">
      <c r="A2093" t="s">
        <v>4227</v>
      </c>
      <c r="B2093" t="s">
        <v>4228</v>
      </c>
      <c r="C2093" t="s">
        <v>4206</v>
      </c>
      <c r="D2093" t="s">
        <v>21</v>
      </c>
      <c r="E2093">
        <v>25573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43412</v>
      </c>
      <c r="L2093" t="s">
        <v>26</v>
      </c>
      <c r="N2093" t="s">
        <v>24</v>
      </c>
    </row>
    <row r="2094" spans="1:14" x14ac:dyDescent="0.25">
      <c r="A2094" t="s">
        <v>3778</v>
      </c>
      <c r="B2094" t="s">
        <v>3771</v>
      </c>
      <c r="C2094" t="s">
        <v>4229</v>
      </c>
      <c r="D2094" t="s">
        <v>21</v>
      </c>
      <c r="E2094">
        <v>24881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43412</v>
      </c>
      <c r="L2094" t="s">
        <v>26</v>
      </c>
      <c r="N2094" t="s">
        <v>24</v>
      </c>
    </row>
    <row r="2095" spans="1:14" x14ac:dyDescent="0.25">
      <c r="A2095" t="s">
        <v>2538</v>
      </c>
      <c r="B2095" t="s">
        <v>4230</v>
      </c>
      <c r="C2095" t="s">
        <v>74</v>
      </c>
      <c r="D2095" t="s">
        <v>21</v>
      </c>
      <c r="E2095">
        <v>24901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43412</v>
      </c>
      <c r="L2095" t="s">
        <v>26</v>
      </c>
      <c r="N2095" t="s">
        <v>24</v>
      </c>
    </row>
    <row r="2096" spans="1:14" x14ac:dyDescent="0.25">
      <c r="A2096" t="s">
        <v>2954</v>
      </c>
      <c r="B2096" t="s">
        <v>4231</v>
      </c>
      <c r="C2096" t="s">
        <v>632</v>
      </c>
      <c r="D2096" t="s">
        <v>21</v>
      </c>
      <c r="E2096">
        <v>25962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43412</v>
      </c>
      <c r="L2096" t="s">
        <v>26</v>
      </c>
      <c r="N2096" t="s">
        <v>24</v>
      </c>
    </row>
    <row r="2097" spans="1:14" x14ac:dyDescent="0.25">
      <c r="A2097" t="s">
        <v>1461</v>
      </c>
      <c r="B2097" t="s">
        <v>4232</v>
      </c>
      <c r="C2097" t="s">
        <v>3139</v>
      </c>
      <c r="D2097" t="s">
        <v>21</v>
      </c>
      <c r="E2097">
        <v>24892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43412</v>
      </c>
      <c r="L2097" t="s">
        <v>26</v>
      </c>
      <c r="N2097" t="s">
        <v>24</v>
      </c>
    </row>
    <row r="2098" spans="1:14" x14ac:dyDescent="0.25">
      <c r="A2098" t="s">
        <v>4233</v>
      </c>
      <c r="B2098" t="s">
        <v>4234</v>
      </c>
      <c r="C2098" t="s">
        <v>3139</v>
      </c>
      <c r="D2098" t="s">
        <v>21</v>
      </c>
      <c r="E2098">
        <v>24892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43412</v>
      </c>
      <c r="L2098" t="s">
        <v>26</v>
      </c>
      <c r="N2098" t="s">
        <v>24</v>
      </c>
    </row>
    <row r="2099" spans="1:14" x14ac:dyDescent="0.25">
      <c r="A2099" t="s">
        <v>4235</v>
      </c>
      <c r="B2099" t="s">
        <v>4236</v>
      </c>
      <c r="C2099" t="s">
        <v>4206</v>
      </c>
      <c r="D2099" t="s">
        <v>21</v>
      </c>
      <c r="E2099">
        <v>25573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43412</v>
      </c>
      <c r="L2099" t="s">
        <v>26</v>
      </c>
      <c r="N2099" t="s">
        <v>24</v>
      </c>
    </row>
    <row r="2100" spans="1:14" x14ac:dyDescent="0.25">
      <c r="A2100" t="s">
        <v>4237</v>
      </c>
      <c r="B2100" t="s">
        <v>4238</v>
      </c>
      <c r="C2100" t="s">
        <v>632</v>
      </c>
      <c r="D2100" t="s">
        <v>21</v>
      </c>
      <c r="E2100">
        <v>25962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43412</v>
      </c>
      <c r="L2100" t="s">
        <v>26</v>
      </c>
      <c r="N2100" t="s">
        <v>24</v>
      </c>
    </row>
    <row r="2101" spans="1:14" x14ac:dyDescent="0.25">
      <c r="A2101" t="s">
        <v>4239</v>
      </c>
      <c r="B2101" t="s">
        <v>4240</v>
      </c>
      <c r="C2101" t="s">
        <v>276</v>
      </c>
      <c r="D2101" t="s">
        <v>21</v>
      </c>
      <c r="E2101">
        <v>26845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43411</v>
      </c>
      <c r="L2101" t="s">
        <v>26</v>
      </c>
      <c r="N2101" t="s">
        <v>24</v>
      </c>
    </row>
    <row r="2102" spans="1:14" x14ac:dyDescent="0.25">
      <c r="A2102" t="s">
        <v>4241</v>
      </c>
      <c r="B2102" t="s">
        <v>4242</v>
      </c>
      <c r="C2102" t="s">
        <v>1089</v>
      </c>
      <c r="D2102" t="s">
        <v>21</v>
      </c>
      <c r="E2102">
        <v>25504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43409</v>
      </c>
      <c r="L2102" t="s">
        <v>26</v>
      </c>
      <c r="N2102" t="s">
        <v>24</v>
      </c>
    </row>
    <row r="2103" spans="1:14" x14ac:dyDescent="0.25">
      <c r="A2103" t="s">
        <v>359</v>
      </c>
      <c r="B2103" t="s">
        <v>2639</v>
      </c>
      <c r="C2103" t="s">
        <v>326</v>
      </c>
      <c r="D2103" t="s">
        <v>21</v>
      </c>
      <c r="E2103">
        <v>25701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43409</v>
      </c>
      <c r="L2103" t="s">
        <v>26</v>
      </c>
      <c r="N2103" t="s">
        <v>24</v>
      </c>
    </row>
    <row r="2104" spans="1:14" x14ac:dyDescent="0.25">
      <c r="A2104" t="s">
        <v>3282</v>
      </c>
      <c r="B2104" t="s">
        <v>3283</v>
      </c>
      <c r="C2104" t="s">
        <v>326</v>
      </c>
      <c r="D2104" t="s">
        <v>21</v>
      </c>
      <c r="E2104">
        <v>25705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43409</v>
      </c>
      <c r="L2104" t="s">
        <v>26</v>
      </c>
      <c r="N2104" t="s">
        <v>24</v>
      </c>
    </row>
    <row r="2105" spans="1:14" x14ac:dyDescent="0.25">
      <c r="A2105" t="s">
        <v>4245</v>
      </c>
      <c r="B2105" t="s">
        <v>4246</v>
      </c>
      <c r="C2105" t="s">
        <v>326</v>
      </c>
      <c r="D2105" t="s">
        <v>21</v>
      </c>
      <c r="E2105">
        <v>25702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43409</v>
      </c>
      <c r="L2105" t="s">
        <v>26</v>
      </c>
      <c r="N2105" t="s">
        <v>24</v>
      </c>
    </row>
    <row r="2106" spans="1:14" x14ac:dyDescent="0.25">
      <c r="A2106" t="s">
        <v>4247</v>
      </c>
      <c r="B2106" t="s">
        <v>4248</v>
      </c>
      <c r="C2106" t="s">
        <v>3508</v>
      </c>
      <c r="D2106" t="s">
        <v>21</v>
      </c>
      <c r="E2106">
        <v>25545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43406</v>
      </c>
      <c r="L2106" t="s">
        <v>26</v>
      </c>
      <c r="N2106" t="s">
        <v>24</v>
      </c>
    </row>
    <row r="2107" spans="1:14" x14ac:dyDescent="0.25">
      <c r="A2107" t="s">
        <v>2415</v>
      </c>
      <c r="B2107" t="s">
        <v>2416</v>
      </c>
      <c r="C2107" t="s">
        <v>2417</v>
      </c>
      <c r="D2107" t="s">
        <v>21</v>
      </c>
      <c r="E2107">
        <v>25085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43406</v>
      </c>
      <c r="L2107" t="s">
        <v>26</v>
      </c>
      <c r="N2107" t="s">
        <v>24</v>
      </c>
    </row>
    <row r="2108" spans="1:14" x14ac:dyDescent="0.25">
      <c r="A2108" t="s">
        <v>4249</v>
      </c>
      <c r="B2108" t="s">
        <v>4250</v>
      </c>
      <c r="C2108" t="s">
        <v>201</v>
      </c>
      <c r="D2108" t="s">
        <v>21</v>
      </c>
      <c r="E2108">
        <v>26836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43406</v>
      </c>
      <c r="L2108" t="s">
        <v>26</v>
      </c>
      <c r="N2108" t="s">
        <v>24</v>
      </c>
    </row>
    <row r="2109" spans="1:14" x14ac:dyDescent="0.25">
      <c r="A2109" t="s">
        <v>4251</v>
      </c>
      <c r="B2109" t="s">
        <v>4252</v>
      </c>
      <c r="C2109" t="s">
        <v>4120</v>
      </c>
      <c r="D2109" t="s">
        <v>21</v>
      </c>
      <c r="E2109">
        <v>26704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43406</v>
      </c>
      <c r="L2109" t="s">
        <v>26</v>
      </c>
      <c r="N2109" t="s">
        <v>24</v>
      </c>
    </row>
    <row r="2110" spans="1:14" x14ac:dyDescent="0.25">
      <c r="A2110" t="s">
        <v>496</v>
      </c>
      <c r="B2110" t="s">
        <v>4253</v>
      </c>
      <c r="C2110" t="s">
        <v>1089</v>
      </c>
      <c r="D2110" t="s">
        <v>21</v>
      </c>
      <c r="E2110">
        <v>25504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43406</v>
      </c>
      <c r="L2110" t="s">
        <v>26</v>
      </c>
      <c r="N2110" t="s">
        <v>24</v>
      </c>
    </row>
    <row r="2111" spans="1:14" x14ac:dyDescent="0.25">
      <c r="A2111" t="s">
        <v>343</v>
      </c>
      <c r="B2111" t="s">
        <v>3219</v>
      </c>
      <c r="C2111" t="s">
        <v>326</v>
      </c>
      <c r="D2111" t="s">
        <v>21</v>
      </c>
      <c r="E2111">
        <v>25702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43406</v>
      </c>
      <c r="L2111" t="s">
        <v>26</v>
      </c>
      <c r="N2111" t="s">
        <v>24</v>
      </c>
    </row>
    <row r="2112" spans="1:14" x14ac:dyDescent="0.25">
      <c r="A2112" t="s">
        <v>4254</v>
      </c>
      <c r="B2112" t="s">
        <v>4255</v>
      </c>
      <c r="C2112" t="s">
        <v>201</v>
      </c>
      <c r="D2112" t="s">
        <v>21</v>
      </c>
      <c r="E2112">
        <v>26836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43406</v>
      </c>
      <c r="L2112" t="s">
        <v>26</v>
      </c>
      <c r="N2112" t="s">
        <v>24</v>
      </c>
    </row>
    <row r="2113" spans="1:14" x14ac:dyDescent="0.25">
      <c r="A2113" t="s">
        <v>3216</v>
      </c>
      <c r="B2113" t="s">
        <v>4256</v>
      </c>
      <c r="C2113" t="s">
        <v>326</v>
      </c>
      <c r="D2113" t="s">
        <v>21</v>
      </c>
      <c r="E2113">
        <v>25705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43406</v>
      </c>
      <c r="L2113" t="s">
        <v>26</v>
      </c>
      <c r="N2113" t="s">
        <v>24</v>
      </c>
    </row>
    <row r="2114" spans="1:14" x14ac:dyDescent="0.25">
      <c r="A2114" t="s">
        <v>2407</v>
      </c>
      <c r="B2114" t="s">
        <v>4257</v>
      </c>
      <c r="C2114" t="s">
        <v>1534</v>
      </c>
      <c r="D2114" t="s">
        <v>21</v>
      </c>
      <c r="E2114">
        <v>26651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43406</v>
      </c>
      <c r="L2114" t="s">
        <v>26</v>
      </c>
      <c r="N2114" t="s">
        <v>24</v>
      </c>
    </row>
    <row r="2115" spans="1:14" x14ac:dyDescent="0.25">
      <c r="A2115" t="s">
        <v>4258</v>
      </c>
      <c r="B2115" t="s">
        <v>4259</v>
      </c>
      <c r="C2115" t="s">
        <v>2454</v>
      </c>
      <c r="D2115" t="s">
        <v>21</v>
      </c>
      <c r="E2115">
        <v>25059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43406</v>
      </c>
      <c r="L2115" t="s">
        <v>26</v>
      </c>
      <c r="N2115" t="s">
        <v>24</v>
      </c>
    </row>
    <row r="2116" spans="1:14" x14ac:dyDescent="0.25">
      <c r="A2116" t="s">
        <v>4260</v>
      </c>
      <c r="B2116" t="s">
        <v>4261</v>
      </c>
      <c r="C2116" t="s">
        <v>201</v>
      </c>
      <c r="D2116" t="s">
        <v>21</v>
      </c>
      <c r="E2116">
        <v>26836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43406</v>
      </c>
      <c r="L2116" t="s">
        <v>26</v>
      </c>
      <c r="N2116" t="s">
        <v>24</v>
      </c>
    </row>
    <row r="2117" spans="1:14" x14ac:dyDescent="0.25">
      <c r="A2117" t="s">
        <v>4262</v>
      </c>
      <c r="B2117" t="s">
        <v>4263</v>
      </c>
      <c r="C2117" t="s">
        <v>326</v>
      </c>
      <c r="D2117" t="s">
        <v>21</v>
      </c>
      <c r="E2117">
        <v>25705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43406</v>
      </c>
      <c r="L2117" t="s">
        <v>26</v>
      </c>
      <c r="N2117" t="s">
        <v>24</v>
      </c>
    </row>
    <row r="2118" spans="1:14" x14ac:dyDescent="0.25">
      <c r="A2118" t="s">
        <v>4264</v>
      </c>
      <c r="B2118" t="s">
        <v>4265</v>
      </c>
      <c r="C2118" t="s">
        <v>149</v>
      </c>
      <c r="D2118" t="s">
        <v>21</v>
      </c>
      <c r="E2118">
        <v>25276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43405</v>
      </c>
      <c r="L2118" t="s">
        <v>26</v>
      </c>
      <c r="N2118" t="s">
        <v>24</v>
      </c>
    </row>
    <row r="2119" spans="1:14" x14ac:dyDescent="0.25">
      <c r="A2119" t="s">
        <v>4266</v>
      </c>
      <c r="B2119" t="s">
        <v>4267</v>
      </c>
      <c r="C2119" t="s">
        <v>37</v>
      </c>
      <c r="D2119" t="s">
        <v>21</v>
      </c>
      <c r="E2119">
        <v>26501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43405</v>
      </c>
      <c r="L2119" t="s">
        <v>26</v>
      </c>
      <c r="N2119" t="s">
        <v>24</v>
      </c>
    </row>
    <row r="2120" spans="1:14" x14ac:dyDescent="0.25">
      <c r="A2120" t="s">
        <v>4268</v>
      </c>
      <c r="B2120" t="s">
        <v>4269</v>
      </c>
      <c r="C2120" t="s">
        <v>1288</v>
      </c>
      <c r="D2120" t="s">
        <v>21</v>
      </c>
      <c r="E2120">
        <v>26505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43405</v>
      </c>
      <c r="L2120" t="s">
        <v>26</v>
      </c>
      <c r="N2120" t="s">
        <v>24</v>
      </c>
    </row>
    <row r="2121" spans="1:14" x14ac:dyDescent="0.25">
      <c r="A2121" t="s">
        <v>4270</v>
      </c>
      <c r="B2121" t="s">
        <v>4271</v>
      </c>
      <c r="C2121" t="s">
        <v>4272</v>
      </c>
      <c r="D2121" t="s">
        <v>21</v>
      </c>
      <c r="E2121">
        <v>26147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43405</v>
      </c>
      <c r="L2121" t="s">
        <v>26</v>
      </c>
      <c r="N2121" t="s">
        <v>24</v>
      </c>
    </row>
    <row r="2122" spans="1:14" x14ac:dyDescent="0.25">
      <c r="A2122" t="s">
        <v>2432</v>
      </c>
      <c r="B2122" t="s">
        <v>4273</v>
      </c>
      <c r="C2122" t="s">
        <v>2301</v>
      </c>
      <c r="D2122" t="s">
        <v>21</v>
      </c>
      <c r="E2122">
        <v>26501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43405</v>
      </c>
      <c r="L2122" t="s">
        <v>26</v>
      </c>
      <c r="N2122" t="s">
        <v>24</v>
      </c>
    </row>
    <row r="2123" spans="1:14" x14ac:dyDescent="0.25">
      <c r="A2123" t="s">
        <v>4274</v>
      </c>
      <c r="B2123" t="s">
        <v>4275</v>
      </c>
      <c r="C2123" t="s">
        <v>4272</v>
      </c>
      <c r="D2123" t="s">
        <v>21</v>
      </c>
      <c r="E2123">
        <v>26147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43405</v>
      </c>
      <c r="L2123" t="s">
        <v>26</v>
      </c>
      <c r="N2123" t="s">
        <v>24</v>
      </c>
    </row>
    <row r="2124" spans="1:14" x14ac:dyDescent="0.25">
      <c r="A2124" t="s">
        <v>4276</v>
      </c>
      <c r="B2124" t="s">
        <v>4277</v>
      </c>
      <c r="C2124" t="s">
        <v>37</v>
      </c>
      <c r="D2124" t="s">
        <v>21</v>
      </c>
      <c r="E2124">
        <v>26501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43405</v>
      </c>
      <c r="L2124" t="s">
        <v>26</v>
      </c>
      <c r="N2124" t="s">
        <v>24</v>
      </c>
    </row>
    <row r="2125" spans="1:14" x14ac:dyDescent="0.25">
      <c r="A2125" t="s">
        <v>2380</v>
      </c>
      <c r="B2125" t="s">
        <v>4278</v>
      </c>
      <c r="C2125" t="s">
        <v>4272</v>
      </c>
      <c r="D2125" t="s">
        <v>21</v>
      </c>
      <c r="E2125">
        <v>26147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43405</v>
      </c>
      <c r="L2125" t="s">
        <v>26</v>
      </c>
      <c r="N2125" t="s">
        <v>24</v>
      </c>
    </row>
    <row r="2126" spans="1:14" x14ac:dyDescent="0.25">
      <c r="A2126" t="s">
        <v>2402</v>
      </c>
      <c r="B2126" t="s">
        <v>4279</v>
      </c>
      <c r="C2126" t="s">
        <v>37</v>
      </c>
      <c r="D2126" t="s">
        <v>21</v>
      </c>
      <c r="E2126">
        <v>26501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43405</v>
      </c>
      <c r="L2126" t="s">
        <v>26</v>
      </c>
      <c r="N2126" t="s">
        <v>24</v>
      </c>
    </row>
    <row r="2127" spans="1:14" x14ac:dyDescent="0.25">
      <c r="A2127" t="s">
        <v>4280</v>
      </c>
      <c r="B2127" t="s">
        <v>4281</v>
      </c>
      <c r="C2127" t="s">
        <v>37</v>
      </c>
      <c r="D2127" t="s">
        <v>21</v>
      </c>
      <c r="E2127">
        <v>26501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43405</v>
      </c>
      <c r="L2127" t="s">
        <v>26</v>
      </c>
      <c r="N2127" t="s">
        <v>24</v>
      </c>
    </row>
    <row r="2128" spans="1:14" x14ac:dyDescent="0.25">
      <c r="A2128" t="s">
        <v>179</v>
      </c>
      <c r="B2128" t="s">
        <v>4282</v>
      </c>
      <c r="C2128" t="s">
        <v>149</v>
      </c>
      <c r="D2128" t="s">
        <v>21</v>
      </c>
      <c r="E2128">
        <v>25276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43405</v>
      </c>
      <c r="L2128" t="s">
        <v>26</v>
      </c>
      <c r="N2128" t="s">
        <v>24</v>
      </c>
    </row>
    <row r="2129" spans="1:14" x14ac:dyDescent="0.25">
      <c r="A2129" t="s">
        <v>2404</v>
      </c>
      <c r="B2129" t="s">
        <v>4283</v>
      </c>
      <c r="C2129" t="s">
        <v>37</v>
      </c>
      <c r="D2129" t="s">
        <v>21</v>
      </c>
      <c r="E2129">
        <v>26501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43405</v>
      </c>
      <c r="L2129" t="s">
        <v>26</v>
      </c>
      <c r="N2129" t="s">
        <v>24</v>
      </c>
    </row>
    <row r="2130" spans="1:14" x14ac:dyDescent="0.25">
      <c r="A2130" t="s">
        <v>114</v>
      </c>
      <c r="B2130" t="s">
        <v>4284</v>
      </c>
      <c r="C2130" t="s">
        <v>149</v>
      </c>
      <c r="D2130" t="s">
        <v>21</v>
      </c>
      <c r="E2130">
        <v>25276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43405</v>
      </c>
      <c r="L2130" t="s">
        <v>26</v>
      </c>
      <c r="N2130" t="s">
        <v>24</v>
      </c>
    </row>
    <row r="2131" spans="1:14" x14ac:dyDescent="0.25">
      <c r="A2131" t="s">
        <v>1091</v>
      </c>
      <c r="B2131" t="s">
        <v>148</v>
      </c>
      <c r="C2131" t="s">
        <v>149</v>
      </c>
      <c r="D2131" t="s">
        <v>21</v>
      </c>
      <c r="E2131">
        <v>25276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43405</v>
      </c>
      <c r="L2131" t="s">
        <v>26</v>
      </c>
      <c r="N2131" t="s">
        <v>24</v>
      </c>
    </row>
    <row r="2132" spans="1:14" x14ac:dyDescent="0.25">
      <c r="A2132" t="s">
        <v>2588</v>
      </c>
      <c r="B2132" t="s">
        <v>44</v>
      </c>
      <c r="C2132" t="s">
        <v>2589</v>
      </c>
      <c r="D2132" t="s">
        <v>21</v>
      </c>
      <c r="E2132">
        <v>26291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43404</v>
      </c>
      <c r="L2132" t="s">
        <v>26</v>
      </c>
      <c r="N2132" t="s">
        <v>24</v>
      </c>
    </row>
    <row r="2133" spans="1:14" x14ac:dyDescent="0.25">
      <c r="A2133" t="s">
        <v>2591</v>
      </c>
      <c r="B2133" t="s">
        <v>2592</v>
      </c>
      <c r="C2133" t="s">
        <v>58</v>
      </c>
      <c r="D2133" t="s">
        <v>21</v>
      </c>
      <c r="E2133">
        <v>26280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43404</v>
      </c>
      <c r="L2133" t="s">
        <v>26</v>
      </c>
      <c r="N2133" t="s">
        <v>24</v>
      </c>
    </row>
    <row r="2134" spans="1:14" x14ac:dyDescent="0.25">
      <c r="A2134" t="s">
        <v>4285</v>
      </c>
      <c r="B2134" t="s">
        <v>4286</v>
      </c>
      <c r="C2134" t="s">
        <v>3823</v>
      </c>
      <c r="D2134" t="s">
        <v>21</v>
      </c>
      <c r="E2134">
        <v>26187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43403</v>
      </c>
      <c r="L2134" t="s">
        <v>26</v>
      </c>
      <c r="N2134" t="s">
        <v>24</v>
      </c>
    </row>
    <row r="2135" spans="1:14" x14ac:dyDescent="0.25">
      <c r="A2135" t="s">
        <v>294</v>
      </c>
      <c r="B2135" t="s">
        <v>4287</v>
      </c>
      <c r="C2135" t="s">
        <v>290</v>
      </c>
      <c r="D2135" t="s">
        <v>21</v>
      </c>
      <c r="E2135">
        <v>26180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43403</v>
      </c>
      <c r="L2135" t="s">
        <v>26</v>
      </c>
      <c r="N2135" t="s">
        <v>24</v>
      </c>
    </row>
    <row r="2136" spans="1:14" x14ac:dyDescent="0.25">
      <c r="A2136" t="s">
        <v>4288</v>
      </c>
      <c r="B2136" t="s">
        <v>4289</v>
      </c>
      <c r="C2136" t="s">
        <v>4290</v>
      </c>
      <c r="D2136" t="s">
        <v>21</v>
      </c>
      <c r="E2136">
        <v>26170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43403</v>
      </c>
      <c r="L2136" t="s">
        <v>26</v>
      </c>
      <c r="N2136" t="s">
        <v>24</v>
      </c>
    </row>
    <row r="2137" spans="1:14" x14ac:dyDescent="0.25">
      <c r="A2137" t="s">
        <v>2432</v>
      </c>
      <c r="B2137" t="s">
        <v>4291</v>
      </c>
      <c r="C2137" t="s">
        <v>4292</v>
      </c>
      <c r="D2137" t="s">
        <v>21</v>
      </c>
      <c r="E2137">
        <v>26170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43403</v>
      </c>
      <c r="L2137" t="s">
        <v>26</v>
      </c>
      <c r="N2137" t="s">
        <v>24</v>
      </c>
    </row>
    <row r="2138" spans="1:14" x14ac:dyDescent="0.25">
      <c r="A2138" t="s">
        <v>4293</v>
      </c>
      <c r="B2138" t="s">
        <v>4294</v>
      </c>
      <c r="C2138" t="s">
        <v>409</v>
      </c>
      <c r="D2138" t="s">
        <v>21</v>
      </c>
      <c r="E2138">
        <v>26807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43403</v>
      </c>
      <c r="L2138" t="s">
        <v>26</v>
      </c>
      <c r="N2138" t="s">
        <v>24</v>
      </c>
    </row>
    <row r="2139" spans="1:14" x14ac:dyDescent="0.25">
      <c r="A2139" t="s">
        <v>4295</v>
      </c>
      <c r="B2139" t="s">
        <v>4296</v>
      </c>
      <c r="C2139" t="s">
        <v>4292</v>
      </c>
      <c r="D2139" t="s">
        <v>21</v>
      </c>
      <c r="E2139">
        <v>26170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43403</v>
      </c>
      <c r="L2139" t="s">
        <v>26</v>
      </c>
      <c r="N2139" t="s">
        <v>24</v>
      </c>
    </row>
    <row r="2140" spans="1:14" x14ac:dyDescent="0.25">
      <c r="A2140" t="s">
        <v>3841</v>
      </c>
      <c r="B2140" t="s">
        <v>4297</v>
      </c>
      <c r="C2140" t="s">
        <v>4298</v>
      </c>
      <c r="D2140" t="s">
        <v>21</v>
      </c>
      <c r="E2140">
        <v>26134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43403</v>
      </c>
      <c r="L2140" t="s">
        <v>26</v>
      </c>
      <c r="N2140" t="s">
        <v>24</v>
      </c>
    </row>
    <row r="2141" spans="1:14" x14ac:dyDescent="0.25">
      <c r="A2141" t="s">
        <v>167</v>
      </c>
      <c r="B2141" t="s">
        <v>4299</v>
      </c>
      <c r="C2141" t="s">
        <v>154</v>
      </c>
      <c r="D2141" t="s">
        <v>21</v>
      </c>
      <c r="E2141">
        <v>25508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43403</v>
      </c>
      <c r="L2141" t="s">
        <v>26</v>
      </c>
      <c r="N2141" t="s">
        <v>24</v>
      </c>
    </row>
    <row r="2142" spans="1:14" x14ac:dyDescent="0.25">
      <c r="A2142" t="s">
        <v>4300</v>
      </c>
      <c r="B2142" t="s">
        <v>4301</v>
      </c>
      <c r="C2142" t="s">
        <v>409</v>
      </c>
      <c r="D2142" t="s">
        <v>21</v>
      </c>
      <c r="E2142">
        <v>26807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43403</v>
      </c>
      <c r="L2142" t="s">
        <v>26</v>
      </c>
      <c r="N2142" t="s">
        <v>24</v>
      </c>
    </row>
    <row r="2143" spans="1:14" x14ac:dyDescent="0.25">
      <c r="A2143" t="s">
        <v>2407</v>
      </c>
      <c r="B2143" t="s">
        <v>4302</v>
      </c>
      <c r="C2143" t="s">
        <v>4292</v>
      </c>
      <c r="D2143" t="s">
        <v>21</v>
      </c>
      <c r="E2143">
        <v>26170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43403</v>
      </c>
      <c r="L2143" t="s">
        <v>26</v>
      </c>
      <c r="N2143" t="s">
        <v>24</v>
      </c>
    </row>
    <row r="2144" spans="1:14" x14ac:dyDescent="0.25">
      <c r="A2144" t="s">
        <v>359</v>
      </c>
      <c r="B2144" t="s">
        <v>4303</v>
      </c>
      <c r="C2144" t="s">
        <v>53</v>
      </c>
      <c r="D2144" t="s">
        <v>21</v>
      </c>
      <c r="E2144">
        <v>25309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43402</v>
      </c>
      <c r="L2144" t="s">
        <v>26</v>
      </c>
      <c r="N2144" t="s">
        <v>24</v>
      </c>
    </row>
    <row r="2145" spans="1:14" x14ac:dyDescent="0.25">
      <c r="A2145" t="s">
        <v>2724</v>
      </c>
      <c r="B2145" t="s">
        <v>2725</v>
      </c>
      <c r="C2145" t="s">
        <v>2358</v>
      </c>
      <c r="D2145" t="s">
        <v>21</v>
      </c>
      <c r="E2145">
        <v>25177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43402</v>
      </c>
      <c r="L2145" t="s">
        <v>26</v>
      </c>
      <c r="N2145" t="s">
        <v>24</v>
      </c>
    </row>
    <row r="2146" spans="1:14" x14ac:dyDescent="0.25">
      <c r="A2146" t="s">
        <v>2380</v>
      </c>
      <c r="B2146" t="s">
        <v>4305</v>
      </c>
      <c r="C2146" t="s">
        <v>4292</v>
      </c>
      <c r="D2146" t="s">
        <v>21</v>
      </c>
      <c r="E2146">
        <v>26170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43402</v>
      </c>
      <c r="L2146" t="s">
        <v>26</v>
      </c>
      <c r="N2146" t="s">
        <v>24</v>
      </c>
    </row>
    <row r="2147" spans="1:14" x14ac:dyDescent="0.25">
      <c r="A2147" t="s">
        <v>1428</v>
      </c>
      <c r="B2147" t="s">
        <v>2723</v>
      </c>
      <c r="C2147" t="s">
        <v>551</v>
      </c>
      <c r="D2147" t="s">
        <v>21</v>
      </c>
      <c r="E2147">
        <v>25315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43402</v>
      </c>
      <c r="L2147" t="s">
        <v>26</v>
      </c>
      <c r="N2147" t="s">
        <v>24</v>
      </c>
    </row>
    <row r="2148" spans="1:14" x14ac:dyDescent="0.25">
      <c r="A2148" t="s">
        <v>4306</v>
      </c>
      <c r="B2148" t="s">
        <v>4307</v>
      </c>
      <c r="C2148" t="s">
        <v>4308</v>
      </c>
      <c r="D2148" t="s">
        <v>21</v>
      </c>
      <c r="E2148">
        <v>24823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43401</v>
      </c>
      <c r="L2148" t="s">
        <v>26</v>
      </c>
      <c r="N2148" t="s">
        <v>24</v>
      </c>
    </row>
    <row r="2149" spans="1:14" x14ac:dyDescent="0.25">
      <c r="A2149" t="s">
        <v>4309</v>
      </c>
      <c r="B2149" t="s">
        <v>4310</v>
      </c>
      <c r="C2149" t="s">
        <v>4311</v>
      </c>
      <c r="D2149" t="s">
        <v>21</v>
      </c>
      <c r="E2149">
        <v>24845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43401</v>
      </c>
      <c r="L2149" t="s">
        <v>26</v>
      </c>
      <c r="N2149" t="s">
        <v>24</v>
      </c>
    </row>
    <row r="2150" spans="1:14" x14ac:dyDescent="0.25">
      <c r="A2150" t="s">
        <v>4312</v>
      </c>
      <c r="B2150" t="s">
        <v>4313</v>
      </c>
      <c r="C2150" t="s">
        <v>4308</v>
      </c>
      <c r="D2150" t="s">
        <v>21</v>
      </c>
      <c r="E2150">
        <v>24823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43401</v>
      </c>
      <c r="L2150" t="s">
        <v>26</v>
      </c>
      <c r="N2150" t="s">
        <v>24</v>
      </c>
    </row>
    <row r="2151" spans="1:14" x14ac:dyDescent="0.25">
      <c r="A2151" t="s">
        <v>4314</v>
      </c>
      <c r="B2151" t="s">
        <v>4315</v>
      </c>
      <c r="C2151" t="s">
        <v>4316</v>
      </c>
      <c r="D2151" t="s">
        <v>21</v>
      </c>
      <c r="E2151">
        <v>25831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43400</v>
      </c>
      <c r="L2151" t="s">
        <v>26</v>
      </c>
      <c r="N2151" t="s">
        <v>24</v>
      </c>
    </row>
    <row r="2152" spans="1:14" x14ac:dyDescent="0.25">
      <c r="A2152" t="s">
        <v>4317</v>
      </c>
      <c r="B2152" t="s">
        <v>4318</v>
      </c>
      <c r="C2152" t="s">
        <v>570</v>
      </c>
      <c r="D2152" t="s">
        <v>21</v>
      </c>
      <c r="E2152">
        <v>24844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43400</v>
      </c>
      <c r="L2152" t="s">
        <v>26</v>
      </c>
      <c r="N2152" t="s">
        <v>24</v>
      </c>
    </row>
    <row r="2153" spans="1:14" x14ac:dyDescent="0.25">
      <c r="A2153" t="s">
        <v>4319</v>
      </c>
      <c r="B2153" t="s">
        <v>4320</v>
      </c>
      <c r="C2153" t="s">
        <v>4321</v>
      </c>
      <c r="D2153" t="s">
        <v>21</v>
      </c>
      <c r="E2153">
        <v>24872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43400</v>
      </c>
      <c r="L2153" t="s">
        <v>26</v>
      </c>
      <c r="N2153" t="s">
        <v>24</v>
      </c>
    </row>
    <row r="2154" spans="1:14" x14ac:dyDescent="0.25">
      <c r="A2154" t="s">
        <v>4322</v>
      </c>
      <c r="B2154" t="s">
        <v>4323</v>
      </c>
      <c r="C2154" t="s">
        <v>4324</v>
      </c>
      <c r="D2154" t="s">
        <v>21</v>
      </c>
      <c r="E2154">
        <v>26815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43400</v>
      </c>
      <c r="L2154" t="s">
        <v>26</v>
      </c>
      <c r="N2154" t="s">
        <v>24</v>
      </c>
    </row>
    <row r="2155" spans="1:14" x14ac:dyDescent="0.25">
      <c r="A2155" t="s">
        <v>398</v>
      </c>
      <c r="B2155" t="s">
        <v>4325</v>
      </c>
      <c r="C2155" t="s">
        <v>400</v>
      </c>
      <c r="D2155" t="s">
        <v>21</v>
      </c>
      <c r="E2155">
        <v>26866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43400</v>
      </c>
      <c r="L2155" t="s">
        <v>26</v>
      </c>
      <c r="N2155" t="s">
        <v>24</v>
      </c>
    </row>
    <row r="2156" spans="1:14" x14ac:dyDescent="0.25">
      <c r="A2156" t="s">
        <v>4326</v>
      </c>
      <c r="B2156" t="s">
        <v>4327</v>
      </c>
      <c r="C2156" t="s">
        <v>4324</v>
      </c>
      <c r="D2156" t="s">
        <v>21</v>
      </c>
      <c r="E2156">
        <v>26815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43400</v>
      </c>
      <c r="L2156" t="s">
        <v>26</v>
      </c>
      <c r="N2156" t="s">
        <v>24</v>
      </c>
    </row>
    <row r="2157" spans="1:14" x14ac:dyDescent="0.25">
      <c r="A2157" t="s">
        <v>4328</v>
      </c>
      <c r="B2157" t="s">
        <v>4329</v>
      </c>
      <c r="C2157" t="s">
        <v>387</v>
      </c>
      <c r="D2157" t="s">
        <v>21</v>
      </c>
      <c r="E2157">
        <v>26802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43400</v>
      </c>
      <c r="L2157" t="s">
        <v>26</v>
      </c>
      <c r="N2157" t="s">
        <v>24</v>
      </c>
    </row>
    <row r="2158" spans="1:14" x14ac:dyDescent="0.25">
      <c r="A2158" t="s">
        <v>2380</v>
      </c>
      <c r="B2158" t="s">
        <v>4330</v>
      </c>
      <c r="C2158" t="s">
        <v>387</v>
      </c>
      <c r="D2158" t="s">
        <v>21</v>
      </c>
      <c r="E2158">
        <v>26802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43400</v>
      </c>
      <c r="L2158" t="s">
        <v>26</v>
      </c>
      <c r="N2158" t="s">
        <v>24</v>
      </c>
    </row>
    <row r="2159" spans="1:14" x14ac:dyDescent="0.25">
      <c r="A2159" t="s">
        <v>4331</v>
      </c>
      <c r="B2159" t="s">
        <v>4332</v>
      </c>
      <c r="C2159" t="s">
        <v>570</v>
      </c>
      <c r="D2159" t="s">
        <v>21</v>
      </c>
      <c r="E2159">
        <v>24844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43400</v>
      </c>
      <c r="L2159" t="s">
        <v>26</v>
      </c>
      <c r="N2159" t="s">
        <v>24</v>
      </c>
    </row>
    <row r="2160" spans="1:14" x14ac:dyDescent="0.25">
      <c r="A2160" t="s">
        <v>2571</v>
      </c>
      <c r="B2160" t="s">
        <v>104</v>
      </c>
      <c r="C2160" t="s">
        <v>90</v>
      </c>
      <c r="D2160" t="s">
        <v>21</v>
      </c>
      <c r="E2160">
        <v>24817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43400</v>
      </c>
      <c r="L2160" t="s">
        <v>26</v>
      </c>
      <c r="N2160" t="s">
        <v>24</v>
      </c>
    </row>
    <row r="2161" spans="1:14" x14ac:dyDescent="0.25">
      <c r="A2161" t="s">
        <v>2394</v>
      </c>
      <c r="B2161" t="s">
        <v>4333</v>
      </c>
      <c r="C2161" t="s">
        <v>501</v>
      </c>
      <c r="D2161" t="s">
        <v>21</v>
      </c>
      <c r="E2161">
        <v>25854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43400</v>
      </c>
      <c r="L2161" t="s">
        <v>26</v>
      </c>
      <c r="N2161" t="s">
        <v>24</v>
      </c>
    </row>
    <row r="2162" spans="1:14" x14ac:dyDescent="0.25">
      <c r="A2162" t="s">
        <v>4334</v>
      </c>
      <c r="B2162" t="s">
        <v>4335</v>
      </c>
      <c r="C2162" t="s">
        <v>409</v>
      </c>
      <c r="D2162" t="s">
        <v>21</v>
      </c>
      <c r="E2162">
        <v>26807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43400</v>
      </c>
      <c r="L2162" t="s">
        <v>26</v>
      </c>
      <c r="N2162" t="s">
        <v>24</v>
      </c>
    </row>
    <row r="2163" spans="1:14" x14ac:dyDescent="0.25">
      <c r="A2163" t="s">
        <v>4336</v>
      </c>
      <c r="B2163" t="s">
        <v>4337</v>
      </c>
      <c r="C2163" t="s">
        <v>4229</v>
      </c>
      <c r="D2163" t="s">
        <v>21</v>
      </c>
      <c r="E2163">
        <v>24881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43400</v>
      </c>
      <c r="L2163" t="s">
        <v>26</v>
      </c>
      <c r="N2163" t="s">
        <v>24</v>
      </c>
    </row>
    <row r="2164" spans="1:14" x14ac:dyDescent="0.25">
      <c r="A2164" t="s">
        <v>4338</v>
      </c>
      <c r="B2164" t="s">
        <v>4339</v>
      </c>
      <c r="C2164" t="s">
        <v>4316</v>
      </c>
      <c r="D2164" t="s">
        <v>21</v>
      </c>
      <c r="E2164">
        <v>25831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43400</v>
      </c>
      <c r="L2164" t="s">
        <v>26</v>
      </c>
      <c r="N2164" t="s">
        <v>24</v>
      </c>
    </row>
    <row r="2165" spans="1:14" x14ac:dyDescent="0.25">
      <c r="A2165" t="s">
        <v>4340</v>
      </c>
      <c r="B2165" t="s">
        <v>4341</v>
      </c>
      <c r="C2165" t="s">
        <v>570</v>
      </c>
      <c r="D2165" t="s">
        <v>21</v>
      </c>
      <c r="E2165">
        <v>24844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43400</v>
      </c>
      <c r="L2165" t="s">
        <v>26</v>
      </c>
      <c r="N2165" t="s">
        <v>24</v>
      </c>
    </row>
    <row r="2166" spans="1:14" x14ac:dyDescent="0.25">
      <c r="A2166" t="s">
        <v>2672</v>
      </c>
      <c r="B2166" t="s">
        <v>4342</v>
      </c>
      <c r="C2166" t="s">
        <v>501</v>
      </c>
      <c r="D2166" t="s">
        <v>21</v>
      </c>
      <c r="E2166">
        <v>25854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43400</v>
      </c>
      <c r="L2166" t="s">
        <v>26</v>
      </c>
      <c r="N2166" t="s">
        <v>24</v>
      </c>
    </row>
    <row r="2167" spans="1:14" x14ac:dyDescent="0.25">
      <c r="A2167" t="s">
        <v>4343</v>
      </c>
      <c r="B2167" t="s">
        <v>4344</v>
      </c>
      <c r="C2167" t="s">
        <v>90</v>
      </c>
      <c r="D2167" t="s">
        <v>21</v>
      </c>
      <c r="E2167">
        <v>24817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43400</v>
      </c>
      <c r="L2167" t="s">
        <v>26</v>
      </c>
      <c r="N2167" t="s">
        <v>24</v>
      </c>
    </row>
    <row r="2168" spans="1:14" x14ac:dyDescent="0.25">
      <c r="A2168" t="s">
        <v>4345</v>
      </c>
      <c r="B2168" t="s">
        <v>4346</v>
      </c>
      <c r="C2168" t="s">
        <v>501</v>
      </c>
      <c r="D2168" t="s">
        <v>21</v>
      </c>
      <c r="E2168">
        <v>25854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43400</v>
      </c>
      <c r="L2168" t="s">
        <v>26</v>
      </c>
      <c r="N2168" t="s">
        <v>24</v>
      </c>
    </row>
    <row r="2169" spans="1:14" x14ac:dyDescent="0.25">
      <c r="A2169" t="s">
        <v>416</v>
      </c>
      <c r="B2169" t="s">
        <v>4347</v>
      </c>
      <c r="C2169" t="s">
        <v>400</v>
      </c>
      <c r="D2169" t="s">
        <v>21</v>
      </c>
      <c r="E2169">
        <v>26866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43400</v>
      </c>
      <c r="L2169" t="s">
        <v>26</v>
      </c>
      <c r="N2169" t="s">
        <v>24</v>
      </c>
    </row>
    <row r="2170" spans="1:14" x14ac:dyDescent="0.25">
      <c r="A2170" t="s">
        <v>4348</v>
      </c>
      <c r="B2170" t="s">
        <v>4349</v>
      </c>
      <c r="C2170" t="s">
        <v>98</v>
      </c>
      <c r="D2170" t="s">
        <v>21</v>
      </c>
      <c r="E2170">
        <v>25271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43399</v>
      </c>
      <c r="L2170" t="s">
        <v>26</v>
      </c>
      <c r="N2170" t="s">
        <v>24</v>
      </c>
    </row>
    <row r="2171" spans="1:14" x14ac:dyDescent="0.25">
      <c r="A2171" t="s">
        <v>4350</v>
      </c>
      <c r="B2171" t="s">
        <v>4351</v>
      </c>
      <c r="C2171" t="s">
        <v>154</v>
      </c>
      <c r="D2171" t="s">
        <v>21</v>
      </c>
      <c r="E2171">
        <v>25508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43399</v>
      </c>
      <c r="L2171" t="s">
        <v>26</v>
      </c>
      <c r="N2171" t="s">
        <v>24</v>
      </c>
    </row>
    <row r="2172" spans="1:14" x14ac:dyDescent="0.25">
      <c r="A2172" t="s">
        <v>4352</v>
      </c>
      <c r="B2172" t="s">
        <v>4353</v>
      </c>
      <c r="C2172" t="s">
        <v>98</v>
      </c>
      <c r="D2172" t="s">
        <v>21</v>
      </c>
      <c r="E2172">
        <v>25271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43399</v>
      </c>
      <c r="L2172" t="s">
        <v>26</v>
      </c>
      <c r="N2172" t="s">
        <v>24</v>
      </c>
    </row>
    <row r="2173" spans="1:14" x14ac:dyDescent="0.25">
      <c r="A2173" t="s">
        <v>2432</v>
      </c>
      <c r="B2173" t="s">
        <v>4354</v>
      </c>
      <c r="C2173" t="s">
        <v>98</v>
      </c>
      <c r="D2173" t="s">
        <v>21</v>
      </c>
      <c r="E2173">
        <v>25271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43399</v>
      </c>
      <c r="L2173" t="s">
        <v>26</v>
      </c>
      <c r="N2173" t="s">
        <v>24</v>
      </c>
    </row>
    <row r="2174" spans="1:14" x14ac:dyDescent="0.25">
      <c r="A2174" t="s">
        <v>4355</v>
      </c>
      <c r="B2174" t="s">
        <v>4356</v>
      </c>
      <c r="C2174" t="s">
        <v>527</v>
      </c>
      <c r="D2174" t="s">
        <v>21</v>
      </c>
      <c r="E2174">
        <v>24818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43399</v>
      </c>
      <c r="L2174" t="s">
        <v>26</v>
      </c>
      <c r="N2174" t="s">
        <v>24</v>
      </c>
    </row>
    <row r="2175" spans="1:14" x14ac:dyDescent="0.25">
      <c r="A2175" t="s">
        <v>4357</v>
      </c>
      <c r="B2175" t="s">
        <v>4358</v>
      </c>
      <c r="C2175" t="s">
        <v>527</v>
      </c>
      <c r="D2175" t="s">
        <v>21</v>
      </c>
      <c r="E2175">
        <v>24818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43399</v>
      </c>
      <c r="L2175" t="s">
        <v>26</v>
      </c>
      <c r="N2175" t="s">
        <v>24</v>
      </c>
    </row>
    <row r="2176" spans="1:14" x14ac:dyDescent="0.25">
      <c r="A2176" t="s">
        <v>4295</v>
      </c>
      <c r="B2176" t="s">
        <v>4359</v>
      </c>
      <c r="C2176" t="s">
        <v>98</v>
      </c>
      <c r="D2176" t="s">
        <v>21</v>
      </c>
      <c r="E2176">
        <v>25271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43399</v>
      </c>
      <c r="L2176" t="s">
        <v>26</v>
      </c>
      <c r="N2176" t="s">
        <v>24</v>
      </c>
    </row>
    <row r="2177" spans="1:14" x14ac:dyDescent="0.25">
      <c r="A2177" t="s">
        <v>4360</v>
      </c>
      <c r="B2177" t="s">
        <v>4361</v>
      </c>
      <c r="C2177" t="s">
        <v>841</v>
      </c>
      <c r="D2177" t="s">
        <v>21</v>
      </c>
      <c r="E2177">
        <v>25601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43399</v>
      </c>
      <c r="L2177" t="s">
        <v>26</v>
      </c>
      <c r="N2177" t="s">
        <v>24</v>
      </c>
    </row>
    <row r="2178" spans="1:14" x14ac:dyDescent="0.25">
      <c r="A2178" t="s">
        <v>2025</v>
      </c>
      <c r="B2178" t="s">
        <v>4362</v>
      </c>
      <c r="C2178" t="s">
        <v>841</v>
      </c>
      <c r="D2178" t="s">
        <v>21</v>
      </c>
      <c r="E2178">
        <v>25601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43399</v>
      </c>
      <c r="L2178" t="s">
        <v>26</v>
      </c>
      <c r="N2178" t="s">
        <v>24</v>
      </c>
    </row>
    <row r="2179" spans="1:14" x14ac:dyDescent="0.25">
      <c r="A2179" t="s">
        <v>2405</v>
      </c>
      <c r="B2179" t="s">
        <v>4363</v>
      </c>
      <c r="C2179" t="s">
        <v>841</v>
      </c>
      <c r="D2179" t="s">
        <v>21</v>
      </c>
      <c r="E2179">
        <v>25601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43399</v>
      </c>
      <c r="L2179" t="s">
        <v>26</v>
      </c>
      <c r="N2179" t="s">
        <v>24</v>
      </c>
    </row>
    <row r="2180" spans="1:14" x14ac:dyDescent="0.25">
      <c r="A2180" t="s">
        <v>1428</v>
      </c>
      <c r="B2180" t="s">
        <v>4364</v>
      </c>
      <c r="C2180" t="s">
        <v>98</v>
      </c>
      <c r="D2180" t="s">
        <v>21</v>
      </c>
      <c r="E2180">
        <v>25271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43399</v>
      </c>
      <c r="L2180" t="s">
        <v>26</v>
      </c>
      <c r="N2180" t="s">
        <v>24</v>
      </c>
    </row>
    <row r="2181" spans="1:14" x14ac:dyDescent="0.25">
      <c r="A2181" t="s">
        <v>4365</v>
      </c>
      <c r="B2181" t="s">
        <v>4366</v>
      </c>
      <c r="C2181" t="s">
        <v>98</v>
      </c>
      <c r="D2181" t="s">
        <v>21</v>
      </c>
      <c r="E2181">
        <v>25271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43399</v>
      </c>
      <c r="L2181" t="s">
        <v>26</v>
      </c>
      <c r="N2181" t="s">
        <v>24</v>
      </c>
    </row>
    <row r="2182" spans="1:14" x14ac:dyDescent="0.25">
      <c r="A2182" t="s">
        <v>1091</v>
      </c>
      <c r="B2182" t="s">
        <v>4367</v>
      </c>
      <c r="C2182" t="s">
        <v>841</v>
      </c>
      <c r="D2182" t="s">
        <v>21</v>
      </c>
      <c r="E2182">
        <v>25601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43399</v>
      </c>
      <c r="L2182" t="s">
        <v>26</v>
      </c>
      <c r="N2182" t="s">
        <v>24</v>
      </c>
    </row>
    <row r="2183" spans="1:14" x14ac:dyDescent="0.25">
      <c r="A2183" t="s">
        <v>2097</v>
      </c>
      <c r="B2183" t="s">
        <v>4368</v>
      </c>
      <c r="C2183" t="s">
        <v>154</v>
      </c>
      <c r="D2183" t="s">
        <v>21</v>
      </c>
      <c r="E2183">
        <v>25508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43399</v>
      </c>
      <c r="L2183" t="s">
        <v>26</v>
      </c>
      <c r="N2183" t="s">
        <v>24</v>
      </c>
    </row>
    <row r="2184" spans="1:14" x14ac:dyDescent="0.25">
      <c r="A2184" t="s">
        <v>2575</v>
      </c>
      <c r="B2184" t="s">
        <v>4369</v>
      </c>
      <c r="C2184" t="s">
        <v>98</v>
      </c>
      <c r="D2184" t="s">
        <v>21</v>
      </c>
      <c r="E2184">
        <v>25271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43399</v>
      </c>
      <c r="L2184" t="s">
        <v>26</v>
      </c>
      <c r="N2184" t="s">
        <v>24</v>
      </c>
    </row>
    <row r="2185" spans="1:14" x14ac:dyDescent="0.25">
      <c r="A2185" t="s">
        <v>359</v>
      </c>
      <c r="B2185" t="s">
        <v>2490</v>
      </c>
      <c r="C2185" t="s">
        <v>2491</v>
      </c>
      <c r="D2185" t="s">
        <v>21</v>
      </c>
      <c r="E2185">
        <v>26719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43396</v>
      </c>
      <c r="L2185" t="s">
        <v>26</v>
      </c>
      <c r="N2185" t="s">
        <v>24</v>
      </c>
    </row>
    <row r="2186" spans="1:14" x14ac:dyDescent="0.25">
      <c r="A2186" t="s">
        <v>4373</v>
      </c>
      <c r="B2186" t="s">
        <v>4374</v>
      </c>
      <c r="C2186" t="s">
        <v>637</v>
      </c>
      <c r="D2186" t="s">
        <v>21</v>
      </c>
      <c r="E2186">
        <v>26101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43394</v>
      </c>
      <c r="L2186" t="s">
        <v>26</v>
      </c>
      <c r="N2186" t="s">
        <v>24</v>
      </c>
    </row>
    <row r="2187" spans="1:14" x14ac:dyDescent="0.25">
      <c r="A2187" t="s">
        <v>4375</v>
      </c>
      <c r="B2187" t="s">
        <v>4376</v>
      </c>
      <c r="C2187" t="s">
        <v>637</v>
      </c>
      <c r="D2187" t="s">
        <v>21</v>
      </c>
      <c r="E2187">
        <v>26101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43394</v>
      </c>
      <c r="L2187" t="s">
        <v>26</v>
      </c>
      <c r="N2187" t="s">
        <v>24</v>
      </c>
    </row>
    <row r="2188" spans="1:14" x14ac:dyDescent="0.25">
      <c r="A2188" t="s">
        <v>27</v>
      </c>
      <c r="B2188" t="s">
        <v>4377</v>
      </c>
      <c r="C2188" t="s">
        <v>29</v>
      </c>
      <c r="D2188" t="s">
        <v>21</v>
      </c>
      <c r="E2188">
        <v>26253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43394</v>
      </c>
      <c r="L2188" t="s">
        <v>26</v>
      </c>
      <c r="N2188" t="s">
        <v>24</v>
      </c>
    </row>
    <row r="2189" spans="1:14" x14ac:dyDescent="0.25">
      <c r="A2189" t="s">
        <v>4378</v>
      </c>
      <c r="B2189" t="s">
        <v>4379</v>
      </c>
      <c r="C2189" t="s">
        <v>4380</v>
      </c>
      <c r="D2189" t="s">
        <v>21</v>
      </c>
      <c r="E2189">
        <v>26408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43394</v>
      </c>
      <c r="L2189" t="s">
        <v>26</v>
      </c>
      <c r="N2189" t="s">
        <v>24</v>
      </c>
    </row>
    <row r="2190" spans="1:14" x14ac:dyDescent="0.25">
      <c r="A2190" t="s">
        <v>4381</v>
      </c>
      <c r="B2190" t="s">
        <v>4382</v>
      </c>
      <c r="C2190" t="s">
        <v>4383</v>
      </c>
      <c r="D2190" t="s">
        <v>21</v>
      </c>
      <c r="E2190">
        <v>24954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43394</v>
      </c>
      <c r="L2190" t="s">
        <v>26</v>
      </c>
      <c r="N2190" t="s">
        <v>24</v>
      </c>
    </row>
    <row r="2191" spans="1:14" x14ac:dyDescent="0.25">
      <c r="A2191" t="s">
        <v>4384</v>
      </c>
      <c r="B2191" t="s">
        <v>4385</v>
      </c>
      <c r="C2191" t="s">
        <v>637</v>
      </c>
      <c r="D2191" t="s">
        <v>21</v>
      </c>
      <c r="E2191">
        <v>26101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43394</v>
      </c>
      <c r="L2191" t="s">
        <v>26</v>
      </c>
      <c r="N2191" t="s">
        <v>24</v>
      </c>
    </row>
    <row r="2192" spans="1:14" x14ac:dyDescent="0.25">
      <c r="A2192" t="s">
        <v>4386</v>
      </c>
      <c r="B2192" t="s">
        <v>4387</v>
      </c>
      <c r="C2192" t="s">
        <v>4388</v>
      </c>
      <c r="D2192" t="s">
        <v>21</v>
      </c>
      <c r="E2192">
        <v>26451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43394</v>
      </c>
      <c r="L2192" t="s">
        <v>26</v>
      </c>
      <c r="N2192" t="s">
        <v>24</v>
      </c>
    </row>
    <row r="2193" spans="1:14" x14ac:dyDescent="0.25">
      <c r="A2193" t="s">
        <v>1984</v>
      </c>
      <c r="B2193" t="s">
        <v>4389</v>
      </c>
      <c r="C2193" t="s">
        <v>1072</v>
      </c>
      <c r="D2193" t="s">
        <v>21</v>
      </c>
      <c r="E2193">
        <v>26456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43394</v>
      </c>
      <c r="L2193" t="s">
        <v>26</v>
      </c>
      <c r="N2193" t="s">
        <v>24</v>
      </c>
    </row>
    <row r="2194" spans="1:14" x14ac:dyDescent="0.25">
      <c r="A2194" t="s">
        <v>3952</v>
      </c>
      <c r="B2194" t="s">
        <v>4390</v>
      </c>
      <c r="C2194" t="s">
        <v>637</v>
      </c>
      <c r="D2194" t="s">
        <v>21</v>
      </c>
      <c r="E2194">
        <v>26101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43394</v>
      </c>
      <c r="L2194" t="s">
        <v>26</v>
      </c>
      <c r="N2194" t="s">
        <v>24</v>
      </c>
    </row>
    <row r="2195" spans="1:14" x14ac:dyDescent="0.25">
      <c r="A2195" t="s">
        <v>1984</v>
      </c>
      <c r="B2195" t="s">
        <v>4391</v>
      </c>
      <c r="C2195" t="s">
        <v>4380</v>
      </c>
      <c r="D2195" t="s">
        <v>21</v>
      </c>
      <c r="E2195">
        <v>26408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43394</v>
      </c>
      <c r="L2195" t="s">
        <v>26</v>
      </c>
      <c r="N2195" t="s">
        <v>24</v>
      </c>
    </row>
    <row r="2196" spans="1:14" x14ac:dyDescent="0.25">
      <c r="A2196" t="s">
        <v>4392</v>
      </c>
      <c r="B2196" t="s">
        <v>4393</v>
      </c>
      <c r="C2196" t="s">
        <v>1072</v>
      </c>
      <c r="D2196" t="s">
        <v>21</v>
      </c>
      <c r="E2196">
        <v>26456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43394</v>
      </c>
      <c r="L2196" t="s">
        <v>26</v>
      </c>
      <c r="N2196" t="s">
        <v>24</v>
      </c>
    </row>
    <row r="2197" spans="1:14" x14ac:dyDescent="0.25">
      <c r="A2197" t="s">
        <v>2432</v>
      </c>
      <c r="B2197" t="s">
        <v>4394</v>
      </c>
      <c r="C2197" t="s">
        <v>32</v>
      </c>
      <c r="D2197" t="s">
        <v>21</v>
      </c>
      <c r="E2197">
        <v>24954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43394</v>
      </c>
      <c r="L2197" t="s">
        <v>26</v>
      </c>
      <c r="N2197" t="s">
        <v>24</v>
      </c>
    </row>
    <row r="2198" spans="1:14" x14ac:dyDescent="0.25">
      <c r="A2198" t="s">
        <v>4395</v>
      </c>
      <c r="B2198" t="s">
        <v>4396</v>
      </c>
      <c r="C2198" t="s">
        <v>4388</v>
      </c>
      <c r="D2198" t="s">
        <v>21</v>
      </c>
      <c r="E2198">
        <v>26451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43394</v>
      </c>
      <c r="L2198" t="s">
        <v>26</v>
      </c>
      <c r="N2198" t="s">
        <v>24</v>
      </c>
    </row>
    <row r="2199" spans="1:14" x14ac:dyDescent="0.25">
      <c r="A2199" t="s">
        <v>1039</v>
      </c>
      <c r="B2199" t="s">
        <v>1714</v>
      </c>
      <c r="C2199" t="s">
        <v>1380</v>
      </c>
      <c r="D2199" t="s">
        <v>21</v>
      </c>
      <c r="E2199">
        <v>26330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43394</v>
      </c>
      <c r="L2199" t="s">
        <v>26</v>
      </c>
      <c r="N2199" t="s">
        <v>24</v>
      </c>
    </row>
    <row r="2200" spans="1:14" x14ac:dyDescent="0.25">
      <c r="A2200" t="s">
        <v>1517</v>
      </c>
      <c r="B2200" t="s">
        <v>4397</v>
      </c>
      <c r="C2200" t="s">
        <v>686</v>
      </c>
      <c r="D2200" t="s">
        <v>21</v>
      </c>
      <c r="E2200">
        <v>26301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43394</v>
      </c>
      <c r="L2200" t="s">
        <v>26</v>
      </c>
      <c r="N2200" t="s">
        <v>24</v>
      </c>
    </row>
    <row r="2201" spans="1:14" x14ac:dyDescent="0.25">
      <c r="A2201" t="s">
        <v>4398</v>
      </c>
      <c r="B2201" t="s">
        <v>4399</v>
      </c>
      <c r="C2201" t="s">
        <v>58</v>
      </c>
      <c r="D2201" t="s">
        <v>21</v>
      </c>
      <c r="E2201">
        <v>26280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43394</v>
      </c>
      <c r="L2201" t="s">
        <v>26</v>
      </c>
      <c r="N2201" t="s">
        <v>24</v>
      </c>
    </row>
    <row r="2202" spans="1:14" x14ac:dyDescent="0.25">
      <c r="A2202" t="s">
        <v>56</v>
      </c>
      <c r="B2202" t="s">
        <v>4400</v>
      </c>
      <c r="C2202" t="s">
        <v>58</v>
      </c>
      <c r="D2202" t="s">
        <v>21</v>
      </c>
      <c r="E2202">
        <v>26280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43394</v>
      </c>
      <c r="L2202" t="s">
        <v>26</v>
      </c>
      <c r="N2202" t="s">
        <v>24</v>
      </c>
    </row>
    <row r="2203" spans="1:14" x14ac:dyDescent="0.25">
      <c r="A2203" t="s">
        <v>4401</v>
      </c>
      <c r="B2203" t="s">
        <v>4402</v>
      </c>
      <c r="C2203" t="s">
        <v>637</v>
      </c>
      <c r="D2203" t="s">
        <v>21</v>
      </c>
      <c r="E2203">
        <v>26101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43394</v>
      </c>
      <c r="L2203" t="s">
        <v>26</v>
      </c>
      <c r="N2203" t="s">
        <v>24</v>
      </c>
    </row>
    <row r="2204" spans="1:14" x14ac:dyDescent="0.25">
      <c r="A2204" t="s">
        <v>343</v>
      </c>
      <c r="B2204" t="s">
        <v>2860</v>
      </c>
      <c r="C2204" t="s">
        <v>637</v>
      </c>
      <c r="D2204" t="s">
        <v>21</v>
      </c>
      <c r="E2204">
        <v>26101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43394</v>
      </c>
      <c r="L2204" t="s">
        <v>26</v>
      </c>
      <c r="N2204" t="s">
        <v>24</v>
      </c>
    </row>
    <row r="2205" spans="1:14" x14ac:dyDescent="0.25">
      <c r="A2205" t="s">
        <v>1483</v>
      </c>
      <c r="B2205" t="s">
        <v>2914</v>
      </c>
      <c r="C2205" t="s">
        <v>441</v>
      </c>
      <c r="D2205" t="s">
        <v>21</v>
      </c>
      <c r="E2205">
        <v>26554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43394</v>
      </c>
      <c r="L2205" t="s">
        <v>26</v>
      </c>
      <c r="N2205" t="s">
        <v>24</v>
      </c>
    </row>
    <row r="2206" spans="1:14" x14ac:dyDescent="0.25">
      <c r="A2206" t="s">
        <v>4403</v>
      </c>
      <c r="B2206" t="s">
        <v>4404</v>
      </c>
      <c r="C2206" t="s">
        <v>4405</v>
      </c>
      <c r="D2206" t="s">
        <v>21</v>
      </c>
      <c r="E2206">
        <v>26385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43394</v>
      </c>
      <c r="L2206" t="s">
        <v>26</v>
      </c>
      <c r="N2206" t="s">
        <v>24</v>
      </c>
    </row>
    <row r="2207" spans="1:14" x14ac:dyDescent="0.25">
      <c r="A2207" t="s">
        <v>4406</v>
      </c>
      <c r="B2207" t="s">
        <v>4407</v>
      </c>
      <c r="C2207" t="s">
        <v>4380</v>
      </c>
      <c r="D2207" t="s">
        <v>21</v>
      </c>
      <c r="E2207">
        <v>26408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43394</v>
      </c>
      <c r="L2207" t="s">
        <v>26</v>
      </c>
      <c r="N2207" t="s">
        <v>24</v>
      </c>
    </row>
    <row r="2208" spans="1:14" x14ac:dyDescent="0.25">
      <c r="A2208" t="s">
        <v>2380</v>
      </c>
      <c r="B2208" t="s">
        <v>4408</v>
      </c>
      <c r="C2208" t="s">
        <v>32</v>
      </c>
      <c r="D2208" t="s">
        <v>21</v>
      </c>
      <c r="E2208">
        <v>24954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43394</v>
      </c>
      <c r="L2208" t="s">
        <v>26</v>
      </c>
      <c r="N2208" t="s">
        <v>24</v>
      </c>
    </row>
    <row r="2209" spans="1:14" x14ac:dyDescent="0.25">
      <c r="A2209" t="s">
        <v>4409</v>
      </c>
      <c r="B2209" t="s">
        <v>4410</v>
      </c>
      <c r="C2209" t="s">
        <v>32</v>
      </c>
      <c r="D2209" t="s">
        <v>21</v>
      </c>
      <c r="E2209">
        <v>24954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43394</v>
      </c>
      <c r="L2209" t="s">
        <v>26</v>
      </c>
      <c r="N2209" t="s">
        <v>24</v>
      </c>
    </row>
    <row r="2210" spans="1:14" x14ac:dyDescent="0.25">
      <c r="A2210" t="s">
        <v>3891</v>
      </c>
      <c r="B2210" t="s">
        <v>4411</v>
      </c>
      <c r="C2210" t="s">
        <v>42</v>
      </c>
      <c r="D2210" t="s">
        <v>21</v>
      </c>
      <c r="E2210">
        <v>26273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43394</v>
      </c>
      <c r="L2210" t="s">
        <v>26</v>
      </c>
      <c r="N2210" t="s">
        <v>24</v>
      </c>
    </row>
    <row r="2211" spans="1:14" x14ac:dyDescent="0.25">
      <c r="A2211" t="s">
        <v>2538</v>
      </c>
      <c r="B2211" t="s">
        <v>4412</v>
      </c>
      <c r="C2211" t="s">
        <v>32</v>
      </c>
      <c r="D2211" t="s">
        <v>21</v>
      </c>
      <c r="E2211">
        <v>24954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43394</v>
      </c>
      <c r="L2211" t="s">
        <v>26</v>
      </c>
      <c r="N2211" t="s">
        <v>24</v>
      </c>
    </row>
    <row r="2212" spans="1:14" x14ac:dyDescent="0.25">
      <c r="A2212" t="s">
        <v>2407</v>
      </c>
      <c r="B2212" t="s">
        <v>4413</v>
      </c>
      <c r="C2212" t="s">
        <v>637</v>
      </c>
      <c r="D2212" t="s">
        <v>21</v>
      </c>
      <c r="E2212">
        <v>26101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43394</v>
      </c>
      <c r="L2212" t="s">
        <v>26</v>
      </c>
      <c r="N2212" t="s">
        <v>24</v>
      </c>
    </row>
    <row r="2213" spans="1:14" x14ac:dyDescent="0.25">
      <c r="A2213" t="s">
        <v>2407</v>
      </c>
      <c r="B2213" t="s">
        <v>4414</v>
      </c>
      <c r="C2213" t="s">
        <v>637</v>
      </c>
      <c r="D2213" t="s">
        <v>21</v>
      </c>
      <c r="E2213">
        <v>26101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43394</v>
      </c>
      <c r="L2213" t="s">
        <v>26</v>
      </c>
      <c r="N2213" t="s">
        <v>24</v>
      </c>
    </row>
    <row r="2214" spans="1:14" x14ac:dyDescent="0.25">
      <c r="A2214" t="s">
        <v>4415</v>
      </c>
      <c r="B2214" t="s">
        <v>4416</v>
      </c>
      <c r="C2214" t="s">
        <v>4405</v>
      </c>
      <c r="D2214" t="s">
        <v>21</v>
      </c>
      <c r="E2214">
        <v>26385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43394</v>
      </c>
      <c r="L2214" t="s">
        <v>26</v>
      </c>
      <c r="N2214" t="s">
        <v>24</v>
      </c>
    </row>
    <row r="2215" spans="1:14" x14ac:dyDescent="0.25">
      <c r="A2215" t="s">
        <v>62</v>
      </c>
      <c r="B2215" t="s">
        <v>4417</v>
      </c>
      <c r="C2215" t="s">
        <v>32</v>
      </c>
      <c r="D2215" t="s">
        <v>21</v>
      </c>
      <c r="E2215">
        <v>24954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43394</v>
      </c>
      <c r="L2215" t="s">
        <v>26</v>
      </c>
      <c r="N2215" t="s">
        <v>24</v>
      </c>
    </row>
    <row r="2216" spans="1:14" x14ac:dyDescent="0.25">
      <c r="A2216" t="s">
        <v>4418</v>
      </c>
      <c r="B2216" t="s">
        <v>4419</v>
      </c>
      <c r="C2216" t="s">
        <v>1413</v>
      </c>
      <c r="D2216" t="s">
        <v>21</v>
      </c>
      <c r="E2216">
        <v>24946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43394</v>
      </c>
      <c r="L2216" t="s">
        <v>26</v>
      </c>
      <c r="N2216" t="s">
        <v>24</v>
      </c>
    </row>
    <row r="2217" spans="1:14" x14ac:dyDescent="0.25">
      <c r="A2217" t="s">
        <v>3812</v>
      </c>
      <c r="B2217" t="s">
        <v>4420</v>
      </c>
      <c r="C2217" t="s">
        <v>686</v>
      </c>
      <c r="D2217" t="s">
        <v>21</v>
      </c>
      <c r="E2217">
        <v>26301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43394</v>
      </c>
      <c r="L2217" t="s">
        <v>26</v>
      </c>
      <c r="N2217" t="s">
        <v>24</v>
      </c>
    </row>
    <row r="2218" spans="1:14" x14ac:dyDescent="0.25">
      <c r="A2218" t="s">
        <v>2575</v>
      </c>
      <c r="B2218" t="s">
        <v>4421</v>
      </c>
      <c r="C2218" t="s">
        <v>637</v>
      </c>
      <c r="D2218" t="s">
        <v>21</v>
      </c>
      <c r="E2218">
        <v>26101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43394</v>
      </c>
      <c r="L2218" t="s">
        <v>26</v>
      </c>
      <c r="N2218" t="s">
        <v>24</v>
      </c>
    </row>
    <row r="2219" spans="1:14" x14ac:dyDescent="0.25">
      <c r="A2219" t="s">
        <v>2380</v>
      </c>
      <c r="B2219" t="s">
        <v>2835</v>
      </c>
      <c r="C2219" t="s">
        <v>637</v>
      </c>
      <c r="D2219" t="s">
        <v>21</v>
      </c>
      <c r="E2219">
        <v>26101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43392</v>
      </c>
      <c r="L2219" t="s">
        <v>26</v>
      </c>
      <c r="N2219" t="s">
        <v>24</v>
      </c>
    </row>
    <row r="2220" spans="1:14" x14ac:dyDescent="0.25">
      <c r="A2220" t="s">
        <v>2836</v>
      </c>
      <c r="B2220" t="s">
        <v>2837</v>
      </c>
      <c r="C2220" t="s">
        <v>637</v>
      </c>
      <c r="D2220" t="s">
        <v>21</v>
      </c>
      <c r="E2220">
        <v>26104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43392</v>
      </c>
      <c r="L2220" t="s">
        <v>26</v>
      </c>
      <c r="N2220" t="s">
        <v>24</v>
      </c>
    </row>
    <row r="2221" spans="1:14" x14ac:dyDescent="0.25">
      <c r="A2221" t="s">
        <v>2603</v>
      </c>
      <c r="B2221" t="s">
        <v>2604</v>
      </c>
      <c r="C2221" t="s">
        <v>2605</v>
      </c>
      <c r="D2221" t="s">
        <v>21</v>
      </c>
      <c r="E2221">
        <v>25820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43391</v>
      </c>
      <c r="L2221" t="s">
        <v>26</v>
      </c>
      <c r="N2221" t="s">
        <v>24</v>
      </c>
    </row>
    <row r="2222" spans="1:14" x14ac:dyDescent="0.25">
      <c r="A2222" t="s">
        <v>2577</v>
      </c>
      <c r="B2222" t="s">
        <v>2578</v>
      </c>
      <c r="C2222" t="s">
        <v>235</v>
      </c>
      <c r="D2222" t="s">
        <v>21</v>
      </c>
      <c r="E2222">
        <v>25174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43391</v>
      </c>
      <c r="L2222" t="s">
        <v>26</v>
      </c>
      <c r="N2222" t="s">
        <v>24</v>
      </c>
    </row>
    <row r="2223" spans="1:14" x14ac:dyDescent="0.25">
      <c r="A2223" t="s">
        <v>790</v>
      </c>
      <c r="B2223" t="s">
        <v>2918</v>
      </c>
      <c r="C2223" t="s">
        <v>2919</v>
      </c>
      <c r="D2223" t="s">
        <v>21</v>
      </c>
      <c r="E2223">
        <v>25570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43391</v>
      </c>
      <c r="L2223" t="s">
        <v>26</v>
      </c>
      <c r="N2223" t="s">
        <v>24</v>
      </c>
    </row>
    <row r="2224" spans="1:14" x14ac:dyDescent="0.25">
      <c r="A2224" t="s">
        <v>4422</v>
      </c>
      <c r="B2224" t="s">
        <v>4423</v>
      </c>
      <c r="C2224" t="s">
        <v>537</v>
      </c>
      <c r="D2224" t="s">
        <v>21</v>
      </c>
      <c r="E2224">
        <v>25053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43390</v>
      </c>
      <c r="L2224" t="s">
        <v>26</v>
      </c>
      <c r="N2224" t="s">
        <v>24</v>
      </c>
    </row>
    <row r="2225" spans="1:14" x14ac:dyDescent="0.25">
      <c r="A2225" t="s">
        <v>4424</v>
      </c>
      <c r="B2225" t="s">
        <v>4425</v>
      </c>
      <c r="C2225" t="s">
        <v>113</v>
      </c>
      <c r="D2225" t="s">
        <v>21</v>
      </c>
      <c r="E2225">
        <v>25801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43390</v>
      </c>
      <c r="L2225" t="s">
        <v>26</v>
      </c>
      <c r="N2225" t="s">
        <v>24</v>
      </c>
    </row>
    <row r="2226" spans="1:14" x14ac:dyDescent="0.25">
      <c r="A2226" t="s">
        <v>2432</v>
      </c>
      <c r="B2226" t="s">
        <v>4426</v>
      </c>
      <c r="C2226" t="s">
        <v>537</v>
      </c>
      <c r="D2226" t="s">
        <v>21</v>
      </c>
      <c r="E2226">
        <v>25053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43390</v>
      </c>
      <c r="L2226" t="s">
        <v>26</v>
      </c>
      <c r="N2226" t="s">
        <v>24</v>
      </c>
    </row>
    <row r="2227" spans="1:14" x14ac:dyDescent="0.25">
      <c r="A2227" t="s">
        <v>2432</v>
      </c>
      <c r="B2227" t="s">
        <v>4427</v>
      </c>
      <c r="C2227" t="s">
        <v>4042</v>
      </c>
      <c r="D2227" t="s">
        <v>21</v>
      </c>
      <c r="E2227">
        <v>25302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43390</v>
      </c>
      <c r="L2227" t="s">
        <v>26</v>
      </c>
      <c r="N2227" t="s">
        <v>24</v>
      </c>
    </row>
    <row r="2228" spans="1:14" x14ac:dyDescent="0.25">
      <c r="A2228" t="s">
        <v>496</v>
      </c>
      <c r="B2228" t="s">
        <v>4428</v>
      </c>
      <c r="C2228" t="s">
        <v>2457</v>
      </c>
      <c r="D2228" t="s">
        <v>21</v>
      </c>
      <c r="E2228">
        <v>25071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43390</v>
      </c>
      <c r="L2228" t="s">
        <v>26</v>
      </c>
      <c r="N2228" t="s">
        <v>24</v>
      </c>
    </row>
    <row r="2229" spans="1:14" x14ac:dyDescent="0.25">
      <c r="A2229" t="s">
        <v>2380</v>
      </c>
      <c r="B2229" t="s">
        <v>4429</v>
      </c>
      <c r="C2229" t="s">
        <v>113</v>
      </c>
      <c r="D2229" t="s">
        <v>21</v>
      </c>
      <c r="E2229">
        <v>25801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43390</v>
      </c>
      <c r="L2229" t="s">
        <v>26</v>
      </c>
      <c r="N2229" t="s">
        <v>24</v>
      </c>
    </row>
    <row r="2230" spans="1:14" x14ac:dyDescent="0.25">
      <c r="A2230" t="s">
        <v>2571</v>
      </c>
      <c r="B2230" t="s">
        <v>4430</v>
      </c>
      <c r="C2230" t="s">
        <v>4431</v>
      </c>
      <c r="D2230" t="s">
        <v>21</v>
      </c>
      <c r="E2230">
        <v>25047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43390</v>
      </c>
      <c r="L2230" t="s">
        <v>26</v>
      </c>
      <c r="N2230" t="s">
        <v>24</v>
      </c>
    </row>
    <row r="2231" spans="1:14" x14ac:dyDescent="0.25">
      <c r="A2231" t="s">
        <v>3216</v>
      </c>
      <c r="B2231" t="s">
        <v>4432</v>
      </c>
      <c r="C2231" t="s">
        <v>4042</v>
      </c>
      <c r="D2231" t="s">
        <v>21</v>
      </c>
      <c r="E2231">
        <v>25302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43390</v>
      </c>
      <c r="L2231" t="s">
        <v>26</v>
      </c>
      <c r="N2231" t="s">
        <v>24</v>
      </c>
    </row>
    <row r="2232" spans="1:14" x14ac:dyDescent="0.25">
      <c r="A2232" t="s">
        <v>2571</v>
      </c>
      <c r="B2232" t="s">
        <v>4433</v>
      </c>
      <c r="C2232" t="s">
        <v>2457</v>
      </c>
      <c r="D2232" t="s">
        <v>21</v>
      </c>
      <c r="E2232">
        <v>25071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43390</v>
      </c>
      <c r="L2232" t="s">
        <v>26</v>
      </c>
      <c r="N2232" t="s">
        <v>24</v>
      </c>
    </row>
    <row r="2233" spans="1:14" x14ac:dyDescent="0.25">
      <c r="A2233" t="s">
        <v>4434</v>
      </c>
      <c r="B2233" t="s">
        <v>4435</v>
      </c>
      <c r="C2233" t="s">
        <v>4436</v>
      </c>
      <c r="D2233" t="s">
        <v>21</v>
      </c>
      <c r="E2233">
        <v>25005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43390</v>
      </c>
      <c r="L2233" t="s">
        <v>26</v>
      </c>
      <c r="N2233" t="s">
        <v>24</v>
      </c>
    </row>
    <row r="2234" spans="1:14" x14ac:dyDescent="0.25">
      <c r="A2234" t="s">
        <v>4048</v>
      </c>
      <c r="B2234" t="s">
        <v>4437</v>
      </c>
      <c r="C2234" t="s">
        <v>2457</v>
      </c>
      <c r="D2234" t="s">
        <v>21</v>
      </c>
      <c r="E2234">
        <v>25071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43390</v>
      </c>
      <c r="L2234" t="s">
        <v>26</v>
      </c>
      <c r="N2234" t="s">
        <v>24</v>
      </c>
    </row>
    <row r="2235" spans="1:14" x14ac:dyDescent="0.25">
      <c r="A2235" t="s">
        <v>2407</v>
      </c>
      <c r="B2235" t="s">
        <v>4438</v>
      </c>
      <c r="C2235" t="s">
        <v>537</v>
      </c>
      <c r="D2235" t="s">
        <v>21</v>
      </c>
      <c r="E2235">
        <v>25053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43390</v>
      </c>
      <c r="L2235" t="s">
        <v>26</v>
      </c>
      <c r="N2235" t="s">
        <v>24</v>
      </c>
    </row>
    <row r="2236" spans="1:14" x14ac:dyDescent="0.25">
      <c r="A2236" t="s">
        <v>2407</v>
      </c>
      <c r="B2236" t="s">
        <v>4439</v>
      </c>
      <c r="C2236" t="s">
        <v>2457</v>
      </c>
      <c r="D2236" t="s">
        <v>21</v>
      </c>
      <c r="E2236">
        <v>25071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43390</v>
      </c>
      <c r="L2236" t="s">
        <v>26</v>
      </c>
      <c r="N2236" t="s">
        <v>24</v>
      </c>
    </row>
    <row r="2237" spans="1:14" x14ac:dyDescent="0.25">
      <c r="A2237" t="s">
        <v>2407</v>
      </c>
      <c r="B2237" t="s">
        <v>4440</v>
      </c>
      <c r="C2237" t="s">
        <v>113</v>
      </c>
      <c r="D2237" t="s">
        <v>21</v>
      </c>
      <c r="E2237">
        <v>25801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43390</v>
      </c>
      <c r="L2237" t="s">
        <v>26</v>
      </c>
      <c r="N2237" t="s">
        <v>24</v>
      </c>
    </row>
    <row r="2238" spans="1:14" x14ac:dyDescent="0.25">
      <c r="A2238" t="s">
        <v>4441</v>
      </c>
      <c r="B2238" t="s">
        <v>4442</v>
      </c>
      <c r="C2238" t="s">
        <v>537</v>
      </c>
      <c r="D2238" t="s">
        <v>21</v>
      </c>
      <c r="E2238">
        <v>25053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43390</v>
      </c>
      <c r="L2238" t="s">
        <v>26</v>
      </c>
      <c r="N2238" t="s">
        <v>24</v>
      </c>
    </row>
    <row r="2239" spans="1:14" x14ac:dyDescent="0.25">
      <c r="A2239" t="s">
        <v>1594</v>
      </c>
      <c r="B2239" t="s">
        <v>4443</v>
      </c>
      <c r="C2239" t="s">
        <v>113</v>
      </c>
      <c r="D2239" t="s">
        <v>21</v>
      </c>
      <c r="E2239">
        <v>25801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43390</v>
      </c>
      <c r="L2239" t="s">
        <v>26</v>
      </c>
      <c r="N2239" t="s">
        <v>24</v>
      </c>
    </row>
    <row r="2240" spans="1:14" x14ac:dyDescent="0.25">
      <c r="A2240" t="s">
        <v>4444</v>
      </c>
      <c r="B2240" t="s">
        <v>4445</v>
      </c>
      <c r="C2240" t="s">
        <v>4446</v>
      </c>
      <c r="D2240" t="s">
        <v>21</v>
      </c>
      <c r="E2240">
        <v>25114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43390</v>
      </c>
      <c r="L2240" t="s">
        <v>26</v>
      </c>
      <c r="N2240" t="s">
        <v>24</v>
      </c>
    </row>
    <row r="2241" spans="1:14" x14ac:dyDescent="0.25">
      <c r="A2241" t="s">
        <v>4237</v>
      </c>
      <c r="B2241" t="s">
        <v>4447</v>
      </c>
      <c r="C2241" t="s">
        <v>4448</v>
      </c>
      <c r="D2241" t="s">
        <v>21</v>
      </c>
      <c r="E2241">
        <v>25009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43390</v>
      </c>
      <c r="L2241" t="s">
        <v>26</v>
      </c>
      <c r="N2241" t="s">
        <v>24</v>
      </c>
    </row>
    <row r="2242" spans="1:14" x14ac:dyDescent="0.25">
      <c r="A2242" t="s">
        <v>4449</v>
      </c>
      <c r="B2242" t="s">
        <v>4450</v>
      </c>
      <c r="C2242" t="s">
        <v>4451</v>
      </c>
      <c r="D2242" t="s">
        <v>21</v>
      </c>
      <c r="E2242">
        <v>26415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43388</v>
      </c>
      <c r="L2242" t="s">
        <v>26</v>
      </c>
      <c r="N2242" t="s">
        <v>24</v>
      </c>
    </row>
    <row r="2243" spans="1:14" x14ac:dyDescent="0.25">
      <c r="A2243" t="s">
        <v>261</v>
      </c>
      <c r="B2243" t="s">
        <v>262</v>
      </c>
      <c r="C2243" t="s">
        <v>263</v>
      </c>
      <c r="D2243" t="s">
        <v>21</v>
      </c>
      <c r="E2243">
        <v>26801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43388</v>
      </c>
      <c r="L2243" t="s">
        <v>26</v>
      </c>
      <c r="N2243" t="s">
        <v>24</v>
      </c>
    </row>
    <row r="2244" spans="1:14" x14ac:dyDescent="0.25">
      <c r="A2244" t="s">
        <v>162</v>
      </c>
      <c r="B2244" t="s">
        <v>4452</v>
      </c>
      <c r="C2244" t="s">
        <v>146</v>
      </c>
      <c r="D2244" t="s">
        <v>21</v>
      </c>
      <c r="E2244">
        <v>26362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43388</v>
      </c>
      <c r="L2244" t="s">
        <v>26</v>
      </c>
      <c r="N2244" t="s">
        <v>24</v>
      </c>
    </row>
    <row r="2245" spans="1:14" x14ac:dyDescent="0.25">
      <c r="A2245" t="s">
        <v>4453</v>
      </c>
      <c r="B2245" t="s">
        <v>3776</v>
      </c>
      <c r="C2245" t="s">
        <v>4454</v>
      </c>
      <c r="D2245" t="s">
        <v>21</v>
      </c>
      <c r="E2245">
        <v>26716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43388</v>
      </c>
      <c r="L2245" t="s">
        <v>26</v>
      </c>
      <c r="N2245" t="s">
        <v>24</v>
      </c>
    </row>
    <row r="2246" spans="1:14" x14ac:dyDescent="0.25">
      <c r="A2246" t="s">
        <v>4455</v>
      </c>
      <c r="B2246" t="s">
        <v>4456</v>
      </c>
      <c r="C2246" t="s">
        <v>4457</v>
      </c>
      <c r="D2246" t="s">
        <v>21</v>
      </c>
      <c r="E2246">
        <v>26178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43388</v>
      </c>
      <c r="L2246" t="s">
        <v>26</v>
      </c>
      <c r="N2246" t="s">
        <v>24</v>
      </c>
    </row>
    <row r="2247" spans="1:14" x14ac:dyDescent="0.25">
      <c r="A2247" t="s">
        <v>4458</v>
      </c>
      <c r="B2247" t="s">
        <v>4459</v>
      </c>
      <c r="C2247" t="s">
        <v>4457</v>
      </c>
      <c r="D2247" t="s">
        <v>21</v>
      </c>
      <c r="E2247">
        <v>26178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43388</v>
      </c>
      <c r="L2247" t="s">
        <v>26</v>
      </c>
      <c r="N2247" t="s">
        <v>24</v>
      </c>
    </row>
    <row r="2248" spans="1:14" x14ac:dyDescent="0.25">
      <c r="A2248" t="s">
        <v>4460</v>
      </c>
      <c r="B2248" t="s">
        <v>4461</v>
      </c>
      <c r="C2248" t="s">
        <v>263</v>
      </c>
      <c r="D2248" t="s">
        <v>21</v>
      </c>
      <c r="E2248">
        <v>26801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43388</v>
      </c>
      <c r="L2248" t="s">
        <v>26</v>
      </c>
      <c r="N2248" t="s">
        <v>24</v>
      </c>
    </row>
    <row r="2249" spans="1:14" x14ac:dyDescent="0.25">
      <c r="A2249" t="s">
        <v>4462</v>
      </c>
      <c r="B2249" t="s">
        <v>4463</v>
      </c>
      <c r="C2249" t="s">
        <v>4464</v>
      </c>
      <c r="D2249" t="s">
        <v>21</v>
      </c>
      <c r="E2249">
        <v>26362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43388</v>
      </c>
      <c r="L2249" t="s">
        <v>26</v>
      </c>
      <c r="N2249" t="s">
        <v>24</v>
      </c>
    </row>
    <row r="2250" spans="1:14" x14ac:dyDescent="0.25">
      <c r="A2250" t="s">
        <v>2380</v>
      </c>
      <c r="B2250" t="s">
        <v>4465</v>
      </c>
      <c r="C2250" t="s">
        <v>146</v>
      </c>
      <c r="D2250" t="s">
        <v>21</v>
      </c>
      <c r="E2250">
        <v>26362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43388</v>
      </c>
      <c r="L2250" t="s">
        <v>26</v>
      </c>
      <c r="N2250" t="s">
        <v>24</v>
      </c>
    </row>
    <row r="2251" spans="1:14" x14ac:dyDescent="0.25">
      <c r="A2251" t="s">
        <v>4466</v>
      </c>
      <c r="B2251" t="s">
        <v>4467</v>
      </c>
      <c r="C2251" t="s">
        <v>4468</v>
      </c>
      <c r="D2251" t="s">
        <v>21</v>
      </c>
      <c r="E2251">
        <v>26148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43388</v>
      </c>
      <c r="L2251" t="s">
        <v>26</v>
      </c>
      <c r="N2251" t="s">
        <v>24</v>
      </c>
    </row>
    <row r="2252" spans="1:14" x14ac:dyDescent="0.25">
      <c r="A2252" t="s">
        <v>4469</v>
      </c>
      <c r="B2252" t="s">
        <v>4470</v>
      </c>
      <c r="C2252" t="s">
        <v>146</v>
      </c>
      <c r="D2252" t="s">
        <v>21</v>
      </c>
      <c r="E2252">
        <v>26362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43388</v>
      </c>
      <c r="L2252" t="s">
        <v>26</v>
      </c>
      <c r="N2252" t="s">
        <v>24</v>
      </c>
    </row>
    <row r="2253" spans="1:14" x14ac:dyDescent="0.25">
      <c r="A2253" t="s">
        <v>4471</v>
      </c>
      <c r="B2253" t="s">
        <v>4472</v>
      </c>
      <c r="C2253" t="s">
        <v>4473</v>
      </c>
      <c r="D2253" t="s">
        <v>21</v>
      </c>
      <c r="E2253">
        <v>26720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43388</v>
      </c>
      <c r="L2253" t="s">
        <v>26</v>
      </c>
      <c r="N2253" t="s">
        <v>24</v>
      </c>
    </row>
    <row r="2254" spans="1:14" x14ac:dyDescent="0.25">
      <c r="A2254" t="s">
        <v>181</v>
      </c>
      <c r="B2254" t="s">
        <v>4474</v>
      </c>
      <c r="C2254" t="s">
        <v>146</v>
      </c>
      <c r="D2254" t="s">
        <v>21</v>
      </c>
      <c r="E2254">
        <v>26362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43388</v>
      </c>
      <c r="L2254" t="s">
        <v>26</v>
      </c>
      <c r="N2254" t="s">
        <v>24</v>
      </c>
    </row>
    <row r="2255" spans="1:14" x14ac:dyDescent="0.25">
      <c r="A2255" t="s">
        <v>4475</v>
      </c>
      <c r="B2255" t="s">
        <v>4476</v>
      </c>
      <c r="C2255" t="s">
        <v>4477</v>
      </c>
      <c r="D2255" t="s">
        <v>21</v>
      </c>
      <c r="E2255">
        <v>26739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43388</v>
      </c>
      <c r="L2255" t="s">
        <v>26</v>
      </c>
      <c r="N2255" t="s">
        <v>24</v>
      </c>
    </row>
    <row r="2256" spans="1:14" x14ac:dyDescent="0.25">
      <c r="A2256" t="s">
        <v>4478</v>
      </c>
      <c r="B2256" t="s">
        <v>4479</v>
      </c>
      <c r="C2256" t="s">
        <v>283</v>
      </c>
      <c r="D2256" t="s">
        <v>21</v>
      </c>
      <c r="E2256">
        <v>26851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43388</v>
      </c>
      <c r="L2256" t="s">
        <v>26</v>
      </c>
      <c r="N2256" t="s">
        <v>24</v>
      </c>
    </row>
    <row r="2257" spans="1:14" x14ac:dyDescent="0.25">
      <c r="A2257" t="s">
        <v>4480</v>
      </c>
      <c r="B2257" t="s">
        <v>4481</v>
      </c>
      <c r="C2257" t="s">
        <v>4454</v>
      </c>
      <c r="D2257" t="s">
        <v>21</v>
      </c>
      <c r="E2257">
        <v>26716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43388</v>
      </c>
      <c r="L2257" t="s">
        <v>26</v>
      </c>
      <c r="N2257" t="s">
        <v>24</v>
      </c>
    </row>
    <row r="2258" spans="1:14" x14ac:dyDescent="0.25">
      <c r="A2258" t="s">
        <v>4482</v>
      </c>
      <c r="B2258" t="s">
        <v>4483</v>
      </c>
      <c r="C2258" t="s">
        <v>4477</v>
      </c>
      <c r="D2258" t="s">
        <v>21</v>
      </c>
      <c r="E2258">
        <v>26739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43388</v>
      </c>
      <c r="L2258" t="s">
        <v>26</v>
      </c>
      <c r="N2258" t="s">
        <v>24</v>
      </c>
    </row>
    <row r="2259" spans="1:14" x14ac:dyDescent="0.25">
      <c r="A2259" t="s">
        <v>4484</v>
      </c>
      <c r="B2259" t="s">
        <v>4485</v>
      </c>
      <c r="C2259" t="s">
        <v>2491</v>
      </c>
      <c r="D2259" t="s">
        <v>21</v>
      </c>
      <c r="E2259">
        <v>26719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43385</v>
      </c>
      <c r="L2259" t="s">
        <v>26</v>
      </c>
      <c r="N2259" t="s">
        <v>24</v>
      </c>
    </row>
    <row r="2260" spans="1:14" x14ac:dyDescent="0.25">
      <c r="A2260" t="s">
        <v>4486</v>
      </c>
      <c r="B2260" t="s">
        <v>4487</v>
      </c>
      <c r="C2260" t="s">
        <v>2491</v>
      </c>
      <c r="D2260" t="s">
        <v>21</v>
      </c>
      <c r="E2260">
        <v>26719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43385</v>
      </c>
      <c r="L2260" t="s">
        <v>26</v>
      </c>
      <c r="N2260" t="s">
        <v>24</v>
      </c>
    </row>
    <row r="2261" spans="1:14" x14ac:dyDescent="0.25">
      <c r="A2261" t="s">
        <v>4488</v>
      </c>
      <c r="B2261" t="s">
        <v>4489</v>
      </c>
      <c r="C2261" t="s">
        <v>1014</v>
      </c>
      <c r="D2261" t="s">
        <v>21</v>
      </c>
      <c r="E2261">
        <v>25530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43385</v>
      </c>
      <c r="L2261" t="s">
        <v>26</v>
      </c>
      <c r="N2261" t="s">
        <v>24</v>
      </c>
    </row>
    <row r="2262" spans="1:14" x14ac:dyDescent="0.25">
      <c r="A2262" t="s">
        <v>4490</v>
      </c>
      <c r="B2262" t="s">
        <v>4491</v>
      </c>
      <c r="C2262" t="s">
        <v>125</v>
      </c>
      <c r="D2262" t="s">
        <v>21</v>
      </c>
      <c r="E2262">
        <v>26753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43385</v>
      </c>
      <c r="L2262" t="s">
        <v>26</v>
      </c>
      <c r="N2262" t="s">
        <v>24</v>
      </c>
    </row>
    <row r="2263" spans="1:14" x14ac:dyDescent="0.25">
      <c r="A2263" t="s">
        <v>4492</v>
      </c>
      <c r="B2263" t="s">
        <v>4493</v>
      </c>
      <c r="C2263" t="s">
        <v>48</v>
      </c>
      <c r="D2263" t="s">
        <v>21</v>
      </c>
      <c r="E2263">
        <v>25306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43385</v>
      </c>
      <c r="L2263" t="s">
        <v>26</v>
      </c>
      <c r="N2263" t="s">
        <v>24</v>
      </c>
    </row>
    <row r="2264" spans="1:14" x14ac:dyDescent="0.25">
      <c r="A2264" t="s">
        <v>4494</v>
      </c>
      <c r="B2264" t="s">
        <v>4495</v>
      </c>
      <c r="C2264" t="s">
        <v>2274</v>
      </c>
      <c r="D2264" t="s">
        <v>21</v>
      </c>
      <c r="E2264">
        <v>25035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43385</v>
      </c>
      <c r="L2264" t="s">
        <v>26</v>
      </c>
      <c r="N2264" t="s">
        <v>24</v>
      </c>
    </row>
    <row r="2265" spans="1:14" x14ac:dyDescent="0.25">
      <c r="A2265" t="s">
        <v>4496</v>
      </c>
      <c r="B2265" t="s">
        <v>4497</v>
      </c>
      <c r="C2265" t="s">
        <v>113</v>
      </c>
      <c r="D2265" t="s">
        <v>21</v>
      </c>
      <c r="E2265">
        <v>25801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43385</v>
      </c>
      <c r="L2265" t="s">
        <v>26</v>
      </c>
      <c r="N2265" t="s">
        <v>24</v>
      </c>
    </row>
    <row r="2266" spans="1:14" x14ac:dyDescent="0.25">
      <c r="A2266" t="s">
        <v>4498</v>
      </c>
      <c r="B2266" t="s">
        <v>4499</v>
      </c>
      <c r="C2266" t="s">
        <v>113</v>
      </c>
      <c r="D2266" t="s">
        <v>21</v>
      </c>
      <c r="E2266">
        <v>25801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43385</v>
      </c>
      <c r="L2266" t="s">
        <v>26</v>
      </c>
      <c r="N2266" t="s">
        <v>24</v>
      </c>
    </row>
    <row r="2267" spans="1:14" x14ac:dyDescent="0.25">
      <c r="A2267" t="s">
        <v>4500</v>
      </c>
      <c r="B2267" t="s">
        <v>4501</v>
      </c>
      <c r="C2267" t="s">
        <v>113</v>
      </c>
      <c r="D2267" t="s">
        <v>21</v>
      </c>
      <c r="E2267">
        <v>25801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43385</v>
      </c>
      <c r="L2267" t="s">
        <v>26</v>
      </c>
      <c r="N2267" t="s">
        <v>24</v>
      </c>
    </row>
    <row r="2268" spans="1:14" x14ac:dyDescent="0.25">
      <c r="A2268" t="s">
        <v>2432</v>
      </c>
      <c r="B2268" t="s">
        <v>4502</v>
      </c>
      <c r="C2268" t="s">
        <v>1833</v>
      </c>
      <c r="D2268" t="s">
        <v>21</v>
      </c>
      <c r="E2268">
        <v>25015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43385</v>
      </c>
      <c r="L2268" t="s">
        <v>26</v>
      </c>
      <c r="N2268" t="s">
        <v>24</v>
      </c>
    </row>
    <row r="2269" spans="1:14" x14ac:dyDescent="0.25">
      <c r="A2269" t="s">
        <v>3240</v>
      </c>
      <c r="B2269" t="s">
        <v>3241</v>
      </c>
      <c r="C2269" t="s">
        <v>71</v>
      </c>
      <c r="D2269" t="s">
        <v>21</v>
      </c>
      <c r="E2269">
        <v>26003</v>
      </c>
      <c r="F2269" t="s">
        <v>23</v>
      </c>
      <c r="G2269" t="s">
        <v>23</v>
      </c>
      <c r="H2269" t="s">
        <v>24</v>
      </c>
      <c r="I2269" t="s">
        <v>24</v>
      </c>
      <c r="J2269" t="s">
        <v>25</v>
      </c>
      <c r="K2269" s="1">
        <v>43385</v>
      </c>
      <c r="L2269" t="s">
        <v>26</v>
      </c>
      <c r="N2269" t="s">
        <v>24</v>
      </c>
    </row>
    <row r="2270" spans="1:14" x14ac:dyDescent="0.25">
      <c r="A2270" t="s">
        <v>496</v>
      </c>
      <c r="B2270" t="s">
        <v>4503</v>
      </c>
      <c r="C2270" t="s">
        <v>113</v>
      </c>
      <c r="D2270" t="s">
        <v>21</v>
      </c>
      <c r="E2270">
        <v>25801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43385</v>
      </c>
      <c r="L2270" t="s">
        <v>26</v>
      </c>
      <c r="N2270" t="s">
        <v>24</v>
      </c>
    </row>
    <row r="2271" spans="1:14" x14ac:dyDescent="0.25">
      <c r="A2271" t="s">
        <v>3460</v>
      </c>
      <c r="B2271" t="s">
        <v>4504</v>
      </c>
      <c r="C2271" t="s">
        <v>1833</v>
      </c>
      <c r="D2271" t="s">
        <v>21</v>
      </c>
      <c r="E2271">
        <v>25015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43385</v>
      </c>
      <c r="L2271" t="s">
        <v>26</v>
      </c>
      <c r="N2271" t="s">
        <v>24</v>
      </c>
    </row>
    <row r="2272" spans="1:14" x14ac:dyDescent="0.25">
      <c r="A2272" t="s">
        <v>4505</v>
      </c>
      <c r="B2272" t="s">
        <v>4506</v>
      </c>
      <c r="C2272" t="s">
        <v>565</v>
      </c>
      <c r="D2272" t="s">
        <v>21</v>
      </c>
      <c r="E2272">
        <v>26726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43385</v>
      </c>
      <c r="L2272" t="s">
        <v>26</v>
      </c>
      <c r="N2272" t="s">
        <v>24</v>
      </c>
    </row>
    <row r="2273" spans="1:14" x14ac:dyDescent="0.25">
      <c r="A2273" t="s">
        <v>2380</v>
      </c>
      <c r="B2273" t="s">
        <v>4507</v>
      </c>
      <c r="C2273" t="s">
        <v>2491</v>
      </c>
      <c r="D2273" t="s">
        <v>21</v>
      </c>
      <c r="E2273">
        <v>26719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43385</v>
      </c>
      <c r="L2273" t="s">
        <v>26</v>
      </c>
      <c r="N2273" t="s">
        <v>24</v>
      </c>
    </row>
    <row r="2274" spans="1:14" x14ac:dyDescent="0.25">
      <c r="A2274" t="s">
        <v>4508</v>
      </c>
      <c r="B2274" t="s">
        <v>4509</v>
      </c>
      <c r="C2274" t="s">
        <v>4510</v>
      </c>
      <c r="D2274" t="s">
        <v>21</v>
      </c>
      <c r="E2274">
        <v>25801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43385</v>
      </c>
      <c r="L2274" t="s">
        <v>26</v>
      </c>
      <c r="N2274" t="s">
        <v>24</v>
      </c>
    </row>
    <row r="2275" spans="1:14" x14ac:dyDescent="0.25">
      <c r="A2275" t="s">
        <v>4511</v>
      </c>
      <c r="B2275" t="s">
        <v>4512</v>
      </c>
      <c r="C2275" t="s">
        <v>48</v>
      </c>
      <c r="D2275" t="s">
        <v>21</v>
      </c>
      <c r="E2275">
        <v>25306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43385</v>
      </c>
      <c r="L2275" t="s">
        <v>26</v>
      </c>
      <c r="N2275" t="s">
        <v>24</v>
      </c>
    </row>
    <row r="2276" spans="1:14" x14ac:dyDescent="0.25">
      <c r="A2276" t="s">
        <v>4513</v>
      </c>
      <c r="B2276" t="s">
        <v>4514</v>
      </c>
      <c r="C2276" t="s">
        <v>1833</v>
      </c>
      <c r="D2276" t="s">
        <v>21</v>
      </c>
      <c r="E2276">
        <v>25015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43385</v>
      </c>
      <c r="L2276" t="s">
        <v>26</v>
      </c>
      <c r="N2276" t="s">
        <v>24</v>
      </c>
    </row>
    <row r="2277" spans="1:14" x14ac:dyDescent="0.25">
      <c r="A2277" t="s">
        <v>2407</v>
      </c>
      <c r="B2277" t="s">
        <v>4515</v>
      </c>
      <c r="C2277" t="s">
        <v>2274</v>
      </c>
      <c r="D2277" t="s">
        <v>21</v>
      </c>
      <c r="E2277">
        <v>25035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43385</v>
      </c>
      <c r="L2277" t="s">
        <v>26</v>
      </c>
      <c r="N2277" t="s">
        <v>24</v>
      </c>
    </row>
    <row r="2278" spans="1:14" x14ac:dyDescent="0.25">
      <c r="A2278" t="s">
        <v>2407</v>
      </c>
      <c r="B2278" t="s">
        <v>4516</v>
      </c>
      <c r="C2278" t="s">
        <v>113</v>
      </c>
      <c r="D2278" t="s">
        <v>21</v>
      </c>
      <c r="E2278">
        <v>25801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43385</v>
      </c>
      <c r="L2278" t="s">
        <v>26</v>
      </c>
      <c r="N2278" t="s">
        <v>24</v>
      </c>
    </row>
    <row r="2279" spans="1:14" x14ac:dyDescent="0.25">
      <c r="A2279" t="s">
        <v>4169</v>
      </c>
      <c r="B2279" t="s">
        <v>4517</v>
      </c>
      <c r="C2279" t="s">
        <v>125</v>
      </c>
      <c r="D2279" t="s">
        <v>21</v>
      </c>
      <c r="E2279">
        <v>26753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43385</v>
      </c>
      <c r="L2279" t="s">
        <v>26</v>
      </c>
      <c r="N2279" t="s">
        <v>24</v>
      </c>
    </row>
    <row r="2280" spans="1:14" x14ac:dyDescent="0.25">
      <c r="A2280" t="s">
        <v>2575</v>
      </c>
      <c r="B2280" t="s">
        <v>4518</v>
      </c>
      <c r="C2280" t="s">
        <v>48</v>
      </c>
      <c r="D2280" t="s">
        <v>21</v>
      </c>
      <c r="E2280">
        <v>25306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43385</v>
      </c>
      <c r="L2280" t="s">
        <v>26</v>
      </c>
      <c r="N2280" t="s">
        <v>24</v>
      </c>
    </row>
    <row r="2281" spans="1:14" x14ac:dyDescent="0.25">
      <c r="A2281" t="s">
        <v>4519</v>
      </c>
      <c r="B2281" t="s">
        <v>4520</v>
      </c>
      <c r="C2281" t="s">
        <v>4521</v>
      </c>
      <c r="D2281" t="s">
        <v>21</v>
      </c>
      <c r="E2281">
        <v>25075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43385</v>
      </c>
      <c r="L2281" t="s">
        <v>26</v>
      </c>
      <c r="N2281" t="s">
        <v>24</v>
      </c>
    </row>
    <row r="2282" spans="1:14" x14ac:dyDescent="0.25">
      <c r="A2282" t="s">
        <v>4522</v>
      </c>
      <c r="B2282" t="s">
        <v>4523</v>
      </c>
      <c r="C2282" t="s">
        <v>326</v>
      </c>
      <c r="D2282" t="s">
        <v>21</v>
      </c>
      <c r="E2282">
        <v>25704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43384</v>
      </c>
      <c r="L2282" t="s">
        <v>26</v>
      </c>
      <c r="N2282" t="s">
        <v>24</v>
      </c>
    </row>
    <row r="2283" spans="1:14" x14ac:dyDescent="0.25">
      <c r="A2283" t="s">
        <v>4524</v>
      </c>
      <c r="B2283" t="s">
        <v>4525</v>
      </c>
      <c r="C2283" t="s">
        <v>326</v>
      </c>
      <c r="D2283" t="s">
        <v>21</v>
      </c>
      <c r="E2283">
        <v>25704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43384</v>
      </c>
      <c r="L2283" t="s">
        <v>26</v>
      </c>
      <c r="N2283" t="s">
        <v>24</v>
      </c>
    </row>
    <row r="2284" spans="1:14" x14ac:dyDescent="0.25">
      <c r="A2284" t="s">
        <v>2952</v>
      </c>
      <c r="B2284" t="s">
        <v>2953</v>
      </c>
      <c r="C2284" t="s">
        <v>326</v>
      </c>
      <c r="D2284" t="s">
        <v>21</v>
      </c>
      <c r="E2284">
        <v>25702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43384</v>
      </c>
      <c r="L2284" t="s">
        <v>26</v>
      </c>
      <c r="N2284" t="s">
        <v>24</v>
      </c>
    </row>
    <row r="2285" spans="1:14" x14ac:dyDescent="0.25">
      <c r="A2285" t="s">
        <v>2380</v>
      </c>
      <c r="B2285" t="s">
        <v>4526</v>
      </c>
      <c r="C2285" t="s">
        <v>326</v>
      </c>
      <c r="D2285" t="s">
        <v>21</v>
      </c>
      <c r="E2285">
        <v>25701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43384</v>
      </c>
      <c r="L2285" t="s">
        <v>26</v>
      </c>
      <c r="N2285" t="s">
        <v>24</v>
      </c>
    </row>
    <row r="2286" spans="1:14" x14ac:dyDescent="0.25">
      <c r="A2286" t="s">
        <v>2954</v>
      </c>
      <c r="B2286" t="s">
        <v>2955</v>
      </c>
      <c r="C2286" t="s">
        <v>326</v>
      </c>
      <c r="D2286" t="s">
        <v>21</v>
      </c>
      <c r="E2286">
        <v>25705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43384</v>
      </c>
      <c r="L2286" t="s">
        <v>26</v>
      </c>
      <c r="N2286" t="s">
        <v>24</v>
      </c>
    </row>
    <row r="2287" spans="1:14" x14ac:dyDescent="0.25">
      <c r="A2287" t="s">
        <v>3812</v>
      </c>
      <c r="B2287" t="s">
        <v>4527</v>
      </c>
      <c r="C2287" t="s">
        <v>326</v>
      </c>
      <c r="D2287" t="s">
        <v>21</v>
      </c>
      <c r="E2287">
        <v>25701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43384</v>
      </c>
      <c r="L2287" t="s">
        <v>26</v>
      </c>
      <c r="N2287" t="s">
        <v>24</v>
      </c>
    </row>
    <row r="2288" spans="1:14" x14ac:dyDescent="0.25">
      <c r="A2288" t="s">
        <v>4528</v>
      </c>
      <c r="B2288" t="s">
        <v>4529</v>
      </c>
      <c r="C2288" t="s">
        <v>2065</v>
      </c>
      <c r="D2288" t="s">
        <v>21</v>
      </c>
      <c r="E2288">
        <v>26261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43382</v>
      </c>
      <c r="L2288" t="s">
        <v>26</v>
      </c>
      <c r="N2288" t="s">
        <v>24</v>
      </c>
    </row>
    <row r="2289" spans="1:14" x14ac:dyDescent="0.25">
      <c r="A2289" t="s">
        <v>4530</v>
      </c>
      <c r="B2289" t="s">
        <v>4531</v>
      </c>
      <c r="C2289" t="s">
        <v>393</v>
      </c>
      <c r="D2289" t="s">
        <v>21</v>
      </c>
      <c r="E2289">
        <v>26764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43382</v>
      </c>
      <c r="L2289" t="s">
        <v>26</v>
      </c>
      <c r="N2289" t="s">
        <v>24</v>
      </c>
    </row>
    <row r="2290" spans="1:14" x14ac:dyDescent="0.25">
      <c r="A2290" t="s">
        <v>4532</v>
      </c>
      <c r="B2290" t="s">
        <v>4533</v>
      </c>
      <c r="C2290" t="s">
        <v>4534</v>
      </c>
      <c r="D2290" t="s">
        <v>21</v>
      </c>
      <c r="E2290">
        <v>26547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43382</v>
      </c>
      <c r="L2290" t="s">
        <v>26</v>
      </c>
      <c r="N2290" t="s">
        <v>24</v>
      </c>
    </row>
    <row r="2291" spans="1:14" x14ac:dyDescent="0.25">
      <c r="A2291" t="s">
        <v>2432</v>
      </c>
      <c r="B2291" t="s">
        <v>4535</v>
      </c>
      <c r="C2291" t="s">
        <v>2055</v>
      </c>
      <c r="D2291" t="s">
        <v>21</v>
      </c>
      <c r="E2291">
        <v>26205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43382</v>
      </c>
      <c r="L2291" t="s">
        <v>26</v>
      </c>
      <c r="N2291" t="s">
        <v>24</v>
      </c>
    </row>
    <row r="2292" spans="1:14" x14ac:dyDescent="0.25">
      <c r="A2292" t="s">
        <v>4536</v>
      </c>
      <c r="B2292" t="s">
        <v>4537</v>
      </c>
      <c r="C2292" t="s">
        <v>393</v>
      </c>
      <c r="D2292" t="s">
        <v>21</v>
      </c>
      <c r="E2292">
        <v>26764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43382</v>
      </c>
      <c r="L2292" t="s">
        <v>26</v>
      </c>
      <c r="N2292" t="s">
        <v>24</v>
      </c>
    </row>
    <row r="2293" spans="1:14" x14ac:dyDescent="0.25">
      <c r="A2293" t="s">
        <v>2644</v>
      </c>
      <c r="B2293" t="s">
        <v>392</v>
      </c>
      <c r="C2293" t="s">
        <v>393</v>
      </c>
      <c r="D2293" t="s">
        <v>21</v>
      </c>
      <c r="E2293">
        <v>26764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43382</v>
      </c>
      <c r="L2293" t="s">
        <v>26</v>
      </c>
      <c r="N2293" t="s">
        <v>24</v>
      </c>
    </row>
    <row r="2294" spans="1:14" x14ac:dyDescent="0.25">
      <c r="A2294" t="s">
        <v>4538</v>
      </c>
      <c r="B2294" t="s">
        <v>4539</v>
      </c>
      <c r="C2294" t="s">
        <v>4540</v>
      </c>
      <c r="D2294" t="s">
        <v>21</v>
      </c>
      <c r="E2294">
        <v>26520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43382</v>
      </c>
      <c r="L2294" t="s">
        <v>26</v>
      </c>
      <c r="N2294" t="s">
        <v>24</v>
      </c>
    </row>
    <row r="2295" spans="1:14" x14ac:dyDescent="0.25">
      <c r="A2295" t="s">
        <v>403</v>
      </c>
      <c r="B2295" t="s">
        <v>404</v>
      </c>
      <c r="C2295" t="s">
        <v>393</v>
      </c>
      <c r="D2295" t="s">
        <v>21</v>
      </c>
      <c r="E2295">
        <v>26764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43382</v>
      </c>
      <c r="L2295" t="s">
        <v>26</v>
      </c>
      <c r="N2295" t="s">
        <v>24</v>
      </c>
    </row>
    <row r="2296" spans="1:14" x14ac:dyDescent="0.25">
      <c r="A2296" t="s">
        <v>343</v>
      </c>
      <c r="B2296" t="s">
        <v>4541</v>
      </c>
      <c r="C2296" t="s">
        <v>587</v>
      </c>
      <c r="D2296" t="s">
        <v>21</v>
      </c>
      <c r="E2296">
        <v>25951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43382</v>
      </c>
      <c r="L2296" t="s">
        <v>26</v>
      </c>
      <c r="N2296" t="s">
        <v>24</v>
      </c>
    </row>
    <row r="2297" spans="1:14" x14ac:dyDescent="0.25">
      <c r="A2297" t="s">
        <v>4542</v>
      </c>
      <c r="B2297" t="s">
        <v>4543</v>
      </c>
      <c r="C2297" t="s">
        <v>3820</v>
      </c>
      <c r="D2297" t="s">
        <v>21</v>
      </c>
      <c r="E2297">
        <v>26410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43382</v>
      </c>
      <c r="L2297" t="s">
        <v>26</v>
      </c>
      <c r="N2297" t="s">
        <v>24</v>
      </c>
    </row>
    <row r="2298" spans="1:14" x14ac:dyDescent="0.25">
      <c r="A2298" t="s">
        <v>4544</v>
      </c>
      <c r="B2298" t="s">
        <v>4545</v>
      </c>
      <c r="C2298" t="s">
        <v>4534</v>
      </c>
      <c r="D2298" t="s">
        <v>21</v>
      </c>
      <c r="E2298">
        <v>26547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43382</v>
      </c>
      <c r="L2298" t="s">
        <v>26</v>
      </c>
      <c r="N2298" t="s">
        <v>24</v>
      </c>
    </row>
    <row r="2299" spans="1:14" x14ac:dyDescent="0.25">
      <c r="A2299" t="s">
        <v>4546</v>
      </c>
      <c r="B2299" t="s">
        <v>4547</v>
      </c>
      <c r="C2299" t="s">
        <v>390</v>
      </c>
      <c r="D2299" t="s">
        <v>21</v>
      </c>
      <c r="E2299">
        <v>26537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43382</v>
      </c>
      <c r="L2299" t="s">
        <v>26</v>
      </c>
      <c r="N2299" t="s">
        <v>24</v>
      </c>
    </row>
    <row r="2300" spans="1:14" x14ac:dyDescent="0.25">
      <c r="A2300" t="s">
        <v>2571</v>
      </c>
      <c r="B2300" t="s">
        <v>4548</v>
      </c>
      <c r="C2300" t="s">
        <v>4549</v>
      </c>
      <c r="D2300" t="s">
        <v>21</v>
      </c>
      <c r="E2300">
        <v>26660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43382</v>
      </c>
      <c r="L2300" t="s">
        <v>26</v>
      </c>
      <c r="N2300" t="s">
        <v>24</v>
      </c>
    </row>
    <row r="2301" spans="1:14" x14ac:dyDescent="0.25">
      <c r="A2301" t="s">
        <v>4550</v>
      </c>
      <c r="B2301" t="s">
        <v>4551</v>
      </c>
      <c r="C2301" t="s">
        <v>2065</v>
      </c>
      <c r="D2301" t="s">
        <v>21</v>
      </c>
      <c r="E2301">
        <v>26261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43382</v>
      </c>
      <c r="L2301" t="s">
        <v>26</v>
      </c>
      <c r="N2301" t="s">
        <v>24</v>
      </c>
    </row>
    <row r="2302" spans="1:14" x14ac:dyDescent="0.25">
      <c r="A2302" t="s">
        <v>4552</v>
      </c>
      <c r="B2302" t="s">
        <v>4553</v>
      </c>
      <c r="C2302" t="s">
        <v>2055</v>
      </c>
      <c r="D2302" t="s">
        <v>21</v>
      </c>
      <c r="E2302">
        <v>26205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43382</v>
      </c>
      <c r="L2302" t="s">
        <v>26</v>
      </c>
      <c r="N2302" t="s">
        <v>24</v>
      </c>
    </row>
    <row r="2303" spans="1:14" x14ac:dyDescent="0.25">
      <c r="A2303" t="s">
        <v>2407</v>
      </c>
      <c r="B2303" t="s">
        <v>4554</v>
      </c>
      <c r="C2303" t="s">
        <v>2055</v>
      </c>
      <c r="D2303" t="s">
        <v>21</v>
      </c>
      <c r="E2303">
        <v>26205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43382</v>
      </c>
      <c r="L2303" t="s">
        <v>26</v>
      </c>
      <c r="N2303" t="s">
        <v>24</v>
      </c>
    </row>
    <row r="2304" spans="1:14" x14ac:dyDescent="0.25">
      <c r="A2304" t="s">
        <v>2407</v>
      </c>
      <c r="B2304" t="s">
        <v>4555</v>
      </c>
      <c r="C2304" t="s">
        <v>2058</v>
      </c>
      <c r="D2304" t="s">
        <v>21</v>
      </c>
      <c r="E2304">
        <v>26610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43382</v>
      </c>
      <c r="L2304" t="s">
        <v>26</v>
      </c>
      <c r="N2304" t="s">
        <v>24</v>
      </c>
    </row>
    <row r="2305" spans="1:14" x14ac:dyDescent="0.25">
      <c r="A2305" t="s">
        <v>4556</v>
      </c>
      <c r="B2305" t="s">
        <v>4557</v>
      </c>
      <c r="C2305" t="s">
        <v>2065</v>
      </c>
      <c r="D2305" t="s">
        <v>21</v>
      </c>
      <c r="E2305">
        <v>26261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43382</v>
      </c>
      <c r="L2305" t="s">
        <v>26</v>
      </c>
      <c r="N2305" t="s">
        <v>24</v>
      </c>
    </row>
    <row r="2306" spans="1:14" x14ac:dyDescent="0.25">
      <c r="A2306" t="s">
        <v>192</v>
      </c>
      <c r="B2306" t="s">
        <v>4558</v>
      </c>
      <c r="C2306" t="s">
        <v>393</v>
      </c>
      <c r="D2306" t="s">
        <v>21</v>
      </c>
      <c r="E2306">
        <v>26764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43382</v>
      </c>
      <c r="L2306" t="s">
        <v>26</v>
      </c>
      <c r="N2306" t="s">
        <v>24</v>
      </c>
    </row>
    <row r="2307" spans="1:14" x14ac:dyDescent="0.25">
      <c r="A2307" t="s">
        <v>4057</v>
      </c>
      <c r="B2307" t="s">
        <v>4559</v>
      </c>
      <c r="C2307" t="s">
        <v>4534</v>
      </c>
      <c r="D2307" t="s">
        <v>21</v>
      </c>
      <c r="E2307">
        <v>26547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43382</v>
      </c>
      <c r="L2307" t="s">
        <v>26</v>
      </c>
      <c r="N2307" t="s">
        <v>24</v>
      </c>
    </row>
    <row r="2308" spans="1:14" x14ac:dyDescent="0.25">
      <c r="A2308" t="s">
        <v>4560</v>
      </c>
      <c r="B2308" t="s">
        <v>4561</v>
      </c>
      <c r="C2308" t="s">
        <v>326</v>
      </c>
      <c r="D2308" t="s">
        <v>21</v>
      </c>
      <c r="E2308">
        <v>25704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43377</v>
      </c>
      <c r="L2308" t="s">
        <v>26</v>
      </c>
      <c r="N2308" t="s">
        <v>24</v>
      </c>
    </row>
    <row r="2309" spans="1:14" x14ac:dyDescent="0.25">
      <c r="A2309" t="s">
        <v>4564</v>
      </c>
      <c r="B2309" t="s">
        <v>4565</v>
      </c>
      <c r="C2309" t="s">
        <v>326</v>
      </c>
      <c r="D2309" t="s">
        <v>21</v>
      </c>
      <c r="E2309">
        <v>25701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43377</v>
      </c>
      <c r="L2309" t="s">
        <v>26</v>
      </c>
      <c r="N2309" t="s">
        <v>24</v>
      </c>
    </row>
    <row r="2310" spans="1:14" x14ac:dyDescent="0.25">
      <c r="A2310" t="s">
        <v>4566</v>
      </c>
      <c r="B2310" t="s">
        <v>4567</v>
      </c>
      <c r="C2310" t="s">
        <v>326</v>
      </c>
      <c r="D2310" t="s">
        <v>21</v>
      </c>
      <c r="E2310">
        <v>25701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43377</v>
      </c>
      <c r="L2310" t="s">
        <v>26</v>
      </c>
      <c r="N2310" t="s">
        <v>24</v>
      </c>
    </row>
    <row r="2311" spans="1:14" x14ac:dyDescent="0.25">
      <c r="A2311" t="s">
        <v>4568</v>
      </c>
      <c r="B2311" t="s">
        <v>4569</v>
      </c>
      <c r="C2311" t="s">
        <v>2937</v>
      </c>
      <c r="D2311" t="s">
        <v>21</v>
      </c>
      <c r="E2311">
        <v>25535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43377</v>
      </c>
      <c r="L2311" t="s">
        <v>26</v>
      </c>
      <c r="N2311" t="s">
        <v>24</v>
      </c>
    </row>
    <row r="2312" spans="1:14" x14ac:dyDescent="0.25">
      <c r="A2312" t="s">
        <v>2432</v>
      </c>
      <c r="B2312" t="s">
        <v>4570</v>
      </c>
      <c r="C2312" t="s">
        <v>2937</v>
      </c>
      <c r="D2312" t="s">
        <v>21</v>
      </c>
      <c r="E2312">
        <v>25535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43377</v>
      </c>
      <c r="L2312" t="s">
        <v>26</v>
      </c>
      <c r="N2312" t="s">
        <v>24</v>
      </c>
    </row>
    <row r="2313" spans="1:14" x14ac:dyDescent="0.25">
      <c r="A2313" t="s">
        <v>2380</v>
      </c>
      <c r="B2313" t="s">
        <v>4571</v>
      </c>
      <c r="C2313" t="s">
        <v>2937</v>
      </c>
      <c r="D2313" t="s">
        <v>21</v>
      </c>
      <c r="E2313">
        <v>25535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43377</v>
      </c>
      <c r="L2313" t="s">
        <v>26</v>
      </c>
      <c r="N2313" t="s">
        <v>24</v>
      </c>
    </row>
    <row r="2314" spans="1:14" x14ac:dyDescent="0.25">
      <c r="A2314" t="s">
        <v>114</v>
      </c>
      <c r="B2314" t="s">
        <v>4572</v>
      </c>
      <c r="C2314" t="s">
        <v>326</v>
      </c>
      <c r="D2314" t="s">
        <v>21</v>
      </c>
      <c r="E2314">
        <v>25701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43377</v>
      </c>
      <c r="L2314" t="s">
        <v>26</v>
      </c>
      <c r="N2314" t="s">
        <v>24</v>
      </c>
    </row>
    <row r="2315" spans="1:14" x14ac:dyDescent="0.25">
      <c r="A2315" t="s">
        <v>2407</v>
      </c>
      <c r="B2315" t="s">
        <v>4573</v>
      </c>
      <c r="C2315" t="s">
        <v>326</v>
      </c>
      <c r="D2315" t="s">
        <v>21</v>
      </c>
      <c r="E2315">
        <v>25701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43377</v>
      </c>
      <c r="L2315" t="s">
        <v>26</v>
      </c>
      <c r="N2315" t="s">
        <v>24</v>
      </c>
    </row>
    <row r="2316" spans="1:14" x14ac:dyDescent="0.25">
      <c r="A2316" t="s">
        <v>1428</v>
      </c>
      <c r="B2316" t="s">
        <v>4574</v>
      </c>
      <c r="C2316" t="s">
        <v>326</v>
      </c>
      <c r="D2316" t="s">
        <v>21</v>
      </c>
      <c r="E2316">
        <v>25701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43377</v>
      </c>
      <c r="L2316" t="s">
        <v>26</v>
      </c>
      <c r="N2316" t="s">
        <v>24</v>
      </c>
    </row>
    <row r="2317" spans="1:14" x14ac:dyDescent="0.25">
      <c r="A2317" t="s">
        <v>2575</v>
      </c>
      <c r="B2317" t="s">
        <v>4575</v>
      </c>
      <c r="C2317" t="s">
        <v>326</v>
      </c>
      <c r="D2317" t="s">
        <v>21</v>
      </c>
      <c r="E2317">
        <v>25701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43377</v>
      </c>
      <c r="L2317" t="s">
        <v>26</v>
      </c>
      <c r="N2317" t="s">
        <v>24</v>
      </c>
    </row>
    <row r="2318" spans="1:14" x14ac:dyDescent="0.25">
      <c r="A2318" t="s">
        <v>4576</v>
      </c>
      <c r="B2318" t="s">
        <v>4577</v>
      </c>
      <c r="C2318" t="s">
        <v>587</v>
      </c>
      <c r="D2318" t="s">
        <v>21</v>
      </c>
      <c r="E2318">
        <v>25951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43376</v>
      </c>
      <c r="L2318" t="s">
        <v>26</v>
      </c>
      <c r="N2318" t="s">
        <v>24</v>
      </c>
    </row>
    <row r="2319" spans="1:14" x14ac:dyDescent="0.25">
      <c r="A2319" t="s">
        <v>2380</v>
      </c>
      <c r="B2319" t="s">
        <v>4578</v>
      </c>
      <c r="C2319" t="s">
        <v>587</v>
      </c>
      <c r="D2319" t="s">
        <v>21</v>
      </c>
      <c r="E2319">
        <v>25951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43376</v>
      </c>
      <c r="L2319" t="s">
        <v>26</v>
      </c>
      <c r="N2319" t="s">
        <v>24</v>
      </c>
    </row>
    <row r="2320" spans="1:14" x14ac:dyDescent="0.25">
      <c r="A2320" t="s">
        <v>2407</v>
      </c>
      <c r="B2320" t="s">
        <v>4579</v>
      </c>
      <c r="C2320" t="s">
        <v>587</v>
      </c>
      <c r="D2320" t="s">
        <v>21</v>
      </c>
      <c r="E2320">
        <v>25951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43376</v>
      </c>
      <c r="L2320" t="s">
        <v>26</v>
      </c>
      <c r="N2320" t="s">
        <v>24</v>
      </c>
    </row>
    <row r="2321" spans="1:14" x14ac:dyDescent="0.25">
      <c r="A2321" t="s">
        <v>4580</v>
      </c>
      <c r="B2321" t="s">
        <v>4581</v>
      </c>
      <c r="C2321" t="s">
        <v>587</v>
      </c>
      <c r="D2321" t="s">
        <v>21</v>
      </c>
      <c r="E2321">
        <v>25951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43376</v>
      </c>
      <c r="L2321" t="s">
        <v>26</v>
      </c>
      <c r="N2321" t="s">
        <v>24</v>
      </c>
    </row>
    <row r="2322" spans="1:14" x14ac:dyDescent="0.25">
      <c r="A2322" t="s">
        <v>1594</v>
      </c>
      <c r="B2322" t="s">
        <v>4582</v>
      </c>
      <c r="C2322" t="s">
        <v>587</v>
      </c>
      <c r="D2322" t="s">
        <v>21</v>
      </c>
      <c r="E2322">
        <v>25951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43376</v>
      </c>
      <c r="L2322" t="s">
        <v>26</v>
      </c>
      <c r="N2322" t="s">
        <v>24</v>
      </c>
    </row>
    <row r="2323" spans="1:14" x14ac:dyDescent="0.25">
      <c r="A2323" t="s">
        <v>4583</v>
      </c>
      <c r="B2323" t="s">
        <v>4584</v>
      </c>
      <c r="C2323" t="s">
        <v>587</v>
      </c>
      <c r="D2323" t="s">
        <v>21</v>
      </c>
      <c r="E2323">
        <v>25951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43376</v>
      </c>
      <c r="L2323" t="s">
        <v>26</v>
      </c>
      <c r="N2323" t="s">
        <v>24</v>
      </c>
    </row>
    <row r="2324" spans="1:14" x14ac:dyDescent="0.25">
      <c r="A2324" t="s">
        <v>2299</v>
      </c>
      <c r="B2324" t="s">
        <v>2300</v>
      </c>
      <c r="C2324" t="s">
        <v>2301</v>
      </c>
      <c r="D2324" t="s">
        <v>21</v>
      </c>
      <c r="E2324">
        <v>26501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43375</v>
      </c>
      <c r="L2324" t="s">
        <v>26</v>
      </c>
      <c r="N2324" t="s">
        <v>24</v>
      </c>
    </row>
    <row r="2325" spans="1:14" x14ac:dyDescent="0.25">
      <c r="A2325" t="s">
        <v>4585</v>
      </c>
      <c r="B2325" t="s">
        <v>4586</v>
      </c>
      <c r="C2325" t="s">
        <v>512</v>
      </c>
      <c r="D2325" t="s">
        <v>21</v>
      </c>
      <c r="E2325">
        <v>26201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43374</v>
      </c>
      <c r="L2325" t="s">
        <v>26</v>
      </c>
      <c r="N2325" t="s">
        <v>24</v>
      </c>
    </row>
    <row r="2326" spans="1:14" x14ac:dyDescent="0.25">
      <c r="A2326" t="s">
        <v>4587</v>
      </c>
      <c r="B2326" t="s">
        <v>4588</v>
      </c>
      <c r="C2326" t="s">
        <v>512</v>
      </c>
      <c r="D2326" t="s">
        <v>21</v>
      </c>
      <c r="E2326">
        <v>26201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43374</v>
      </c>
      <c r="L2326" t="s">
        <v>26</v>
      </c>
      <c r="N2326" t="s">
        <v>24</v>
      </c>
    </row>
    <row r="2327" spans="1:14" x14ac:dyDescent="0.25">
      <c r="A2327" t="s">
        <v>518</v>
      </c>
      <c r="B2327" t="s">
        <v>4589</v>
      </c>
      <c r="C2327" t="s">
        <v>512</v>
      </c>
      <c r="D2327" t="s">
        <v>21</v>
      </c>
      <c r="E2327">
        <v>26201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43374</v>
      </c>
      <c r="L2327" t="s">
        <v>26</v>
      </c>
      <c r="N2327" t="s">
        <v>24</v>
      </c>
    </row>
    <row r="2328" spans="1:14" x14ac:dyDescent="0.25">
      <c r="A2328" t="s">
        <v>1517</v>
      </c>
      <c r="B2328" t="s">
        <v>4590</v>
      </c>
      <c r="C2328" t="s">
        <v>2301</v>
      </c>
      <c r="D2328" t="s">
        <v>21</v>
      </c>
      <c r="E2328">
        <v>26501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43374</v>
      </c>
      <c r="L2328" t="s">
        <v>26</v>
      </c>
      <c r="N2328" t="s">
        <v>24</v>
      </c>
    </row>
    <row r="2329" spans="1:14" x14ac:dyDescent="0.25">
      <c r="A2329" t="s">
        <v>1517</v>
      </c>
      <c r="B2329" t="s">
        <v>4591</v>
      </c>
      <c r="C2329" t="s">
        <v>37</v>
      </c>
      <c r="D2329" t="s">
        <v>21</v>
      </c>
      <c r="E2329">
        <v>26501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43374</v>
      </c>
      <c r="L2329" t="s">
        <v>26</v>
      </c>
      <c r="N2329" t="s">
        <v>24</v>
      </c>
    </row>
    <row r="2330" spans="1:14" x14ac:dyDescent="0.25">
      <c r="A2330" t="s">
        <v>4592</v>
      </c>
      <c r="B2330" t="s">
        <v>4593</v>
      </c>
      <c r="C2330" t="s">
        <v>512</v>
      </c>
      <c r="D2330" t="s">
        <v>21</v>
      </c>
      <c r="E2330">
        <v>26201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43374</v>
      </c>
      <c r="L2330" t="s">
        <v>26</v>
      </c>
      <c r="N2330" t="s">
        <v>24</v>
      </c>
    </row>
    <row r="2331" spans="1:14" x14ac:dyDescent="0.25">
      <c r="A2331" t="s">
        <v>4594</v>
      </c>
      <c r="B2331" t="s">
        <v>4595</v>
      </c>
      <c r="C2331" t="s">
        <v>37</v>
      </c>
      <c r="D2331" t="s">
        <v>21</v>
      </c>
      <c r="E2331">
        <v>26508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43374</v>
      </c>
      <c r="L2331" t="s">
        <v>26</v>
      </c>
      <c r="N2331" t="s">
        <v>24</v>
      </c>
    </row>
    <row r="2332" spans="1:14" x14ac:dyDescent="0.25">
      <c r="A2332" t="s">
        <v>4596</v>
      </c>
      <c r="B2332" t="s">
        <v>4597</v>
      </c>
      <c r="C2332" t="s">
        <v>37</v>
      </c>
      <c r="D2332" t="s">
        <v>21</v>
      </c>
      <c r="E2332">
        <v>26501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43374</v>
      </c>
      <c r="L2332" t="s">
        <v>26</v>
      </c>
      <c r="N2332" t="s">
        <v>24</v>
      </c>
    </row>
    <row r="2333" spans="1:14" x14ac:dyDescent="0.25">
      <c r="A2333" t="s">
        <v>4598</v>
      </c>
      <c r="B2333" t="s">
        <v>4599</v>
      </c>
      <c r="C2333" t="s">
        <v>37</v>
      </c>
      <c r="D2333" t="s">
        <v>21</v>
      </c>
      <c r="E2333">
        <v>26508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43374</v>
      </c>
      <c r="L2333" t="s">
        <v>26</v>
      </c>
      <c r="N2333" t="s">
        <v>24</v>
      </c>
    </row>
    <row r="2334" spans="1:14" x14ac:dyDescent="0.25">
      <c r="A2334" t="s">
        <v>4600</v>
      </c>
      <c r="B2334" t="s">
        <v>4601</v>
      </c>
      <c r="C2334" t="s">
        <v>512</v>
      </c>
      <c r="D2334" t="s">
        <v>21</v>
      </c>
      <c r="E2334">
        <v>26201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43374</v>
      </c>
      <c r="L2334" t="s">
        <v>26</v>
      </c>
      <c r="N2334" t="s">
        <v>24</v>
      </c>
    </row>
    <row r="2335" spans="1:14" x14ac:dyDescent="0.25">
      <c r="A2335" t="s">
        <v>3216</v>
      </c>
      <c r="B2335" t="s">
        <v>4602</v>
      </c>
      <c r="C2335" t="s">
        <v>2301</v>
      </c>
      <c r="D2335" t="s">
        <v>21</v>
      </c>
      <c r="E2335">
        <v>26501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43374</v>
      </c>
      <c r="L2335" t="s">
        <v>26</v>
      </c>
      <c r="N2335" t="s">
        <v>24</v>
      </c>
    </row>
    <row r="2336" spans="1:14" x14ac:dyDescent="0.25">
      <c r="A2336" t="s">
        <v>1428</v>
      </c>
      <c r="B2336" t="s">
        <v>4603</v>
      </c>
      <c r="C2336" t="s">
        <v>512</v>
      </c>
      <c r="D2336" t="s">
        <v>21</v>
      </c>
      <c r="E2336">
        <v>26201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43374</v>
      </c>
      <c r="L2336" t="s">
        <v>26</v>
      </c>
      <c r="N2336" t="s">
        <v>24</v>
      </c>
    </row>
    <row r="2337" spans="1:14" x14ac:dyDescent="0.25">
      <c r="A2337" t="s">
        <v>1091</v>
      </c>
      <c r="B2337" t="s">
        <v>4604</v>
      </c>
      <c r="C2337" t="s">
        <v>37</v>
      </c>
      <c r="D2337" t="s">
        <v>21</v>
      </c>
      <c r="E2337">
        <v>26501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43374</v>
      </c>
      <c r="L2337" t="s">
        <v>26</v>
      </c>
      <c r="N2337" t="s">
        <v>24</v>
      </c>
    </row>
    <row r="2338" spans="1:14" x14ac:dyDescent="0.25">
      <c r="A2338" t="s">
        <v>2575</v>
      </c>
      <c r="B2338" t="s">
        <v>4605</v>
      </c>
      <c r="C2338" t="s">
        <v>512</v>
      </c>
      <c r="D2338" t="s">
        <v>21</v>
      </c>
      <c r="E2338">
        <v>26201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43374</v>
      </c>
      <c r="L2338" t="s">
        <v>26</v>
      </c>
      <c r="N2338" t="s">
        <v>24</v>
      </c>
    </row>
    <row r="2339" spans="1:14" x14ac:dyDescent="0.25">
      <c r="A2339" t="s">
        <v>2753</v>
      </c>
      <c r="B2339" t="s">
        <v>2754</v>
      </c>
      <c r="C2339" t="s">
        <v>463</v>
      </c>
      <c r="D2339" t="s">
        <v>21</v>
      </c>
      <c r="E2339">
        <v>25550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43371</v>
      </c>
      <c r="L2339" t="s">
        <v>26</v>
      </c>
      <c r="N2339" t="s">
        <v>24</v>
      </c>
    </row>
    <row r="2340" spans="1:14" x14ac:dyDescent="0.25">
      <c r="A2340" t="s">
        <v>858</v>
      </c>
      <c r="B2340" t="s">
        <v>4606</v>
      </c>
      <c r="C2340" t="s">
        <v>271</v>
      </c>
      <c r="D2340" t="s">
        <v>21</v>
      </c>
      <c r="E2340">
        <v>25404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43370</v>
      </c>
      <c r="L2340" t="s">
        <v>26</v>
      </c>
      <c r="N2340" t="s">
        <v>24</v>
      </c>
    </row>
    <row r="2341" spans="1:14" x14ac:dyDescent="0.25">
      <c r="A2341" t="s">
        <v>4607</v>
      </c>
      <c r="B2341" t="s">
        <v>4608</v>
      </c>
      <c r="C2341" t="s">
        <v>991</v>
      </c>
      <c r="D2341" t="s">
        <v>21</v>
      </c>
      <c r="E2341">
        <v>25414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43369</v>
      </c>
      <c r="L2341" t="s">
        <v>26</v>
      </c>
      <c r="N2341" t="s">
        <v>24</v>
      </c>
    </row>
    <row r="2342" spans="1:14" x14ac:dyDescent="0.25">
      <c r="A2342" t="s">
        <v>4609</v>
      </c>
      <c r="B2342" t="s">
        <v>4610</v>
      </c>
      <c r="C2342" t="s">
        <v>991</v>
      </c>
      <c r="D2342" t="s">
        <v>21</v>
      </c>
      <c r="E2342">
        <v>25414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43369</v>
      </c>
      <c r="L2342" t="s">
        <v>26</v>
      </c>
      <c r="N2342" t="s">
        <v>24</v>
      </c>
    </row>
    <row r="2343" spans="1:14" x14ac:dyDescent="0.25">
      <c r="A2343" t="s">
        <v>2432</v>
      </c>
      <c r="B2343" t="s">
        <v>4611</v>
      </c>
      <c r="C2343" t="s">
        <v>463</v>
      </c>
      <c r="D2343" t="s">
        <v>21</v>
      </c>
      <c r="E2343">
        <v>25550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43369</v>
      </c>
      <c r="L2343" t="s">
        <v>26</v>
      </c>
      <c r="N2343" t="s">
        <v>24</v>
      </c>
    </row>
    <row r="2344" spans="1:14" x14ac:dyDescent="0.25">
      <c r="A2344" t="s">
        <v>4612</v>
      </c>
      <c r="B2344" t="s">
        <v>4613</v>
      </c>
      <c r="C2344" t="s">
        <v>463</v>
      </c>
      <c r="D2344" t="s">
        <v>21</v>
      </c>
      <c r="E2344">
        <v>25550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43369</v>
      </c>
      <c r="L2344" t="s">
        <v>26</v>
      </c>
      <c r="N2344" t="s">
        <v>24</v>
      </c>
    </row>
    <row r="2345" spans="1:14" x14ac:dyDescent="0.25">
      <c r="A2345" t="s">
        <v>4614</v>
      </c>
      <c r="B2345" t="s">
        <v>4615</v>
      </c>
      <c r="C2345" t="s">
        <v>463</v>
      </c>
      <c r="D2345" t="s">
        <v>21</v>
      </c>
      <c r="E2345">
        <v>25550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43369</v>
      </c>
      <c r="L2345" t="s">
        <v>26</v>
      </c>
      <c r="N2345" t="s">
        <v>24</v>
      </c>
    </row>
    <row r="2346" spans="1:14" x14ac:dyDescent="0.25">
      <c r="A2346" t="s">
        <v>4616</v>
      </c>
      <c r="B2346" t="s">
        <v>4617</v>
      </c>
      <c r="C2346" t="s">
        <v>976</v>
      </c>
      <c r="D2346" t="s">
        <v>21</v>
      </c>
      <c r="E2346">
        <v>25438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43369</v>
      </c>
      <c r="L2346" t="s">
        <v>26</v>
      </c>
      <c r="N2346" t="s">
        <v>24</v>
      </c>
    </row>
    <row r="2347" spans="1:14" x14ac:dyDescent="0.25">
      <c r="A2347" t="s">
        <v>4618</v>
      </c>
      <c r="B2347" t="s">
        <v>2560</v>
      </c>
      <c r="C2347" t="s">
        <v>2561</v>
      </c>
      <c r="D2347" t="s">
        <v>21</v>
      </c>
      <c r="E2347">
        <v>24874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43369</v>
      </c>
      <c r="L2347" t="s">
        <v>26</v>
      </c>
      <c r="N2347" t="s">
        <v>24</v>
      </c>
    </row>
    <row r="2348" spans="1:14" x14ac:dyDescent="0.25">
      <c r="A2348" t="s">
        <v>4619</v>
      </c>
      <c r="B2348" t="s">
        <v>4620</v>
      </c>
      <c r="C2348" t="s">
        <v>463</v>
      </c>
      <c r="D2348" t="s">
        <v>21</v>
      </c>
      <c r="E2348">
        <v>25550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43369</v>
      </c>
      <c r="L2348" t="s">
        <v>26</v>
      </c>
      <c r="N2348" t="s">
        <v>24</v>
      </c>
    </row>
    <row r="2349" spans="1:14" x14ac:dyDescent="0.25">
      <c r="A2349" t="s">
        <v>3736</v>
      </c>
      <c r="B2349" t="s">
        <v>4621</v>
      </c>
      <c r="C2349" t="s">
        <v>991</v>
      </c>
      <c r="D2349" t="s">
        <v>21</v>
      </c>
      <c r="E2349">
        <v>25414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43369</v>
      </c>
      <c r="L2349" t="s">
        <v>26</v>
      </c>
      <c r="N2349" t="s">
        <v>24</v>
      </c>
    </row>
    <row r="2350" spans="1:14" x14ac:dyDescent="0.25">
      <c r="A2350" t="s">
        <v>2534</v>
      </c>
      <c r="B2350" t="s">
        <v>4622</v>
      </c>
      <c r="C2350" t="s">
        <v>991</v>
      </c>
      <c r="D2350" t="s">
        <v>21</v>
      </c>
      <c r="E2350">
        <v>25414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43369</v>
      </c>
      <c r="L2350" t="s">
        <v>26</v>
      </c>
      <c r="N2350" t="s">
        <v>24</v>
      </c>
    </row>
    <row r="2351" spans="1:14" x14ac:dyDescent="0.25">
      <c r="A2351" t="s">
        <v>114</v>
      </c>
      <c r="B2351" t="s">
        <v>4623</v>
      </c>
      <c r="C2351" t="s">
        <v>463</v>
      </c>
      <c r="D2351" t="s">
        <v>21</v>
      </c>
      <c r="E2351">
        <v>25550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43369</v>
      </c>
      <c r="L2351" t="s">
        <v>26</v>
      </c>
      <c r="N2351" t="s">
        <v>24</v>
      </c>
    </row>
    <row r="2352" spans="1:14" x14ac:dyDescent="0.25">
      <c r="A2352" t="s">
        <v>4624</v>
      </c>
      <c r="B2352" t="s">
        <v>4625</v>
      </c>
      <c r="C2352" t="s">
        <v>976</v>
      </c>
      <c r="D2352" t="s">
        <v>21</v>
      </c>
      <c r="E2352">
        <v>25438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43369</v>
      </c>
      <c r="L2352" t="s">
        <v>26</v>
      </c>
      <c r="N2352" t="s">
        <v>24</v>
      </c>
    </row>
    <row r="2353" spans="1:14" x14ac:dyDescent="0.25">
      <c r="A2353" t="s">
        <v>2954</v>
      </c>
      <c r="B2353" t="s">
        <v>4626</v>
      </c>
      <c r="C2353" t="s">
        <v>4113</v>
      </c>
      <c r="D2353" t="s">
        <v>21</v>
      </c>
      <c r="E2353">
        <v>25880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43369</v>
      </c>
      <c r="L2353" t="s">
        <v>26</v>
      </c>
      <c r="N2353" t="s">
        <v>24</v>
      </c>
    </row>
    <row r="2354" spans="1:14" x14ac:dyDescent="0.25">
      <c r="A2354" t="s">
        <v>2407</v>
      </c>
      <c r="B2354" t="s">
        <v>4627</v>
      </c>
      <c r="C2354" t="s">
        <v>463</v>
      </c>
      <c r="D2354" t="s">
        <v>21</v>
      </c>
      <c r="E2354">
        <v>25550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43369</v>
      </c>
      <c r="L2354" t="s">
        <v>26</v>
      </c>
      <c r="N2354" t="s">
        <v>24</v>
      </c>
    </row>
    <row r="2355" spans="1:14" x14ac:dyDescent="0.25">
      <c r="A2355" t="s">
        <v>970</v>
      </c>
      <c r="B2355" t="s">
        <v>4628</v>
      </c>
      <c r="C2355" t="s">
        <v>463</v>
      </c>
      <c r="D2355" t="s">
        <v>21</v>
      </c>
      <c r="E2355">
        <v>25550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43369</v>
      </c>
      <c r="L2355" t="s">
        <v>26</v>
      </c>
      <c r="N2355" t="s">
        <v>24</v>
      </c>
    </row>
    <row r="2356" spans="1:14" x14ac:dyDescent="0.25">
      <c r="A2356" t="s">
        <v>4629</v>
      </c>
      <c r="B2356" t="s">
        <v>4630</v>
      </c>
      <c r="C2356" t="s">
        <v>4631</v>
      </c>
      <c r="D2356" t="s">
        <v>21</v>
      </c>
      <c r="E2356">
        <v>25845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43369</v>
      </c>
      <c r="L2356" t="s">
        <v>26</v>
      </c>
      <c r="N2356" t="s">
        <v>24</v>
      </c>
    </row>
    <row r="2357" spans="1:14" x14ac:dyDescent="0.25">
      <c r="A2357" t="s">
        <v>1091</v>
      </c>
      <c r="B2357" t="s">
        <v>4632</v>
      </c>
      <c r="C2357" t="s">
        <v>991</v>
      </c>
      <c r="D2357" t="s">
        <v>21</v>
      </c>
      <c r="E2357">
        <v>25414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43369</v>
      </c>
      <c r="L2357" t="s">
        <v>26</v>
      </c>
      <c r="N2357" t="s">
        <v>24</v>
      </c>
    </row>
    <row r="2358" spans="1:14" x14ac:dyDescent="0.25">
      <c r="A2358" t="s">
        <v>4633</v>
      </c>
      <c r="B2358" t="s">
        <v>4634</v>
      </c>
      <c r="C2358" t="s">
        <v>463</v>
      </c>
      <c r="D2358" t="s">
        <v>21</v>
      </c>
      <c r="E2358">
        <v>25550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43369</v>
      </c>
      <c r="L2358" t="s">
        <v>26</v>
      </c>
      <c r="N2358" t="s">
        <v>24</v>
      </c>
    </row>
    <row r="2359" spans="1:14" x14ac:dyDescent="0.25">
      <c r="A2359" t="s">
        <v>2575</v>
      </c>
      <c r="B2359" t="s">
        <v>4635</v>
      </c>
      <c r="C2359" t="s">
        <v>463</v>
      </c>
      <c r="D2359" t="s">
        <v>21</v>
      </c>
      <c r="E2359">
        <v>25550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43369</v>
      </c>
      <c r="L2359" t="s">
        <v>26</v>
      </c>
      <c r="N2359" t="s">
        <v>24</v>
      </c>
    </row>
    <row r="2360" spans="1:14" x14ac:dyDescent="0.25">
      <c r="A2360" t="s">
        <v>4636</v>
      </c>
      <c r="B2360" t="s">
        <v>4637</v>
      </c>
      <c r="C2360" t="s">
        <v>1493</v>
      </c>
      <c r="D2360" t="s">
        <v>21</v>
      </c>
      <c r="E2360">
        <v>26711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43368</v>
      </c>
      <c r="L2360" t="s">
        <v>26</v>
      </c>
      <c r="N2360" t="s">
        <v>24</v>
      </c>
    </row>
    <row r="2361" spans="1:14" x14ac:dyDescent="0.25">
      <c r="A2361" t="s">
        <v>4638</v>
      </c>
      <c r="B2361" t="s">
        <v>4639</v>
      </c>
      <c r="C2361" t="s">
        <v>1493</v>
      </c>
      <c r="D2361" t="s">
        <v>21</v>
      </c>
      <c r="E2361">
        <v>26711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43368</v>
      </c>
      <c r="L2361" t="s">
        <v>26</v>
      </c>
      <c r="N2361" t="s">
        <v>24</v>
      </c>
    </row>
    <row r="2362" spans="1:14" x14ac:dyDescent="0.25">
      <c r="A2362" t="s">
        <v>4640</v>
      </c>
      <c r="B2362" t="s">
        <v>4641</v>
      </c>
      <c r="C2362" t="s">
        <v>1671</v>
      </c>
      <c r="D2362" t="s">
        <v>21</v>
      </c>
      <c r="E2362">
        <v>26757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43368</v>
      </c>
      <c r="L2362" t="s">
        <v>26</v>
      </c>
      <c r="N2362" t="s">
        <v>24</v>
      </c>
    </row>
    <row r="2363" spans="1:14" x14ac:dyDescent="0.25">
      <c r="A2363" t="s">
        <v>3691</v>
      </c>
      <c r="B2363" t="s">
        <v>4642</v>
      </c>
      <c r="C2363" t="s">
        <v>1671</v>
      </c>
      <c r="D2363" t="s">
        <v>21</v>
      </c>
      <c r="E2363">
        <v>26757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43368</v>
      </c>
      <c r="L2363" t="s">
        <v>26</v>
      </c>
      <c r="N2363" t="s">
        <v>24</v>
      </c>
    </row>
    <row r="2364" spans="1:14" x14ac:dyDescent="0.25">
      <c r="A2364" t="s">
        <v>4513</v>
      </c>
      <c r="B2364" t="s">
        <v>4643</v>
      </c>
      <c r="C2364" t="s">
        <v>304</v>
      </c>
      <c r="D2364" t="s">
        <v>21</v>
      </c>
      <c r="E2364">
        <v>24739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43368</v>
      </c>
      <c r="L2364" t="s">
        <v>26</v>
      </c>
      <c r="N2364" t="s">
        <v>24</v>
      </c>
    </row>
    <row r="2365" spans="1:14" x14ac:dyDescent="0.25">
      <c r="A2365" t="s">
        <v>4644</v>
      </c>
      <c r="B2365" t="s">
        <v>4645</v>
      </c>
      <c r="C2365" t="s">
        <v>1579</v>
      </c>
      <c r="D2365" t="s">
        <v>21</v>
      </c>
      <c r="E2365">
        <v>26143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43367</v>
      </c>
      <c r="L2365" t="s">
        <v>26</v>
      </c>
      <c r="N2365" t="s">
        <v>24</v>
      </c>
    </row>
    <row r="2366" spans="1:14" x14ac:dyDescent="0.25">
      <c r="A2366" t="s">
        <v>4646</v>
      </c>
      <c r="B2366" t="s">
        <v>151</v>
      </c>
      <c r="C2366" t="s">
        <v>146</v>
      </c>
      <c r="D2366" t="s">
        <v>21</v>
      </c>
      <c r="E2366">
        <v>26362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43367</v>
      </c>
      <c r="L2366" t="s">
        <v>26</v>
      </c>
      <c r="N2366" t="s">
        <v>24</v>
      </c>
    </row>
    <row r="2367" spans="1:14" x14ac:dyDescent="0.25">
      <c r="A2367" t="s">
        <v>359</v>
      </c>
      <c r="B2367" t="s">
        <v>4647</v>
      </c>
      <c r="C2367" t="s">
        <v>271</v>
      </c>
      <c r="D2367" t="s">
        <v>21</v>
      </c>
      <c r="E2367">
        <v>25401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43367</v>
      </c>
      <c r="L2367" t="s">
        <v>26</v>
      </c>
      <c r="N2367" t="s">
        <v>24</v>
      </c>
    </row>
    <row r="2368" spans="1:14" x14ac:dyDescent="0.25">
      <c r="A2368" t="s">
        <v>1984</v>
      </c>
      <c r="B2368" t="s">
        <v>337</v>
      </c>
      <c r="C2368" t="s">
        <v>53</v>
      </c>
      <c r="D2368" t="s">
        <v>21</v>
      </c>
      <c r="E2368">
        <v>25309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43367</v>
      </c>
      <c r="L2368" t="s">
        <v>26</v>
      </c>
      <c r="N2368" t="s">
        <v>24</v>
      </c>
    </row>
    <row r="2369" spans="1:14" x14ac:dyDescent="0.25">
      <c r="A2369" t="s">
        <v>1984</v>
      </c>
      <c r="B2369" t="s">
        <v>4648</v>
      </c>
      <c r="C2369" t="s">
        <v>4451</v>
      </c>
      <c r="D2369" t="s">
        <v>21</v>
      </c>
      <c r="E2369">
        <v>26415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43367</v>
      </c>
      <c r="L2369" t="s">
        <v>26</v>
      </c>
      <c r="N2369" t="s">
        <v>24</v>
      </c>
    </row>
    <row r="2370" spans="1:14" x14ac:dyDescent="0.25">
      <c r="A2370" t="s">
        <v>4649</v>
      </c>
      <c r="B2370" t="s">
        <v>4650</v>
      </c>
      <c r="C2370" t="s">
        <v>149</v>
      </c>
      <c r="D2370" t="s">
        <v>21</v>
      </c>
      <c r="E2370">
        <v>25276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43367</v>
      </c>
      <c r="L2370" t="s">
        <v>26</v>
      </c>
      <c r="N2370" t="s">
        <v>24</v>
      </c>
    </row>
    <row r="2371" spans="1:14" x14ac:dyDescent="0.25">
      <c r="A2371" t="s">
        <v>4651</v>
      </c>
      <c r="B2371" t="s">
        <v>4652</v>
      </c>
      <c r="C2371" t="s">
        <v>198</v>
      </c>
      <c r="D2371" t="s">
        <v>21</v>
      </c>
      <c r="E2371">
        <v>25286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43367</v>
      </c>
      <c r="L2371" t="s">
        <v>26</v>
      </c>
      <c r="N2371" t="s">
        <v>24</v>
      </c>
    </row>
    <row r="2372" spans="1:14" x14ac:dyDescent="0.25">
      <c r="A2372" t="s">
        <v>3486</v>
      </c>
      <c r="B2372" t="s">
        <v>4653</v>
      </c>
      <c r="C2372" t="s">
        <v>128</v>
      </c>
      <c r="D2372" t="s">
        <v>21</v>
      </c>
      <c r="E2372">
        <v>26346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43367</v>
      </c>
      <c r="L2372" t="s">
        <v>26</v>
      </c>
      <c r="N2372" t="s">
        <v>24</v>
      </c>
    </row>
    <row r="2373" spans="1:14" x14ac:dyDescent="0.25">
      <c r="A2373" t="s">
        <v>4654</v>
      </c>
      <c r="B2373" t="s">
        <v>4655</v>
      </c>
      <c r="C2373" t="s">
        <v>4656</v>
      </c>
      <c r="D2373" t="s">
        <v>21</v>
      </c>
      <c r="E2373">
        <v>26411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43367</v>
      </c>
      <c r="L2373" t="s">
        <v>26</v>
      </c>
      <c r="N2373" t="s">
        <v>24</v>
      </c>
    </row>
    <row r="2374" spans="1:14" x14ac:dyDescent="0.25">
      <c r="A2374" t="s">
        <v>518</v>
      </c>
      <c r="B2374" t="s">
        <v>4657</v>
      </c>
      <c r="C2374" t="s">
        <v>149</v>
      </c>
      <c r="D2374" t="s">
        <v>21</v>
      </c>
      <c r="E2374">
        <v>25276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43367</v>
      </c>
      <c r="L2374" t="s">
        <v>26</v>
      </c>
      <c r="N2374" t="s">
        <v>24</v>
      </c>
    </row>
    <row r="2375" spans="1:14" x14ac:dyDescent="0.25">
      <c r="A2375" t="s">
        <v>4658</v>
      </c>
      <c r="B2375" t="s">
        <v>4659</v>
      </c>
      <c r="C2375" t="s">
        <v>1579</v>
      </c>
      <c r="D2375" t="s">
        <v>21</v>
      </c>
      <c r="E2375">
        <v>26143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43367</v>
      </c>
      <c r="L2375" t="s">
        <v>26</v>
      </c>
      <c r="N2375" t="s">
        <v>24</v>
      </c>
    </row>
    <row r="2376" spans="1:14" x14ac:dyDescent="0.25">
      <c r="A2376" t="s">
        <v>496</v>
      </c>
      <c r="B2376" t="s">
        <v>4660</v>
      </c>
      <c r="C2376" t="s">
        <v>304</v>
      </c>
      <c r="D2376" t="s">
        <v>21</v>
      </c>
      <c r="E2376">
        <v>24740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43367</v>
      </c>
      <c r="L2376" t="s">
        <v>26</v>
      </c>
      <c r="N2376" t="s">
        <v>24</v>
      </c>
    </row>
    <row r="2377" spans="1:14" x14ac:dyDescent="0.25">
      <c r="A2377" t="s">
        <v>496</v>
      </c>
      <c r="B2377" t="s">
        <v>4661</v>
      </c>
      <c r="C2377" t="s">
        <v>304</v>
      </c>
      <c r="D2377" t="s">
        <v>21</v>
      </c>
      <c r="E2377">
        <v>24740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43367</v>
      </c>
      <c r="L2377" t="s">
        <v>26</v>
      </c>
      <c r="N2377" t="s">
        <v>24</v>
      </c>
    </row>
    <row r="2378" spans="1:14" x14ac:dyDescent="0.25">
      <c r="A2378" t="s">
        <v>4662</v>
      </c>
      <c r="B2378" t="s">
        <v>4663</v>
      </c>
      <c r="C2378" t="s">
        <v>1579</v>
      </c>
      <c r="D2378" t="s">
        <v>21</v>
      </c>
      <c r="E2378">
        <v>26143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43367</v>
      </c>
      <c r="L2378" t="s">
        <v>26</v>
      </c>
      <c r="N2378" t="s">
        <v>24</v>
      </c>
    </row>
    <row r="2379" spans="1:14" x14ac:dyDescent="0.25">
      <c r="A2379" t="s">
        <v>4664</v>
      </c>
      <c r="B2379" t="s">
        <v>4665</v>
      </c>
      <c r="C2379" t="s">
        <v>4666</v>
      </c>
      <c r="D2379" t="s">
        <v>21</v>
      </c>
      <c r="E2379">
        <v>26337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43367</v>
      </c>
      <c r="L2379" t="s">
        <v>26</v>
      </c>
      <c r="N2379" t="s">
        <v>24</v>
      </c>
    </row>
    <row r="2380" spans="1:14" x14ac:dyDescent="0.25">
      <c r="A2380" t="s">
        <v>4667</v>
      </c>
      <c r="B2380" t="s">
        <v>4668</v>
      </c>
      <c r="C2380" t="s">
        <v>304</v>
      </c>
      <c r="D2380" t="s">
        <v>21</v>
      </c>
      <c r="E2380">
        <v>24740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43367</v>
      </c>
      <c r="L2380" t="s">
        <v>26</v>
      </c>
      <c r="N2380" t="s">
        <v>24</v>
      </c>
    </row>
    <row r="2381" spans="1:14" x14ac:dyDescent="0.25">
      <c r="A2381" t="s">
        <v>4669</v>
      </c>
      <c r="B2381" t="s">
        <v>4670</v>
      </c>
      <c r="C2381" t="s">
        <v>290</v>
      </c>
      <c r="D2381" t="s">
        <v>21</v>
      </c>
      <c r="E2381">
        <v>26180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43367</v>
      </c>
      <c r="L2381" t="s">
        <v>26</v>
      </c>
      <c r="N2381" t="s">
        <v>24</v>
      </c>
    </row>
    <row r="2382" spans="1:14" x14ac:dyDescent="0.25">
      <c r="A2382" t="s">
        <v>4671</v>
      </c>
      <c r="B2382" t="s">
        <v>4672</v>
      </c>
      <c r="C2382" t="s">
        <v>271</v>
      </c>
      <c r="D2382" t="s">
        <v>21</v>
      </c>
      <c r="E2382">
        <v>25404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43367</v>
      </c>
      <c r="L2382" t="s">
        <v>26</v>
      </c>
      <c r="N2382" t="s">
        <v>24</v>
      </c>
    </row>
    <row r="2383" spans="1:14" x14ac:dyDescent="0.25">
      <c r="A2383" t="s">
        <v>4673</v>
      </c>
      <c r="B2383" t="s">
        <v>4674</v>
      </c>
      <c r="C2383" t="s">
        <v>1579</v>
      </c>
      <c r="D2383" t="s">
        <v>21</v>
      </c>
      <c r="E2383">
        <v>26143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43367</v>
      </c>
      <c r="L2383" t="s">
        <v>26</v>
      </c>
      <c r="N2383" t="s">
        <v>24</v>
      </c>
    </row>
    <row r="2384" spans="1:14" x14ac:dyDescent="0.25">
      <c r="A2384" t="s">
        <v>2380</v>
      </c>
      <c r="B2384" t="s">
        <v>4675</v>
      </c>
      <c r="C2384" t="s">
        <v>4451</v>
      </c>
      <c r="D2384" t="s">
        <v>21</v>
      </c>
      <c r="E2384">
        <v>25415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43367</v>
      </c>
      <c r="L2384" t="s">
        <v>26</v>
      </c>
      <c r="N2384" t="s">
        <v>24</v>
      </c>
    </row>
    <row r="2385" spans="1:14" x14ac:dyDescent="0.25">
      <c r="A2385" t="s">
        <v>4676</v>
      </c>
      <c r="B2385" t="s">
        <v>4677</v>
      </c>
      <c r="C2385" t="s">
        <v>1072</v>
      </c>
      <c r="D2385" t="s">
        <v>21</v>
      </c>
      <c r="E2385">
        <v>26456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43367</v>
      </c>
      <c r="L2385" t="s">
        <v>26</v>
      </c>
      <c r="N2385" t="s">
        <v>24</v>
      </c>
    </row>
    <row r="2386" spans="1:14" x14ac:dyDescent="0.25">
      <c r="A2386" t="s">
        <v>2571</v>
      </c>
      <c r="B2386" t="s">
        <v>4678</v>
      </c>
      <c r="C2386" t="s">
        <v>149</v>
      </c>
      <c r="D2386" t="s">
        <v>21</v>
      </c>
      <c r="E2386">
        <v>25276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43367</v>
      </c>
      <c r="L2386" t="s">
        <v>26</v>
      </c>
      <c r="N2386" t="s">
        <v>24</v>
      </c>
    </row>
    <row r="2387" spans="1:14" x14ac:dyDescent="0.25">
      <c r="A2387" t="s">
        <v>2571</v>
      </c>
      <c r="B2387" t="s">
        <v>4679</v>
      </c>
      <c r="C2387" t="s">
        <v>1579</v>
      </c>
      <c r="D2387" t="s">
        <v>21</v>
      </c>
      <c r="E2387">
        <v>26143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43367</v>
      </c>
      <c r="L2387" t="s">
        <v>26</v>
      </c>
      <c r="N2387" t="s">
        <v>24</v>
      </c>
    </row>
    <row r="2388" spans="1:14" x14ac:dyDescent="0.25">
      <c r="A2388" t="s">
        <v>3216</v>
      </c>
      <c r="B2388" t="s">
        <v>4680</v>
      </c>
      <c r="C2388" t="s">
        <v>304</v>
      </c>
      <c r="D2388" t="s">
        <v>21</v>
      </c>
      <c r="E2388">
        <v>24740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43367</v>
      </c>
      <c r="L2388" t="s">
        <v>26</v>
      </c>
      <c r="N2388" t="s">
        <v>24</v>
      </c>
    </row>
    <row r="2389" spans="1:14" x14ac:dyDescent="0.25">
      <c r="A2389" t="s">
        <v>4681</v>
      </c>
      <c r="B2389" t="s">
        <v>4682</v>
      </c>
      <c r="C2389" t="s">
        <v>1579</v>
      </c>
      <c r="D2389" t="s">
        <v>21</v>
      </c>
      <c r="E2389">
        <v>26143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43367</v>
      </c>
      <c r="L2389" t="s">
        <v>26</v>
      </c>
      <c r="N2389" t="s">
        <v>24</v>
      </c>
    </row>
    <row r="2390" spans="1:14" x14ac:dyDescent="0.25">
      <c r="A2390" t="s">
        <v>4683</v>
      </c>
      <c r="B2390" t="s">
        <v>4684</v>
      </c>
      <c r="C2390" t="s">
        <v>4685</v>
      </c>
      <c r="D2390" t="s">
        <v>21</v>
      </c>
      <c r="E2390">
        <v>25270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43367</v>
      </c>
      <c r="L2390" t="s">
        <v>26</v>
      </c>
      <c r="N2390" t="s">
        <v>24</v>
      </c>
    </row>
    <row r="2391" spans="1:14" x14ac:dyDescent="0.25">
      <c r="A2391" t="s">
        <v>4686</v>
      </c>
      <c r="B2391" t="s">
        <v>4687</v>
      </c>
      <c r="C2391" t="s">
        <v>4666</v>
      </c>
      <c r="D2391" t="s">
        <v>21</v>
      </c>
      <c r="E2391">
        <v>26337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43367</v>
      </c>
      <c r="L2391" t="s">
        <v>26</v>
      </c>
      <c r="N2391" t="s">
        <v>24</v>
      </c>
    </row>
    <row r="2392" spans="1:14" x14ac:dyDescent="0.25">
      <c r="A2392" t="s">
        <v>2404</v>
      </c>
      <c r="B2392" t="s">
        <v>4688</v>
      </c>
      <c r="C2392" t="s">
        <v>304</v>
      </c>
      <c r="D2392" t="s">
        <v>21</v>
      </c>
      <c r="E2392">
        <v>24740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43367</v>
      </c>
      <c r="L2392" t="s">
        <v>26</v>
      </c>
      <c r="N2392" t="s">
        <v>24</v>
      </c>
    </row>
    <row r="2393" spans="1:14" x14ac:dyDescent="0.25">
      <c r="A2393" t="s">
        <v>2538</v>
      </c>
      <c r="B2393" t="s">
        <v>4689</v>
      </c>
      <c r="C2393" t="s">
        <v>4451</v>
      </c>
      <c r="D2393" t="s">
        <v>21</v>
      </c>
      <c r="E2393">
        <v>26415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43367</v>
      </c>
      <c r="L2393" t="s">
        <v>26</v>
      </c>
      <c r="N2393" t="s">
        <v>24</v>
      </c>
    </row>
    <row r="2394" spans="1:14" x14ac:dyDescent="0.25">
      <c r="A2394" t="s">
        <v>2407</v>
      </c>
      <c r="B2394" t="s">
        <v>4690</v>
      </c>
      <c r="C2394" t="s">
        <v>128</v>
      </c>
      <c r="D2394" t="s">
        <v>21</v>
      </c>
      <c r="E2394">
        <v>26346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43367</v>
      </c>
      <c r="L2394" t="s">
        <v>26</v>
      </c>
      <c r="N2394" t="s">
        <v>24</v>
      </c>
    </row>
    <row r="2395" spans="1:14" x14ac:dyDescent="0.25">
      <c r="A2395" t="s">
        <v>1428</v>
      </c>
      <c r="B2395" t="s">
        <v>4691</v>
      </c>
      <c r="C2395" t="s">
        <v>304</v>
      </c>
      <c r="D2395" t="s">
        <v>21</v>
      </c>
      <c r="E2395">
        <v>24740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43367</v>
      </c>
      <c r="L2395" t="s">
        <v>26</v>
      </c>
      <c r="N2395" t="s">
        <v>24</v>
      </c>
    </row>
    <row r="2396" spans="1:14" x14ac:dyDescent="0.25">
      <c r="A2396" t="s">
        <v>4692</v>
      </c>
      <c r="B2396" t="s">
        <v>1887</v>
      </c>
      <c r="C2396" t="s">
        <v>4685</v>
      </c>
      <c r="D2396" t="s">
        <v>21</v>
      </c>
      <c r="E2396">
        <v>25270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43367</v>
      </c>
      <c r="L2396" t="s">
        <v>26</v>
      </c>
      <c r="N2396" t="s">
        <v>24</v>
      </c>
    </row>
    <row r="2397" spans="1:14" x14ac:dyDescent="0.25">
      <c r="A2397" t="s">
        <v>185</v>
      </c>
      <c r="B2397" t="s">
        <v>4693</v>
      </c>
      <c r="C2397" t="s">
        <v>149</v>
      </c>
      <c r="D2397" t="s">
        <v>21</v>
      </c>
      <c r="E2397">
        <v>25276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43367</v>
      </c>
      <c r="L2397" t="s">
        <v>26</v>
      </c>
      <c r="N2397" t="s">
        <v>24</v>
      </c>
    </row>
    <row r="2398" spans="1:14" x14ac:dyDescent="0.25">
      <c r="A2398" t="s">
        <v>4694</v>
      </c>
      <c r="B2398" t="s">
        <v>4695</v>
      </c>
      <c r="C2398" t="s">
        <v>4451</v>
      </c>
      <c r="D2398" t="s">
        <v>21</v>
      </c>
      <c r="E2398">
        <v>26415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43367</v>
      </c>
      <c r="L2398" t="s">
        <v>26</v>
      </c>
      <c r="N2398" t="s">
        <v>24</v>
      </c>
    </row>
    <row r="2399" spans="1:14" x14ac:dyDescent="0.25">
      <c r="A2399" t="s">
        <v>633</v>
      </c>
      <c r="B2399" t="s">
        <v>4696</v>
      </c>
      <c r="C2399" t="s">
        <v>1579</v>
      </c>
      <c r="D2399" t="s">
        <v>21</v>
      </c>
      <c r="E2399">
        <v>26143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43367</v>
      </c>
      <c r="L2399" t="s">
        <v>26</v>
      </c>
      <c r="N2399" t="s">
        <v>24</v>
      </c>
    </row>
    <row r="2400" spans="1:14" x14ac:dyDescent="0.25">
      <c r="A2400" t="s">
        <v>194</v>
      </c>
      <c r="B2400" t="s">
        <v>4697</v>
      </c>
      <c r="C2400" t="s">
        <v>146</v>
      </c>
      <c r="D2400" t="s">
        <v>21</v>
      </c>
      <c r="E2400">
        <v>26362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43367</v>
      </c>
      <c r="L2400" t="s">
        <v>26</v>
      </c>
      <c r="N2400" t="s">
        <v>24</v>
      </c>
    </row>
    <row r="2401" spans="1:14" x14ac:dyDescent="0.25">
      <c r="A2401" t="s">
        <v>196</v>
      </c>
      <c r="B2401" t="s">
        <v>4698</v>
      </c>
      <c r="C2401" t="s">
        <v>198</v>
      </c>
      <c r="D2401" t="s">
        <v>21</v>
      </c>
      <c r="E2401">
        <v>25286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43367</v>
      </c>
      <c r="L2401" t="s">
        <v>26</v>
      </c>
      <c r="N2401" t="s">
        <v>24</v>
      </c>
    </row>
    <row r="2402" spans="1:14" x14ac:dyDescent="0.25">
      <c r="A2402" t="s">
        <v>2824</v>
      </c>
      <c r="B2402" t="s">
        <v>4699</v>
      </c>
      <c r="C2402" t="s">
        <v>304</v>
      </c>
      <c r="D2402" t="s">
        <v>21</v>
      </c>
      <c r="E2402">
        <v>24740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43367</v>
      </c>
      <c r="L2402" t="s">
        <v>26</v>
      </c>
      <c r="N2402" t="s">
        <v>24</v>
      </c>
    </row>
    <row r="2403" spans="1:14" x14ac:dyDescent="0.25">
      <c r="A2403" t="s">
        <v>1984</v>
      </c>
      <c r="B2403" t="s">
        <v>4701</v>
      </c>
      <c r="C2403" t="s">
        <v>686</v>
      </c>
      <c r="D2403" t="s">
        <v>21</v>
      </c>
      <c r="E2403">
        <v>26301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43363</v>
      </c>
      <c r="L2403" t="s">
        <v>26</v>
      </c>
      <c r="N2403" t="s">
        <v>24</v>
      </c>
    </row>
    <row r="2404" spans="1:14" x14ac:dyDescent="0.25">
      <c r="A2404" t="s">
        <v>1984</v>
      </c>
      <c r="B2404" t="s">
        <v>4702</v>
      </c>
      <c r="C2404" t="s">
        <v>1133</v>
      </c>
      <c r="D2404" t="s">
        <v>21</v>
      </c>
      <c r="E2404">
        <v>26426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43363</v>
      </c>
      <c r="L2404" t="s">
        <v>26</v>
      </c>
      <c r="N2404" t="s">
        <v>24</v>
      </c>
    </row>
    <row r="2405" spans="1:14" x14ac:dyDescent="0.25">
      <c r="A2405" t="s">
        <v>4703</v>
      </c>
      <c r="B2405" t="s">
        <v>4704</v>
      </c>
      <c r="C2405" t="s">
        <v>1133</v>
      </c>
      <c r="D2405" t="s">
        <v>21</v>
      </c>
      <c r="E2405">
        <v>26426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43363</v>
      </c>
      <c r="L2405" t="s">
        <v>26</v>
      </c>
      <c r="N2405" t="s">
        <v>24</v>
      </c>
    </row>
    <row r="2406" spans="1:14" x14ac:dyDescent="0.25">
      <c r="A2406" t="s">
        <v>4705</v>
      </c>
      <c r="B2406" t="s">
        <v>4706</v>
      </c>
      <c r="C2406" t="s">
        <v>487</v>
      </c>
      <c r="D2406" t="s">
        <v>21</v>
      </c>
      <c r="E2406">
        <v>25840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43363</v>
      </c>
      <c r="L2406" t="s">
        <v>26</v>
      </c>
      <c r="N2406" t="s">
        <v>24</v>
      </c>
    </row>
    <row r="2407" spans="1:14" x14ac:dyDescent="0.25">
      <c r="A2407" t="s">
        <v>1517</v>
      </c>
      <c r="B2407" t="s">
        <v>4707</v>
      </c>
      <c r="C2407" t="s">
        <v>686</v>
      </c>
      <c r="D2407" t="s">
        <v>21</v>
      </c>
      <c r="E2407">
        <v>26301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43363</v>
      </c>
      <c r="L2407" t="s">
        <v>26</v>
      </c>
      <c r="N2407" t="s">
        <v>24</v>
      </c>
    </row>
    <row r="2408" spans="1:14" x14ac:dyDescent="0.25">
      <c r="A2408" t="s">
        <v>2407</v>
      </c>
      <c r="B2408" t="s">
        <v>4708</v>
      </c>
      <c r="C2408" t="s">
        <v>1133</v>
      </c>
      <c r="D2408" t="s">
        <v>21</v>
      </c>
      <c r="E2408">
        <v>26426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43363</v>
      </c>
      <c r="L2408" t="s">
        <v>26</v>
      </c>
      <c r="N2408" t="s">
        <v>24</v>
      </c>
    </row>
    <row r="2409" spans="1:14" x14ac:dyDescent="0.25">
      <c r="A2409" t="s">
        <v>4709</v>
      </c>
      <c r="B2409" t="s">
        <v>4710</v>
      </c>
      <c r="C2409" t="s">
        <v>1133</v>
      </c>
      <c r="D2409" t="s">
        <v>21</v>
      </c>
      <c r="E2409">
        <v>26426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43363</v>
      </c>
      <c r="L2409" t="s">
        <v>26</v>
      </c>
      <c r="N2409" t="s">
        <v>24</v>
      </c>
    </row>
    <row r="2410" spans="1:14" x14ac:dyDescent="0.25">
      <c r="A2410" t="s">
        <v>1464</v>
      </c>
      <c r="B2410" t="s">
        <v>1465</v>
      </c>
      <c r="C2410" t="s">
        <v>1466</v>
      </c>
      <c r="D2410" t="s">
        <v>21</v>
      </c>
      <c r="E2410">
        <v>25209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43363</v>
      </c>
      <c r="L2410" t="s">
        <v>26</v>
      </c>
      <c r="N2410" t="s">
        <v>24</v>
      </c>
    </row>
    <row r="2411" spans="1:14" x14ac:dyDescent="0.25">
      <c r="A2411" t="s">
        <v>2097</v>
      </c>
      <c r="B2411" t="s">
        <v>4711</v>
      </c>
      <c r="C2411" t="s">
        <v>1133</v>
      </c>
      <c r="D2411" t="s">
        <v>21</v>
      </c>
      <c r="E2411">
        <v>26426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43363</v>
      </c>
      <c r="L2411" t="s">
        <v>26</v>
      </c>
      <c r="N2411" t="s">
        <v>24</v>
      </c>
    </row>
    <row r="2412" spans="1:14" x14ac:dyDescent="0.25">
      <c r="A2412" t="s">
        <v>4712</v>
      </c>
      <c r="B2412" t="s">
        <v>4713</v>
      </c>
      <c r="C2412" t="s">
        <v>2271</v>
      </c>
      <c r="D2412" t="s">
        <v>21</v>
      </c>
      <c r="E2412">
        <v>25081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43362</v>
      </c>
      <c r="L2412" t="s">
        <v>26</v>
      </c>
      <c r="N2412" t="s">
        <v>24</v>
      </c>
    </row>
    <row r="2413" spans="1:14" x14ac:dyDescent="0.25">
      <c r="A2413" t="s">
        <v>3952</v>
      </c>
      <c r="B2413" t="s">
        <v>4714</v>
      </c>
      <c r="C2413" t="s">
        <v>4715</v>
      </c>
      <c r="D2413" t="s">
        <v>21</v>
      </c>
      <c r="E2413">
        <v>25870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43362</v>
      </c>
      <c r="L2413" t="s">
        <v>26</v>
      </c>
      <c r="N2413" t="s">
        <v>24</v>
      </c>
    </row>
    <row r="2414" spans="1:14" x14ac:dyDescent="0.25">
      <c r="A2414" t="s">
        <v>4716</v>
      </c>
      <c r="B2414" t="s">
        <v>4717</v>
      </c>
      <c r="C2414" t="s">
        <v>4718</v>
      </c>
      <c r="D2414" t="s">
        <v>21</v>
      </c>
      <c r="E2414">
        <v>25882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43362</v>
      </c>
      <c r="L2414" t="s">
        <v>26</v>
      </c>
      <c r="N2414" t="s">
        <v>24</v>
      </c>
    </row>
    <row r="2415" spans="1:14" x14ac:dyDescent="0.25">
      <c r="A2415" t="s">
        <v>4719</v>
      </c>
      <c r="B2415" t="s">
        <v>4720</v>
      </c>
      <c r="C2415" t="s">
        <v>1466</v>
      </c>
      <c r="D2415" t="s">
        <v>21</v>
      </c>
      <c r="E2415">
        <v>25209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43362</v>
      </c>
      <c r="L2415" t="s">
        <v>26</v>
      </c>
      <c r="N2415" t="s">
        <v>24</v>
      </c>
    </row>
    <row r="2416" spans="1:14" x14ac:dyDescent="0.25">
      <c r="A2416" t="s">
        <v>2432</v>
      </c>
      <c r="B2416" t="s">
        <v>4721</v>
      </c>
      <c r="C2416" t="s">
        <v>1466</v>
      </c>
      <c r="D2416" t="s">
        <v>21</v>
      </c>
      <c r="E2416">
        <v>25209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43362</v>
      </c>
      <c r="L2416" t="s">
        <v>26</v>
      </c>
      <c r="N2416" t="s">
        <v>24</v>
      </c>
    </row>
    <row r="2417" spans="1:14" x14ac:dyDescent="0.25">
      <c r="A2417" t="s">
        <v>2432</v>
      </c>
      <c r="B2417" t="s">
        <v>4722</v>
      </c>
      <c r="C2417" t="s">
        <v>4718</v>
      </c>
      <c r="D2417" t="s">
        <v>21</v>
      </c>
      <c r="E2417">
        <v>25882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43362</v>
      </c>
      <c r="L2417" t="s">
        <v>26</v>
      </c>
      <c r="N2417" t="s">
        <v>24</v>
      </c>
    </row>
    <row r="2418" spans="1:14" x14ac:dyDescent="0.25">
      <c r="A2418" t="s">
        <v>4723</v>
      </c>
      <c r="B2418" t="s">
        <v>4724</v>
      </c>
      <c r="C2418" t="s">
        <v>4631</v>
      </c>
      <c r="D2418" t="s">
        <v>21</v>
      </c>
      <c r="E2418">
        <v>25845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43362</v>
      </c>
      <c r="L2418" t="s">
        <v>26</v>
      </c>
      <c r="N2418" t="s">
        <v>24</v>
      </c>
    </row>
    <row r="2419" spans="1:14" x14ac:dyDescent="0.25">
      <c r="A2419" t="s">
        <v>496</v>
      </c>
      <c r="B2419" t="s">
        <v>4725</v>
      </c>
      <c r="C2419" t="s">
        <v>537</v>
      </c>
      <c r="D2419" t="s">
        <v>21</v>
      </c>
      <c r="E2419">
        <v>25053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43362</v>
      </c>
      <c r="L2419" t="s">
        <v>26</v>
      </c>
      <c r="N2419" t="s">
        <v>24</v>
      </c>
    </row>
    <row r="2420" spans="1:14" x14ac:dyDescent="0.25">
      <c r="A2420" t="s">
        <v>496</v>
      </c>
      <c r="B2420" t="s">
        <v>4726</v>
      </c>
      <c r="C2420" t="s">
        <v>4718</v>
      </c>
      <c r="D2420" t="s">
        <v>21</v>
      </c>
      <c r="E2420">
        <v>25882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43362</v>
      </c>
      <c r="L2420" t="s">
        <v>26</v>
      </c>
      <c r="N2420" t="s">
        <v>24</v>
      </c>
    </row>
    <row r="2421" spans="1:14" x14ac:dyDescent="0.25">
      <c r="A2421" t="s">
        <v>4727</v>
      </c>
      <c r="B2421" t="s">
        <v>4728</v>
      </c>
      <c r="C2421" t="s">
        <v>4729</v>
      </c>
      <c r="D2421" t="s">
        <v>21</v>
      </c>
      <c r="E2421">
        <v>25876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43362</v>
      </c>
      <c r="L2421" t="s">
        <v>26</v>
      </c>
      <c r="N2421" t="s">
        <v>24</v>
      </c>
    </row>
    <row r="2422" spans="1:14" x14ac:dyDescent="0.25">
      <c r="A2422" t="s">
        <v>2380</v>
      </c>
      <c r="B2422" t="s">
        <v>4730</v>
      </c>
      <c r="C2422" t="s">
        <v>4718</v>
      </c>
      <c r="D2422" t="s">
        <v>21</v>
      </c>
      <c r="E2422">
        <v>25882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43362</v>
      </c>
      <c r="L2422" t="s">
        <v>26</v>
      </c>
      <c r="N2422" t="s">
        <v>24</v>
      </c>
    </row>
    <row r="2423" spans="1:14" x14ac:dyDescent="0.25">
      <c r="A2423" t="s">
        <v>2380</v>
      </c>
      <c r="B2423" t="s">
        <v>4731</v>
      </c>
      <c r="C2423" t="s">
        <v>4732</v>
      </c>
      <c r="D2423" t="s">
        <v>21</v>
      </c>
      <c r="E2423">
        <v>25165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43362</v>
      </c>
      <c r="L2423" t="s">
        <v>26</v>
      </c>
      <c r="N2423" t="s">
        <v>24</v>
      </c>
    </row>
    <row r="2424" spans="1:14" x14ac:dyDescent="0.25">
      <c r="A2424" t="s">
        <v>2571</v>
      </c>
      <c r="B2424" t="s">
        <v>4733</v>
      </c>
      <c r="C2424" t="s">
        <v>4734</v>
      </c>
      <c r="D2424" t="s">
        <v>21</v>
      </c>
      <c r="E2424">
        <v>25049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43362</v>
      </c>
      <c r="L2424" t="s">
        <v>26</v>
      </c>
      <c r="N2424" t="s">
        <v>24</v>
      </c>
    </row>
    <row r="2425" spans="1:14" x14ac:dyDescent="0.25">
      <c r="A2425" t="s">
        <v>4735</v>
      </c>
      <c r="B2425" t="s">
        <v>4736</v>
      </c>
      <c r="C2425" t="s">
        <v>4718</v>
      </c>
      <c r="D2425" t="s">
        <v>21</v>
      </c>
      <c r="E2425">
        <v>25882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43362</v>
      </c>
      <c r="L2425" t="s">
        <v>26</v>
      </c>
      <c r="N2425" t="s">
        <v>24</v>
      </c>
    </row>
    <row r="2426" spans="1:14" x14ac:dyDescent="0.25">
      <c r="A2426" t="s">
        <v>4737</v>
      </c>
      <c r="B2426" t="s">
        <v>4738</v>
      </c>
      <c r="C2426" t="s">
        <v>4734</v>
      </c>
      <c r="D2426" t="s">
        <v>21</v>
      </c>
      <c r="E2426">
        <v>25049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43362</v>
      </c>
      <c r="L2426" t="s">
        <v>26</v>
      </c>
      <c r="N2426" t="s">
        <v>24</v>
      </c>
    </row>
    <row r="2427" spans="1:14" x14ac:dyDescent="0.25">
      <c r="A2427" t="s">
        <v>2272</v>
      </c>
      <c r="B2427" t="s">
        <v>4739</v>
      </c>
      <c r="C2427" t="s">
        <v>2271</v>
      </c>
      <c r="D2427" t="s">
        <v>21</v>
      </c>
      <c r="E2427">
        <v>25053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43362</v>
      </c>
      <c r="L2427" t="s">
        <v>26</v>
      </c>
      <c r="N2427" t="s">
        <v>24</v>
      </c>
    </row>
    <row r="2428" spans="1:14" x14ac:dyDescent="0.25">
      <c r="A2428" t="s">
        <v>4740</v>
      </c>
      <c r="B2428" t="s">
        <v>4741</v>
      </c>
      <c r="C2428" t="s">
        <v>487</v>
      </c>
      <c r="D2428" t="s">
        <v>21</v>
      </c>
      <c r="E2428">
        <v>25840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43361</v>
      </c>
      <c r="L2428" t="s">
        <v>26</v>
      </c>
      <c r="N2428" t="s">
        <v>24</v>
      </c>
    </row>
    <row r="2429" spans="1:14" x14ac:dyDescent="0.25">
      <c r="A2429" t="s">
        <v>4742</v>
      </c>
      <c r="B2429" t="s">
        <v>4743</v>
      </c>
      <c r="C2429" t="s">
        <v>4744</v>
      </c>
      <c r="D2429" t="s">
        <v>21</v>
      </c>
      <c r="E2429">
        <v>25043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43361</v>
      </c>
      <c r="L2429" t="s">
        <v>26</v>
      </c>
      <c r="N2429" t="s">
        <v>24</v>
      </c>
    </row>
    <row r="2430" spans="1:14" x14ac:dyDescent="0.25">
      <c r="A2430" t="s">
        <v>4745</v>
      </c>
      <c r="B2430" t="s">
        <v>4746</v>
      </c>
      <c r="C2430" t="s">
        <v>2358</v>
      </c>
      <c r="D2430" t="s">
        <v>21</v>
      </c>
      <c r="E2430">
        <v>25177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43361</v>
      </c>
      <c r="L2430" t="s">
        <v>26</v>
      </c>
      <c r="N2430" t="s">
        <v>24</v>
      </c>
    </row>
    <row r="2431" spans="1:14" x14ac:dyDescent="0.25">
      <c r="A2431" t="s">
        <v>2432</v>
      </c>
      <c r="B2431" t="s">
        <v>4747</v>
      </c>
      <c r="C2431" t="s">
        <v>4272</v>
      </c>
      <c r="D2431" t="s">
        <v>21</v>
      </c>
      <c r="E2431">
        <v>26147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43361</v>
      </c>
      <c r="L2431" t="s">
        <v>26</v>
      </c>
      <c r="N2431" t="s">
        <v>24</v>
      </c>
    </row>
    <row r="2432" spans="1:14" x14ac:dyDescent="0.25">
      <c r="A2432" t="s">
        <v>2432</v>
      </c>
      <c r="B2432" t="s">
        <v>4748</v>
      </c>
      <c r="C2432" t="s">
        <v>4744</v>
      </c>
      <c r="D2432" t="s">
        <v>21</v>
      </c>
      <c r="E2432">
        <v>25043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43361</v>
      </c>
      <c r="L2432" t="s">
        <v>26</v>
      </c>
      <c r="N2432" t="s">
        <v>24</v>
      </c>
    </row>
    <row r="2433" spans="1:14" x14ac:dyDescent="0.25">
      <c r="A2433" t="s">
        <v>4749</v>
      </c>
      <c r="B2433" t="s">
        <v>4750</v>
      </c>
      <c r="C2433" t="s">
        <v>4751</v>
      </c>
      <c r="D2433" t="s">
        <v>21</v>
      </c>
      <c r="E2433">
        <v>25235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43361</v>
      </c>
      <c r="L2433" t="s">
        <v>26</v>
      </c>
      <c r="N2433" t="s">
        <v>24</v>
      </c>
    </row>
    <row r="2434" spans="1:14" x14ac:dyDescent="0.25">
      <c r="A2434" t="s">
        <v>4752</v>
      </c>
      <c r="B2434" t="s">
        <v>4753</v>
      </c>
      <c r="C2434" t="s">
        <v>4272</v>
      </c>
      <c r="D2434" t="s">
        <v>21</v>
      </c>
      <c r="E2434">
        <v>26147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43361</v>
      </c>
      <c r="L2434" t="s">
        <v>26</v>
      </c>
      <c r="N2434" t="s">
        <v>24</v>
      </c>
    </row>
    <row r="2435" spans="1:14" x14ac:dyDescent="0.25">
      <c r="A2435" t="s">
        <v>4754</v>
      </c>
      <c r="B2435" t="s">
        <v>4755</v>
      </c>
      <c r="C2435" t="s">
        <v>487</v>
      </c>
      <c r="D2435" t="s">
        <v>21</v>
      </c>
      <c r="E2435">
        <v>25840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43361</v>
      </c>
      <c r="L2435" t="s">
        <v>26</v>
      </c>
      <c r="N2435" t="s">
        <v>24</v>
      </c>
    </row>
    <row r="2436" spans="1:14" x14ac:dyDescent="0.25">
      <c r="A2436" t="s">
        <v>4756</v>
      </c>
      <c r="B2436" t="s">
        <v>4757</v>
      </c>
      <c r="C2436" t="s">
        <v>4758</v>
      </c>
      <c r="D2436" t="s">
        <v>21</v>
      </c>
      <c r="E2436">
        <v>25133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43361</v>
      </c>
      <c r="L2436" t="s">
        <v>26</v>
      </c>
      <c r="N2436" t="s">
        <v>24</v>
      </c>
    </row>
    <row r="2437" spans="1:14" x14ac:dyDescent="0.25">
      <c r="A2437" t="s">
        <v>4759</v>
      </c>
      <c r="B2437" t="s">
        <v>4760</v>
      </c>
      <c r="C2437" t="s">
        <v>487</v>
      </c>
      <c r="D2437" t="s">
        <v>21</v>
      </c>
      <c r="E2437">
        <v>25840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43361</v>
      </c>
      <c r="L2437" t="s">
        <v>26</v>
      </c>
      <c r="N2437" t="s">
        <v>24</v>
      </c>
    </row>
    <row r="2438" spans="1:14" x14ac:dyDescent="0.25">
      <c r="A2438" t="s">
        <v>4761</v>
      </c>
      <c r="B2438" t="s">
        <v>4762</v>
      </c>
      <c r="C2438" t="s">
        <v>4763</v>
      </c>
      <c r="D2438" t="s">
        <v>21</v>
      </c>
      <c r="E2438">
        <v>25113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43361</v>
      </c>
      <c r="L2438" t="s">
        <v>26</v>
      </c>
      <c r="N2438" t="s">
        <v>24</v>
      </c>
    </row>
    <row r="2439" spans="1:14" x14ac:dyDescent="0.25">
      <c r="A2439" t="s">
        <v>2380</v>
      </c>
      <c r="B2439" t="s">
        <v>4764</v>
      </c>
      <c r="C2439" t="s">
        <v>4744</v>
      </c>
      <c r="D2439" t="s">
        <v>21</v>
      </c>
      <c r="E2439">
        <v>25043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43361</v>
      </c>
      <c r="L2439" t="s">
        <v>26</v>
      </c>
      <c r="N2439" t="s">
        <v>24</v>
      </c>
    </row>
    <row r="2440" spans="1:14" x14ac:dyDescent="0.25">
      <c r="A2440" t="s">
        <v>4765</v>
      </c>
      <c r="B2440" t="s">
        <v>4766</v>
      </c>
      <c r="C2440" t="s">
        <v>4763</v>
      </c>
      <c r="D2440" t="s">
        <v>21</v>
      </c>
      <c r="E2440">
        <v>25113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43361</v>
      </c>
      <c r="L2440" t="s">
        <v>26</v>
      </c>
      <c r="N2440" t="s">
        <v>24</v>
      </c>
    </row>
    <row r="2441" spans="1:14" x14ac:dyDescent="0.25">
      <c r="A2441" t="s">
        <v>4767</v>
      </c>
      <c r="B2441" t="s">
        <v>4768</v>
      </c>
      <c r="C2441" t="s">
        <v>4769</v>
      </c>
      <c r="D2441" t="s">
        <v>21</v>
      </c>
      <c r="E2441">
        <v>26136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43361</v>
      </c>
      <c r="L2441" t="s">
        <v>26</v>
      </c>
      <c r="N2441" t="s">
        <v>24</v>
      </c>
    </row>
    <row r="2442" spans="1:14" x14ac:dyDescent="0.25">
      <c r="A2442" t="s">
        <v>4770</v>
      </c>
      <c r="B2442" t="s">
        <v>4771</v>
      </c>
      <c r="C2442" t="s">
        <v>4272</v>
      </c>
      <c r="D2442" t="s">
        <v>21</v>
      </c>
      <c r="E2442">
        <v>26147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43361</v>
      </c>
      <c r="L2442" t="s">
        <v>26</v>
      </c>
      <c r="N2442" t="s">
        <v>24</v>
      </c>
    </row>
    <row r="2443" spans="1:14" x14ac:dyDescent="0.25">
      <c r="A2443" t="s">
        <v>2405</v>
      </c>
      <c r="B2443" t="s">
        <v>4772</v>
      </c>
      <c r="C2443" t="s">
        <v>4773</v>
      </c>
      <c r="D2443" t="s">
        <v>21</v>
      </c>
      <c r="E2443">
        <v>25125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43361</v>
      </c>
      <c r="L2443" t="s">
        <v>26</v>
      </c>
      <c r="N2443" t="s">
        <v>24</v>
      </c>
    </row>
    <row r="2444" spans="1:14" x14ac:dyDescent="0.25">
      <c r="A2444" t="s">
        <v>2407</v>
      </c>
      <c r="B2444" t="s">
        <v>4774</v>
      </c>
      <c r="C2444" t="s">
        <v>4744</v>
      </c>
      <c r="D2444" t="s">
        <v>21</v>
      </c>
      <c r="E2444">
        <v>25043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43361</v>
      </c>
      <c r="L2444" t="s">
        <v>26</v>
      </c>
      <c r="N2444" t="s">
        <v>24</v>
      </c>
    </row>
    <row r="2445" spans="1:14" x14ac:dyDescent="0.25">
      <c r="A2445" t="s">
        <v>2407</v>
      </c>
      <c r="B2445" t="s">
        <v>4775</v>
      </c>
      <c r="C2445" t="s">
        <v>4763</v>
      </c>
      <c r="D2445" t="s">
        <v>21</v>
      </c>
      <c r="E2445">
        <v>25113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43361</v>
      </c>
      <c r="L2445" t="s">
        <v>26</v>
      </c>
      <c r="N2445" t="s">
        <v>24</v>
      </c>
    </row>
    <row r="2446" spans="1:14" x14ac:dyDescent="0.25">
      <c r="A2446" t="s">
        <v>4776</v>
      </c>
      <c r="B2446" t="s">
        <v>4777</v>
      </c>
      <c r="C2446" t="s">
        <v>4751</v>
      </c>
      <c r="D2446" t="s">
        <v>21</v>
      </c>
      <c r="E2446">
        <v>25235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43361</v>
      </c>
      <c r="L2446" t="s">
        <v>26</v>
      </c>
      <c r="N2446" t="s">
        <v>24</v>
      </c>
    </row>
    <row r="2447" spans="1:14" x14ac:dyDescent="0.25">
      <c r="A2447" t="s">
        <v>4778</v>
      </c>
      <c r="B2447" t="s">
        <v>4779</v>
      </c>
      <c r="C2447" t="s">
        <v>4769</v>
      </c>
      <c r="D2447" t="s">
        <v>21</v>
      </c>
      <c r="E2447">
        <v>26136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43361</v>
      </c>
      <c r="L2447" t="s">
        <v>26</v>
      </c>
      <c r="N2447" t="s">
        <v>24</v>
      </c>
    </row>
    <row r="2448" spans="1:14" x14ac:dyDescent="0.25">
      <c r="A2448" t="s">
        <v>4780</v>
      </c>
      <c r="B2448" t="s">
        <v>4781</v>
      </c>
      <c r="C2448" t="s">
        <v>4782</v>
      </c>
      <c r="D2448" t="s">
        <v>21</v>
      </c>
      <c r="E2448">
        <v>25019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43361</v>
      </c>
      <c r="L2448" t="s">
        <v>26</v>
      </c>
      <c r="N2448" t="s">
        <v>24</v>
      </c>
    </row>
    <row r="2449" spans="1:14" x14ac:dyDescent="0.25">
      <c r="A2449" t="s">
        <v>189</v>
      </c>
      <c r="B2449" t="s">
        <v>4783</v>
      </c>
      <c r="C2449" t="s">
        <v>191</v>
      </c>
      <c r="D2449" t="s">
        <v>21</v>
      </c>
      <c r="E2449">
        <v>25234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43361</v>
      </c>
      <c r="L2449" t="s">
        <v>26</v>
      </c>
      <c r="N2449" t="s">
        <v>24</v>
      </c>
    </row>
    <row r="2450" spans="1:14" x14ac:dyDescent="0.25">
      <c r="A2450" t="s">
        <v>1091</v>
      </c>
      <c r="B2450" t="s">
        <v>4784</v>
      </c>
      <c r="C2450" t="s">
        <v>487</v>
      </c>
      <c r="D2450" t="s">
        <v>21</v>
      </c>
      <c r="E2450">
        <v>25840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43361</v>
      </c>
      <c r="L2450" t="s">
        <v>26</v>
      </c>
      <c r="N2450" t="s">
        <v>24</v>
      </c>
    </row>
    <row r="2451" spans="1:14" x14ac:dyDescent="0.25">
      <c r="A2451" t="s">
        <v>4785</v>
      </c>
      <c r="B2451" t="s">
        <v>4786</v>
      </c>
      <c r="C2451" t="s">
        <v>4787</v>
      </c>
      <c r="D2451" t="s">
        <v>21</v>
      </c>
      <c r="E2451">
        <v>25268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43361</v>
      </c>
      <c r="L2451" t="s">
        <v>26</v>
      </c>
      <c r="N2451" t="s">
        <v>24</v>
      </c>
    </row>
    <row r="2452" spans="1:14" x14ac:dyDescent="0.25">
      <c r="A2452" t="s">
        <v>675</v>
      </c>
      <c r="B2452" t="s">
        <v>4788</v>
      </c>
      <c r="C2452" t="s">
        <v>487</v>
      </c>
      <c r="D2452" t="s">
        <v>21</v>
      </c>
      <c r="E2452">
        <v>25840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43361</v>
      </c>
      <c r="L2452" t="s">
        <v>26</v>
      </c>
      <c r="N2452" t="s">
        <v>24</v>
      </c>
    </row>
    <row r="2453" spans="1:14" x14ac:dyDescent="0.25">
      <c r="A2453" t="s">
        <v>2763</v>
      </c>
      <c r="B2453" t="s">
        <v>2764</v>
      </c>
      <c r="C2453" t="s">
        <v>444</v>
      </c>
      <c r="D2453" t="s">
        <v>21</v>
      </c>
      <c r="E2453">
        <v>26288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43360</v>
      </c>
      <c r="L2453" t="s">
        <v>26</v>
      </c>
      <c r="N2453" t="s">
        <v>24</v>
      </c>
    </row>
    <row r="2454" spans="1:14" x14ac:dyDescent="0.25">
      <c r="A2454" t="s">
        <v>2380</v>
      </c>
      <c r="B2454" t="s">
        <v>3130</v>
      </c>
      <c r="C2454" t="s">
        <v>441</v>
      </c>
      <c r="D2454" t="s">
        <v>21</v>
      </c>
      <c r="E2454">
        <v>26554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43359</v>
      </c>
      <c r="L2454" t="s">
        <v>26</v>
      </c>
      <c r="N2454" t="s">
        <v>24</v>
      </c>
    </row>
    <row r="2455" spans="1:14" x14ac:dyDescent="0.25">
      <c r="A2455" t="s">
        <v>4789</v>
      </c>
      <c r="B2455" t="s">
        <v>4790</v>
      </c>
      <c r="C2455" t="s">
        <v>113</v>
      </c>
      <c r="D2455" t="s">
        <v>21</v>
      </c>
      <c r="E2455">
        <v>25801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43357</v>
      </c>
      <c r="L2455" t="s">
        <v>26</v>
      </c>
      <c r="N2455" t="s">
        <v>24</v>
      </c>
    </row>
    <row r="2456" spans="1:14" x14ac:dyDescent="0.25">
      <c r="A2456" t="s">
        <v>4791</v>
      </c>
      <c r="B2456" t="s">
        <v>4792</v>
      </c>
      <c r="C2456" t="s">
        <v>113</v>
      </c>
      <c r="D2456" t="s">
        <v>21</v>
      </c>
      <c r="E2456">
        <v>25801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43357</v>
      </c>
      <c r="L2456" t="s">
        <v>26</v>
      </c>
      <c r="N2456" t="s">
        <v>24</v>
      </c>
    </row>
    <row r="2457" spans="1:14" x14ac:dyDescent="0.25">
      <c r="A2457" t="s">
        <v>4793</v>
      </c>
      <c r="B2457" t="s">
        <v>4794</v>
      </c>
      <c r="C2457" t="s">
        <v>113</v>
      </c>
      <c r="D2457" t="s">
        <v>21</v>
      </c>
      <c r="E2457">
        <v>25801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43357</v>
      </c>
      <c r="L2457" t="s">
        <v>26</v>
      </c>
      <c r="N2457" t="s">
        <v>24</v>
      </c>
    </row>
    <row r="2458" spans="1:14" x14ac:dyDescent="0.25">
      <c r="A2458" t="s">
        <v>3216</v>
      </c>
      <c r="B2458" t="s">
        <v>4795</v>
      </c>
      <c r="C2458" t="s">
        <v>113</v>
      </c>
      <c r="D2458" t="s">
        <v>21</v>
      </c>
      <c r="E2458">
        <v>25801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43357</v>
      </c>
      <c r="L2458" t="s">
        <v>26</v>
      </c>
      <c r="N2458" t="s">
        <v>24</v>
      </c>
    </row>
    <row r="2459" spans="1:14" x14ac:dyDescent="0.25">
      <c r="A2459" t="s">
        <v>4796</v>
      </c>
      <c r="B2459" t="s">
        <v>4797</v>
      </c>
      <c r="C2459" t="s">
        <v>113</v>
      </c>
      <c r="D2459" t="s">
        <v>21</v>
      </c>
      <c r="E2459">
        <v>25801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43357</v>
      </c>
      <c r="L2459" t="s">
        <v>26</v>
      </c>
      <c r="N2459" t="s">
        <v>24</v>
      </c>
    </row>
    <row r="2460" spans="1:14" x14ac:dyDescent="0.25">
      <c r="A2460" t="s">
        <v>2405</v>
      </c>
      <c r="B2460" t="s">
        <v>4798</v>
      </c>
      <c r="C2460" t="s">
        <v>113</v>
      </c>
      <c r="D2460" t="s">
        <v>21</v>
      </c>
      <c r="E2460">
        <v>25801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43357</v>
      </c>
      <c r="L2460" t="s">
        <v>26</v>
      </c>
      <c r="N2460" t="s">
        <v>24</v>
      </c>
    </row>
    <row r="2461" spans="1:14" x14ac:dyDescent="0.25">
      <c r="A2461" t="s">
        <v>1091</v>
      </c>
      <c r="B2461" t="s">
        <v>4799</v>
      </c>
      <c r="C2461" t="s">
        <v>113</v>
      </c>
      <c r="D2461" t="s">
        <v>21</v>
      </c>
      <c r="E2461">
        <v>25801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43357</v>
      </c>
      <c r="L2461" t="s">
        <v>26</v>
      </c>
      <c r="N2461" t="s">
        <v>24</v>
      </c>
    </row>
    <row r="2462" spans="1:14" x14ac:dyDescent="0.25">
      <c r="A2462" t="s">
        <v>4800</v>
      </c>
      <c r="B2462" t="s">
        <v>4801</v>
      </c>
      <c r="C2462" t="s">
        <v>441</v>
      </c>
      <c r="D2462" t="s">
        <v>21</v>
      </c>
      <c r="E2462">
        <v>26554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43356</v>
      </c>
      <c r="L2462" t="s">
        <v>26</v>
      </c>
      <c r="N2462" t="s">
        <v>24</v>
      </c>
    </row>
    <row r="2463" spans="1:14" x14ac:dyDescent="0.25">
      <c r="A2463" t="s">
        <v>359</v>
      </c>
      <c r="B2463" t="s">
        <v>4803</v>
      </c>
      <c r="C2463" t="s">
        <v>271</v>
      </c>
      <c r="D2463" t="s">
        <v>21</v>
      </c>
      <c r="E2463">
        <v>25404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43356</v>
      </c>
      <c r="L2463" t="s">
        <v>26</v>
      </c>
      <c r="N2463" t="s">
        <v>24</v>
      </c>
    </row>
    <row r="2464" spans="1:14" x14ac:dyDescent="0.25">
      <c r="A2464" t="s">
        <v>4804</v>
      </c>
      <c r="B2464" t="s">
        <v>4805</v>
      </c>
      <c r="C2464" t="s">
        <v>271</v>
      </c>
      <c r="D2464" t="s">
        <v>21</v>
      </c>
      <c r="E2464">
        <v>25404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43356</v>
      </c>
      <c r="L2464" t="s">
        <v>26</v>
      </c>
      <c r="N2464" t="s">
        <v>24</v>
      </c>
    </row>
    <row r="2465" spans="1:14" x14ac:dyDescent="0.25">
      <c r="A2465" t="s">
        <v>3181</v>
      </c>
      <c r="B2465" t="s">
        <v>3182</v>
      </c>
      <c r="C2465" t="s">
        <v>326</v>
      </c>
      <c r="D2465" t="s">
        <v>21</v>
      </c>
      <c r="E2465">
        <v>25701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43356</v>
      </c>
      <c r="L2465" t="s">
        <v>26</v>
      </c>
      <c r="N2465" t="s">
        <v>24</v>
      </c>
    </row>
    <row r="2466" spans="1:14" x14ac:dyDescent="0.25">
      <c r="A2466" t="s">
        <v>2432</v>
      </c>
      <c r="B2466" t="s">
        <v>4806</v>
      </c>
      <c r="C2466" t="s">
        <v>1028</v>
      </c>
      <c r="D2466" t="s">
        <v>21</v>
      </c>
      <c r="E2466">
        <v>25635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43356</v>
      </c>
      <c r="L2466" t="s">
        <v>26</v>
      </c>
      <c r="N2466" t="s">
        <v>24</v>
      </c>
    </row>
    <row r="2467" spans="1:14" x14ac:dyDescent="0.25">
      <c r="A2467" t="s">
        <v>4807</v>
      </c>
      <c r="B2467" t="s">
        <v>4808</v>
      </c>
      <c r="C2467" t="s">
        <v>441</v>
      </c>
      <c r="D2467" t="s">
        <v>21</v>
      </c>
      <c r="E2467">
        <v>26554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43356</v>
      </c>
      <c r="L2467" t="s">
        <v>26</v>
      </c>
      <c r="N2467" t="s">
        <v>24</v>
      </c>
    </row>
    <row r="2468" spans="1:14" x14ac:dyDescent="0.25">
      <c r="A2468" t="s">
        <v>4809</v>
      </c>
      <c r="B2468" t="s">
        <v>4810</v>
      </c>
      <c r="C2468" t="s">
        <v>441</v>
      </c>
      <c r="D2468" t="s">
        <v>21</v>
      </c>
      <c r="E2468">
        <v>26554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43356</v>
      </c>
      <c r="L2468" t="s">
        <v>26</v>
      </c>
      <c r="N2468" t="s">
        <v>24</v>
      </c>
    </row>
    <row r="2469" spans="1:14" x14ac:dyDescent="0.25">
      <c r="A2469" t="s">
        <v>4811</v>
      </c>
      <c r="B2469" t="s">
        <v>4812</v>
      </c>
      <c r="C2469" t="s">
        <v>4813</v>
      </c>
      <c r="D2469" t="s">
        <v>21</v>
      </c>
      <c r="E2469">
        <v>25606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43356</v>
      </c>
      <c r="L2469" t="s">
        <v>26</v>
      </c>
      <c r="N2469" t="s">
        <v>24</v>
      </c>
    </row>
    <row r="2470" spans="1:14" x14ac:dyDescent="0.25">
      <c r="A2470" t="s">
        <v>4814</v>
      </c>
      <c r="B2470" t="s">
        <v>4815</v>
      </c>
      <c r="C2470" t="s">
        <v>4816</v>
      </c>
      <c r="D2470" t="s">
        <v>21</v>
      </c>
      <c r="E2470">
        <v>25634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43356</v>
      </c>
      <c r="L2470" t="s">
        <v>26</v>
      </c>
      <c r="N2470" t="s">
        <v>24</v>
      </c>
    </row>
    <row r="2471" spans="1:14" x14ac:dyDescent="0.25">
      <c r="A2471" t="s">
        <v>4817</v>
      </c>
      <c r="B2471" t="s">
        <v>4818</v>
      </c>
      <c r="C2471" t="s">
        <v>271</v>
      </c>
      <c r="D2471" t="s">
        <v>21</v>
      </c>
      <c r="E2471">
        <v>25404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43356</v>
      </c>
      <c r="L2471" t="s">
        <v>26</v>
      </c>
      <c r="N2471" t="s">
        <v>24</v>
      </c>
    </row>
    <row r="2472" spans="1:14" x14ac:dyDescent="0.25">
      <c r="A2472" t="s">
        <v>3116</v>
      </c>
      <c r="B2472" t="s">
        <v>3117</v>
      </c>
      <c r="C2472" t="s">
        <v>1014</v>
      </c>
      <c r="D2472" t="s">
        <v>21</v>
      </c>
      <c r="E2472">
        <v>25530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43356</v>
      </c>
      <c r="L2472" t="s">
        <v>26</v>
      </c>
      <c r="N2472" t="s">
        <v>24</v>
      </c>
    </row>
    <row r="2473" spans="1:14" x14ac:dyDescent="0.25">
      <c r="A2473" t="s">
        <v>2320</v>
      </c>
      <c r="B2473" t="s">
        <v>4819</v>
      </c>
      <c r="C2473" t="s">
        <v>441</v>
      </c>
      <c r="D2473" t="s">
        <v>21</v>
      </c>
      <c r="E2473">
        <v>26554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43356</v>
      </c>
      <c r="L2473" t="s">
        <v>26</v>
      </c>
      <c r="N2473" t="s">
        <v>24</v>
      </c>
    </row>
    <row r="2474" spans="1:14" x14ac:dyDescent="0.25">
      <c r="A2474" t="s">
        <v>2320</v>
      </c>
      <c r="B2474" t="s">
        <v>4820</v>
      </c>
      <c r="C2474" t="s">
        <v>441</v>
      </c>
      <c r="D2474" t="s">
        <v>21</v>
      </c>
      <c r="E2474">
        <v>26554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43356</v>
      </c>
      <c r="L2474" t="s">
        <v>26</v>
      </c>
      <c r="N2474" t="s">
        <v>24</v>
      </c>
    </row>
    <row r="2475" spans="1:14" x14ac:dyDescent="0.25">
      <c r="A2475" t="s">
        <v>4821</v>
      </c>
      <c r="B2475" t="s">
        <v>4822</v>
      </c>
      <c r="C2475" t="s">
        <v>441</v>
      </c>
      <c r="D2475" t="s">
        <v>21</v>
      </c>
      <c r="E2475">
        <v>26554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43356</v>
      </c>
      <c r="L2475" t="s">
        <v>26</v>
      </c>
      <c r="N2475" t="s">
        <v>24</v>
      </c>
    </row>
    <row r="2476" spans="1:14" x14ac:dyDescent="0.25">
      <c r="A2476" t="s">
        <v>3191</v>
      </c>
      <c r="B2476" t="s">
        <v>3192</v>
      </c>
      <c r="C2476" t="s">
        <v>326</v>
      </c>
      <c r="D2476" t="s">
        <v>21</v>
      </c>
      <c r="E2476">
        <v>25702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43356</v>
      </c>
      <c r="L2476" t="s">
        <v>26</v>
      </c>
      <c r="N2476" t="s">
        <v>24</v>
      </c>
    </row>
    <row r="2477" spans="1:14" x14ac:dyDescent="0.25">
      <c r="A2477" t="s">
        <v>2380</v>
      </c>
      <c r="B2477" t="s">
        <v>4823</v>
      </c>
      <c r="C2477" t="s">
        <v>1028</v>
      </c>
      <c r="D2477" t="s">
        <v>21</v>
      </c>
      <c r="E2477">
        <v>25635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43356</v>
      </c>
      <c r="L2477" t="s">
        <v>26</v>
      </c>
      <c r="N2477" t="s">
        <v>24</v>
      </c>
    </row>
    <row r="2478" spans="1:14" x14ac:dyDescent="0.25">
      <c r="A2478" t="s">
        <v>2571</v>
      </c>
      <c r="B2478" t="s">
        <v>4824</v>
      </c>
      <c r="C2478" t="s">
        <v>841</v>
      </c>
      <c r="D2478" t="s">
        <v>21</v>
      </c>
      <c r="E2478">
        <v>25601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43356</v>
      </c>
      <c r="L2478" t="s">
        <v>26</v>
      </c>
      <c r="N2478" t="s">
        <v>24</v>
      </c>
    </row>
    <row r="2479" spans="1:14" x14ac:dyDescent="0.25">
      <c r="A2479" t="s">
        <v>3216</v>
      </c>
      <c r="B2479" t="s">
        <v>4825</v>
      </c>
      <c r="C2479" t="s">
        <v>441</v>
      </c>
      <c r="D2479" t="s">
        <v>21</v>
      </c>
      <c r="E2479">
        <v>26554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43356</v>
      </c>
      <c r="L2479" t="s">
        <v>26</v>
      </c>
      <c r="N2479" t="s">
        <v>24</v>
      </c>
    </row>
    <row r="2480" spans="1:14" x14ac:dyDescent="0.25">
      <c r="A2480" t="s">
        <v>2571</v>
      </c>
      <c r="B2480" t="s">
        <v>4826</v>
      </c>
      <c r="C2480" t="s">
        <v>4827</v>
      </c>
      <c r="D2480" t="s">
        <v>21</v>
      </c>
      <c r="E2480">
        <v>25607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43356</v>
      </c>
      <c r="L2480" t="s">
        <v>26</v>
      </c>
      <c r="N2480" t="s">
        <v>24</v>
      </c>
    </row>
    <row r="2481" spans="1:14" x14ac:dyDescent="0.25">
      <c r="A2481" t="s">
        <v>2394</v>
      </c>
      <c r="B2481" t="s">
        <v>4828</v>
      </c>
      <c r="C2481" t="s">
        <v>441</v>
      </c>
      <c r="D2481" t="s">
        <v>21</v>
      </c>
      <c r="E2481">
        <v>26554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43356</v>
      </c>
      <c r="L2481" t="s">
        <v>26</v>
      </c>
      <c r="N2481" t="s">
        <v>24</v>
      </c>
    </row>
    <row r="2482" spans="1:14" x14ac:dyDescent="0.25">
      <c r="A2482" t="s">
        <v>4829</v>
      </c>
      <c r="B2482" t="s">
        <v>4830</v>
      </c>
      <c r="C2482" t="s">
        <v>271</v>
      </c>
      <c r="D2482" t="s">
        <v>21</v>
      </c>
      <c r="E2482">
        <v>25401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43356</v>
      </c>
      <c r="L2482" t="s">
        <v>26</v>
      </c>
      <c r="N2482" t="s">
        <v>24</v>
      </c>
    </row>
    <row r="2483" spans="1:14" x14ac:dyDescent="0.25">
      <c r="A2483" t="s">
        <v>4831</v>
      </c>
      <c r="B2483" t="s">
        <v>4832</v>
      </c>
      <c r="C2483" t="s">
        <v>4833</v>
      </c>
      <c r="D2483" t="s">
        <v>21</v>
      </c>
      <c r="E2483">
        <v>25628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43356</v>
      </c>
      <c r="L2483" t="s">
        <v>26</v>
      </c>
      <c r="N2483" t="s">
        <v>24</v>
      </c>
    </row>
    <row r="2484" spans="1:14" x14ac:dyDescent="0.25">
      <c r="A2484" t="s">
        <v>4834</v>
      </c>
      <c r="B2484" t="s">
        <v>4835</v>
      </c>
      <c r="C2484" t="s">
        <v>441</v>
      </c>
      <c r="D2484" t="s">
        <v>21</v>
      </c>
      <c r="E2484">
        <v>26554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43356</v>
      </c>
      <c r="L2484" t="s">
        <v>26</v>
      </c>
      <c r="N2484" t="s">
        <v>24</v>
      </c>
    </row>
    <row r="2485" spans="1:14" x14ac:dyDescent="0.25">
      <c r="A2485" t="s">
        <v>4836</v>
      </c>
      <c r="B2485" t="s">
        <v>4837</v>
      </c>
      <c r="C2485" t="s">
        <v>1028</v>
      </c>
      <c r="D2485" t="s">
        <v>21</v>
      </c>
      <c r="E2485">
        <v>25635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43356</v>
      </c>
      <c r="L2485" t="s">
        <v>26</v>
      </c>
      <c r="N2485" t="s">
        <v>24</v>
      </c>
    </row>
    <row r="2486" spans="1:14" x14ac:dyDescent="0.25">
      <c r="A2486" t="s">
        <v>4838</v>
      </c>
      <c r="B2486" t="s">
        <v>4839</v>
      </c>
      <c r="C2486" t="s">
        <v>4833</v>
      </c>
      <c r="D2486" t="s">
        <v>21</v>
      </c>
      <c r="E2486">
        <v>25628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43356</v>
      </c>
      <c r="L2486" t="s">
        <v>26</v>
      </c>
      <c r="N2486" t="s">
        <v>24</v>
      </c>
    </row>
    <row r="2487" spans="1:14" x14ac:dyDescent="0.25">
      <c r="A2487" t="s">
        <v>775</v>
      </c>
      <c r="B2487" t="s">
        <v>4840</v>
      </c>
      <c r="C2487" t="s">
        <v>271</v>
      </c>
      <c r="D2487" t="s">
        <v>21</v>
      </c>
      <c r="E2487">
        <v>25401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43356</v>
      </c>
      <c r="L2487" t="s">
        <v>26</v>
      </c>
      <c r="N2487" t="s">
        <v>24</v>
      </c>
    </row>
    <row r="2488" spans="1:14" x14ac:dyDescent="0.25">
      <c r="A2488" t="s">
        <v>4841</v>
      </c>
      <c r="B2488" t="s">
        <v>4842</v>
      </c>
      <c r="C2488" t="s">
        <v>4843</v>
      </c>
      <c r="D2488" t="s">
        <v>21</v>
      </c>
      <c r="E2488">
        <v>26206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43353</v>
      </c>
      <c r="L2488" t="s">
        <v>26</v>
      </c>
      <c r="N2488" t="s">
        <v>24</v>
      </c>
    </row>
    <row r="2489" spans="1:14" x14ac:dyDescent="0.25">
      <c r="A2489" t="s">
        <v>4844</v>
      </c>
      <c r="B2489" t="s">
        <v>4845</v>
      </c>
      <c r="C2489" t="s">
        <v>390</v>
      </c>
      <c r="D2489" t="s">
        <v>21</v>
      </c>
      <c r="E2489">
        <v>26537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43353</v>
      </c>
      <c r="L2489" t="s">
        <v>26</v>
      </c>
      <c r="N2489" t="s">
        <v>24</v>
      </c>
    </row>
    <row r="2490" spans="1:14" x14ac:dyDescent="0.25">
      <c r="A2490" t="s">
        <v>4846</v>
      </c>
      <c r="B2490" t="s">
        <v>4847</v>
      </c>
      <c r="C2490" t="s">
        <v>90</v>
      </c>
      <c r="D2490" t="s">
        <v>21</v>
      </c>
      <c r="E2490">
        <v>24817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43353</v>
      </c>
      <c r="L2490" t="s">
        <v>26</v>
      </c>
      <c r="N2490" t="s">
        <v>24</v>
      </c>
    </row>
    <row r="2491" spans="1:14" x14ac:dyDescent="0.25">
      <c r="A2491" t="s">
        <v>2432</v>
      </c>
      <c r="B2491" t="s">
        <v>92</v>
      </c>
      <c r="C2491" t="s">
        <v>90</v>
      </c>
      <c r="D2491" t="s">
        <v>21</v>
      </c>
      <c r="E2491">
        <v>24817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43353</v>
      </c>
      <c r="L2491" t="s">
        <v>26</v>
      </c>
      <c r="N2491" t="s">
        <v>24</v>
      </c>
    </row>
    <row r="2492" spans="1:14" x14ac:dyDescent="0.25">
      <c r="A2492" t="s">
        <v>2432</v>
      </c>
      <c r="B2492" t="s">
        <v>4848</v>
      </c>
      <c r="C2492" t="s">
        <v>390</v>
      </c>
      <c r="D2492" t="s">
        <v>21</v>
      </c>
      <c r="E2492">
        <v>26537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43353</v>
      </c>
      <c r="L2492" t="s">
        <v>26</v>
      </c>
      <c r="N2492" t="s">
        <v>24</v>
      </c>
    </row>
    <row r="2493" spans="1:14" x14ac:dyDescent="0.25">
      <c r="A2493" t="s">
        <v>4849</v>
      </c>
      <c r="B2493" t="s">
        <v>4850</v>
      </c>
      <c r="C2493" t="s">
        <v>90</v>
      </c>
      <c r="D2493" t="s">
        <v>21</v>
      </c>
      <c r="E2493">
        <v>24811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43353</v>
      </c>
      <c r="L2493" t="s">
        <v>26</v>
      </c>
      <c r="N2493" t="s">
        <v>24</v>
      </c>
    </row>
    <row r="2494" spans="1:14" x14ac:dyDescent="0.25">
      <c r="A2494" t="s">
        <v>518</v>
      </c>
      <c r="B2494" t="s">
        <v>4851</v>
      </c>
      <c r="C2494" t="s">
        <v>390</v>
      </c>
      <c r="D2494" t="s">
        <v>21</v>
      </c>
      <c r="E2494">
        <v>26537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43353</v>
      </c>
      <c r="L2494" t="s">
        <v>26</v>
      </c>
      <c r="N2494" t="s">
        <v>24</v>
      </c>
    </row>
    <row r="2495" spans="1:14" x14ac:dyDescent="0.25">
      <c r="A2495" t="s">
        <v>1517</v>
      </c>
      <c r="B2495" t="s">
        <v>4852</v>
      </c>
      <c r="C2495" t="s">
        <v>390</v>
      </c>
      <c r="D2495" t="s">
        <v>21</v>
      </c>
      <c r="E2495">
        <v>26537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43353</v>
      </c>
      <c r="L2495" t="s">
        <v>26</v>
      </c>
      <c r="N2495" t="s">
        <v>24</v>
      </c>
    </row>
    <row r="2496" spans="1:14" x14ac:dyDescent="0.25">
      <c r="A2496" t="s">
        <v>4853</v>
      </c>
      <c r="B2496" t="s">
        <v>4854</v>
      </c>
      <c r="C2496" t="s">
        <v>444</v>
      </c>
      <c r="D2496" t="s">
        <v>21</v>
      </c>
      <c r="E2496">
        <v>26288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43353</v>
      </c>
      <c r="L2496" t="s">
        <v>26</v>
      </c>
      <c r="N2496" t="s">
        <v>24</v>
      </c>
    </row>
    <row r="2497" spans="1:14" x14ac:dyDescent="0.25">
      <c r="A2497" t="s">
        <v>2320</v>
      </c>
      <c r="B2497" t="s">
        <v>4855</v>
      </c>
      <c r="C2497" t="s">
        <v>390</v>
      </c>
      <c r="D2497" t="s">
        <v>21</v>
      </c>
      <c r="E2497">
        <v>26537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43353</v>
      </c>
      <c r="L2497" t="s">
        <v>26</v>
      </c>
      <c r="N2497" t="s">
        <v>24</v>
      </c>
    </row>
    <row r="2498" spans="1:14" x14ac:dyDescent="0.25">
      <c r="A2498" t="s">
        <v>4856</v>
      </c>
      <c r="B2498" t="s">
        <v>4857</v>
      </c>
      <c r="C2498" t="s">
        <v>4843</v>
      </c>
      <c r="D2498" t="s">
        <v>21</v>
      </c>
      <c r="E2498">
        <v>26206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43353</v>
      </c>
      <c r="L2498" t="s">
        <v>26</v>
      </c>
      <c r="N2498" t="s">
        <v>24</v>
      </c>
    </row>
    <row r="2499" spans="1:14" x14ac:dyDescent="0.25">
      <c r="A2499" t="s">
        <v>4858</v>
      </c>
      <c r="B2499" t="s">
        <v>4859</v>
      </c>
      <c r="C2499" t="s">
        <v>4860</v>
      </c>
      <c r="D2499" t="s">
        <v>21</v>
      </c>
      <c r="E2499">
        <v>26217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43353</v>
      </c>
      <c r="L2499" t="s">
        <v>26</v>
      </c>
      <c r="N2499" t="s">
        <v>24</v>
      </c>
    </row>
    <row r="2500" spans="1:14" x14ac:dyDescent="0.25">
      <c r="A2500" t="s">
        <v>2380</v>
      </c>
      <c r="B2500" t="s">
        <v>89</v>
      </c>
      <c r="C2500" t="s">
        <v>90</v>
      </c>
      <c r="D2500" t="s">
        <v>21</v>
      </c>
      <c r="E2500">
        <v>24817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43353</v>
      </c>
      <c r="L2500" t="s">
        <v>26</v>
      </c>
      <c r="N2500" t="s">
        <v>24</v>
      </c>
    </row>
    <row r="2501" spans="1:14" x14ac:dyDescent="0.25">
      <c r="A2501" t="s">
        <v>2407</v>
      </c>
      <c r="B2501" t="s">
        <v>4861</v>
      </c>
      <c r="C2501" t="s">
        <v>4843</v>
      </c>
      <c r="D2501" t="s">
        <v>21</v>
      </c>
      <c r="E2501">
        <v>26206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43353</v>
      </c>
      <c r="L2501" t="s">
        <v>26</v>
      </c>
      <c r="N2501" t="s">
        <v>24</v>
      </c>
    </row>
    <row r="2502" spans="1:14" x14ac:dyDescent="0.25">
      <c r="A2502" t="s">
        <v>4862</v>
      </c>
      <c r="B2502" t="s">
        <v>4863</v>
      </c>
      <c r="C2502" t="s">
        <v>4864</v>
      </c>
      <c r="D2502" t="s">
        <v>21</v>
      </c>
      <c r="E2502">
        <v>26222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43353</v>
      </c>
      <c r="L2502" t="s">
        <v>26</v>
      </c>
      <c r="N2502" t="s">
        <v>24</v>
      </c>
    </row>
    <row r="2503" spans="1:14" x14ac:dyDescent="0.25">
      <c r="A2503" t="s">
        <v>410</v>
      </c>
      <c r="B2503" t="s">
        <v>411</v>
      </c>
      <c r="C2503" t="s">
        <v>412</v>
      </c>
      <c r="D2503" t="s">
        <v>21</v>
      </c>
      <c r="E2503">
        <v>26519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43353</v>
      </c>
      <c r="L2503" t="s">
        <v>26</v>
      </c>
      <c r="N2503" t="s">
        <v>24</v>
      </c>
    </row>
    <row r="2504" spans="1:14" x14ac:dyDescent="0.25">
      <c r="A2504" t="s">
        <v>413</v>
      </c>
      <c r="B2504" t="s">
        <v>4865</v>
      </c>
      <c r="C2504" t="s">
        <v>412</v>
      </c>
      <c r="D2504" t="s">
        <v>21</v>
      </c>
      <c r="E2504">
        <v>26519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43353</v>
      </c>
      <c r="L2504" t="s">
        <v>26</v>
      </c>
      <c r="N2504" t="s">
        <v>24</v>
      </c>
    </row>
    <row r="2505" spans="1:14" x14ac:dyDescent="0.25">
      <c r="A2505" t="s">
        <v>4866</v>
      </c>
      <c r="B2505" t="s">
        <v>4867</v>
      </c>
      <c r="C2505" t="s">
        <v>95</v>
      </c>
      <c r="D2505" t="s">
        <v>21</v>
      </c>
      <c r="E2505">
        <v>24850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43353</v>
      </c>
      <c r="L2505" t="s">
        <v>26</v>
      </c>
      <c r="N2505" t="s">
        <v>24</v>
      </c>
    </row>
    <row r="2506" spans="1:14" x14ac:dyDescent="0.25">
      <c r="A2506" t="s">
        <v>4343</v>
      </c>
      <c r="B2506" t="s">
        <v>4868</v>
      </c>
      <c r="C2506" t="s">
        <v>95</v>
      </c>
      <c r="D2506" t="s">
        <v>21</v>
      </c>
      <c r="E2506">
        <v>24850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43353</v>
      </c>
      <c r="L2506" t="s">
        <v>26</v>
      </c>
      <c r="N2506" t="s">
        <v>24</v>
      </c>
    </row>
    <row r="2507" spans="1:14" x14ac:dyDescent="0.25">
      <c r="A2507" t="s">
        <v>1091</v>
      </c>
      <c r="B2507" t="s">
        <v>4869</v>
      </c>
      <c r="C2507" t="s">
        <v>390</v>
      </c>
      <c r="D2507" t="s">
        <v>21</v>
      </c>
      <c r="E2507">
        <v>26537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43353</v>
      </c>
      <c r="L2507" t="s">
        <v>26</v>
      </c>
      <c r="N2507" t="s">
        <v>24</v>
      </c>
    </row>
    <row r="2508" spans="1:14" x14ac:dyDescent="0.25">
      <c r="A2508" t="s">
        <v>4870</v>
      </c>
      <c r="B2508" t="s">
        <v>4871</v>
      </c>
      <c r="C2508" t="s">
        <v>4843</v>
      </c>
      <c r="D2508" t="s">
        <v>21</v>
      </c>
      <c r="E2508">
        <v>26206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43353</v>
      </c>
      <c r="L2508" t="s">
        <v>26</v>
      </c>
      <c r="N2508" t="s">
        <v>24</v>
      </c>
    </row>
    <row r="2509" spans="1:14" x14ac:dyDescent="0.25">
      <c r="A2509" t="s">
        <v>418</v>
      </c>
      <c r="B2509" t="s">
        <v>419</v>
      </c>
      <c r="C2509" t="s">
        <v>393</v>
      </c>
      <c r="D2509" t="s">
        <v>21</v>
      </c>
      <c r="E2509">
        <v>26764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43353</v>
      </c>
      <c r="L2509" t="s">
        <v>26</v>
      </c>
      <c r="N2509" t="s">
        <v>24</v>
      </c>
    </row>
    <row r="2510" spans="1:14" x14ac:dyDescent="0.25">
      <c r="A2510" t="s">
        <v>4872</v>
      </c>
      <c r="B2510" t="s">
        <v>4873</v>
      </c>
      <c r="C2510" t="s">
        <v>4120</v>
      </c>
      <c r="D2510" t="s">
        <v>21</v>
      </c>
      <c r="E2510">
        <v>26704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43350</v>
      </c>
      <c r="L2510" t="s">
        <v>26</v>
      </c>
      <c r="N2510" t="s">
        <v>24</v>
      </c>
    </row>
    <row r="2511" spans="1:14" x14ac:dyDescent="0.25">
      <c r="A2511" t="s">
        <v>4874</v>
      </c>
      <c r="B2511" t="s">
        <v>4875</v>
      </c>
      <c r="C2511" t="s">
        <v>113</v>
      </c>
      <c r="D2511" t="s">
        <v>21</v>
      </c>
      <c r="E2511">
        <v>25801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43350</v>
      </c>
      <c r="L2511" t="s">
        <v>26</v>
      </c>
      <c r="N2511" t="s">
        <v>24</v>
      </c>
    </row>
    <row r="2512" spans="1:14" x14ac:dyDescent="0.25">
      <c r="A2512" t="s">
        <v>2380</v>
      </c>
      <c r="B2512" t="s">
        <v>4876</v>
      </c>
      <c r="C2512" t="s">
        <v>1671</v>
      </c>
      <c r="D2512" t="s">
        <v>21</v>
      </c>
      <c r="E2512">
        <v>26757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43350</v>
      </c>
      <c r="L2512" t="s">
        <v>26</v>
      </c>
      <c r="N2512" t="s">
        <v>24</v>
      </c>
    </row>
    <row r="2513" spans="1:14" x14ac:dyDescent="0.25">
      <c r="A2513" t="s">
        <v>4877</v>
      </c>
      <c r="B2513" t="s">
        <v>4878</v>
      </c>
      <c r="C2513" t="s">
        <v>4120</v>
      </c>
      <c r="D2513" t="s">
        <v>21</v>
      </c>
      <c r="E2513">
        <v>26704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43350</v>
      </c>
      <c r="L2513" t="s">
        <v>26</v>
      </c>
      <c r="N2513" t="s">
        <v>24</v>
      </c>
    </row>
    <row r="2514" spans="1:14" x14ac:dyDescent="0.25">
      <c r="A2514" t="s">
        <v>2534</v>
      </c>
      <c r="B2514" t="s">
        <v>4879</v>
      </c>
      <c r="C2514" t="s">
        <v>1671</v>
      </c>
      <c r="D2514" t="s">
        <v>21</v>
      </c>
      <c r="E2514">
        <v>26757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43350</v>
      </c>
      <c r="L2514" t="s">
        <v>26</v>
      </c>
      <c r="N2514" t="s">
        <v>24</v>
      </c>
    </row>
    <row r="2515" spans="1:14" x14ac:dyDescent="0.25">
      <c r="A2515" t="s">
        <v>4880</v>
      </c>
      <c r="B2515" t="s">
        <v>4881</v>
      </c>
      <c r="C2515" t="s">
        <v>1671</v>
      </c>
      <c r="D2515" t="s">
        <v>21</v>
      </c>
      <c r="E2515">
        <v>26757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43350</v>
      </c>
      <c r="L2515" t="s">
        <v>26</v>
      </c>
      <c r="N2515" t="s">
        <v>24</v>
      </c>
    </row>
    <row r="2516" spans="1:14" x14ac:dyDescent="0.25">
      <c r="A2516" t="s">
        <v>4882</v>
      </c>
      <c r="B2516" t="s">
        <v>4883</v>
      </c>
      <c r="C2516" t="s">
        <v>1014</v>
      </c>
      <c r="D2516" t="s">
        <v>21</v>
      </c>
      <c r="E2516">
        <v>25530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43349</v>
      </c>
      <c r="L2516" t="s">
        <v>26</v>
      </c>
      <c r="N2516" t="s">
        <v>24</v>
      </c>
    </row>
    <row r="2517" spans="1:14" x14ac:dyDescent="0.25">
      <c r="A2517" t="s">
        <v>4884</v>
      </c>
      <c r="B2517" t="s">
        <v>4885</v>
      </c>
      <c r="C2517" t="s">
        <v>1014</v>
      </c>
      <c r="D2517" t="s">
        <v>21</v>
      </c>
      <c r="E2517">
        <v>25530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43349</v>
      </c>
      <c r="L2517" t="s">
        <v>26</v>
      </c>
      <c r="N2517" t="s">
        <v>24</v>
      </c>
    </row>
    <row r="2518" spans="1:14" x14ac:dyDescent="0.25">
      <c r="A2518" t="s">
        <v>2709</v>
      </c>
      <c r="B2518" t="s">
        <v>4886</v>
      </c>
      <c r="C2518" t="s">
        <v>326</v>
      </c>
      <c r="D2518" t="s">
        <v>21</v>
      </c>
      <c r="E2518">
        <v>25704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43349</v>
      </c>
      <c r="L2518" t="s">
        <v>26</v>
      </c>
      <c r="N2518" t="s">
        <v>24</v>
      </c>
    </row>
    <row r="2519" spans="1:14" x14ac:dyDescent="0.25">
      <c r="A2519" t="s">
        <v>4887</v>
      </c>
      <c r="B2519" t="s">
        <v>4888</v>
      </c>
      <c r="C2519" t="s">
        <v>1014</v>
      </c>
      <c r="D2519" t="s">
        <v>21</v>
      </c>
      <c r="E2519">
        <v>25530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43349</v>
      </c>
      <c r="L2519" t="s">
        <v>26</v>
      </c>
      <c r="N2519" t="s">
        <v>24</v>
      </c>
    </row>
    <row r="2520" spans="1:14" x14ac:dyDescent="0.25">
      <c r="A2520" t="s">
        <v>1780</v>
      </c>
      <c r="B2520" t="s">
        <v>4889</v>
      </c>
      <c r="C2520" t="s">
        <v>1529</v>
      </c>
      <c r="D2520" t="s">
        <v>21</v>
      </c>
      <c r="E2520">
        <v>25507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43349</v>
      </c>
      <c r="L2520" t="s">
        <v>26</v>
      </c>
      <c r="N2520" t="s">
        <v>24</v>
      </c>
    </row>
    <row r="2521" spans="1:14" x14ac:dyDescent="0.25">
      <c r="A2521" t="s">
        <v>114</v>
      </c>
      <c r="B2521" t="s">
        <v>4890</v>
      </c>
      <c r="C2521" t="s">
        <v>326</v>
      </c>
      <c r="D2521" t="s">
        <v>21</v>
      </c>
      <c r="E2521">
        <v>25704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43349</v>
      </c>
      <c r="L2521" t="s">
        <v>26</v>
      </c>
      <c r="N2521" t="s">
        <v>24</v>
      </c>
    </row>
    <row r="2522" spans="1:14" x14ac:dyDescent="0.25">
      <c r="A2522" t="s">
        <v>2097</v>
      </c>
      <c r="B2522" t="s">
        <v>4891</v>
      </c>
      <c r="C2522" t="s">
        <v>326</v>
      </c>
      <c r="D2522" t="s">
        <v>21</v>
      </c>
      <c r="E2522">
        <v>25704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43349</v>
      </c>
      <c r="L2522" t="s">
        <v>26</v>
      </c>
      <c r="N2522" t="s">
        <v>24</v>
      </c>
    </row>
    <row r="2523" spans="1:14" x14ac:dyDescent="0.25">
      <c r="A2523" t="s">
        <v>2432</v>
      </c>
      <c r="B2523" t="s">
        <v>4892</v>
      </c>
      <c r="C2523" t="s">
        <v>61</v>
      </c>
      <c r="D2523" t="s">
        <v>21</v>
      </c>
      <c r="E2523">
        <v>24801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43348</v>
      </c>
      <c r="L2523" t="s">
        <v>26</v>
      </c>
      <c r="N2523" t="s">
        <v>24</v>
      </c>
    </row>
    <row r="2524" spans="1:14" x14ac:dyDescent="0.25">
      <c r="A2524" t="s">
        <v>4233</v>
      </c>
      <c r="B2524" t="s">
        <v>4893</v>
      </c>
      <c r="C2524" t="s">
        <v>4894</v>
      </c>
      <c r="D2524" t="s">
        <v>21</v>
      </c>
      <c r="E2524">
        <v>24892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43348</v>
      </c>
      <c r="L2524" t="s">
        <v>26</v>
      </c>
      <c r="N2524" t="s">
        <v>24</v>
      </c>
    </row>
    <row r="2525" spans="1:14" x14ac:dyDescent="0.25">
      <c r="A2525" t="s">
        <v>2717</v>
      </c>
      <c r="B2525" t="s">
        <v>2555</v>
      </c>
      <c r="C2525" t="s">
        <v>84</v>
      </c>
      <c r="D2525" t="s">
        <v>21</v>
      </c>
      <c r="E2525">
        <v>24986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43347</v>
      </c>
      <c r="L2525" t="s">
        <v>26</v>
      </c>
      <c r="N2525" t="s">
        <v>24</v>
      </c>
    </row>
    <row r="2526" spans="1:14" x14ac:dyDescent="0.25">
      <c r="A2526" t="s">
        <v>3329</v>
      </c>
      <c r="B2526" t="s">
        <v>3330</v>
      </c>
      <c r="C2526" t="s">
        <v>37</v>
      </c>
      <c r="D2526" t="s">
        <v>21</v>
      </c>
      <c r="E2526">
        <v>26508</v>
      </c>
      <c r="F2526" t="s">
        <v>23</v>
      </c>
      <c r="G2526" t="s">
        <v>23</v>
      </c>
      <c r="H2526" t="s">
        <v>24</v>
      </c>
      <c r="I2526" t="s">
        <v>24</v>
      </c>
      <c r="J2526" t="s">
        <v>25</v>
      </c>
      <c r="K2526" s="1">
        <v>43344</v>
      </c>
      <c r="L2526" t="s">
        <v>26</v>
      </c>
      <c r="N2526" t="s">
        <v>24</v>
      </c>
    </row>
    <row r="2527" spans="1:14" x14ac:dyDescent="0.25">
      <c r="A2527" t="s">
        <v>3336</v>
      </c>
      <c r="B2527" t="s">
        <v>3337</v>
      </c>
      <c r="C2527" t="s">
        <v>37</v>
      </c>
      <c r="D2527" t="s">
        <v>21</v>
      </c>
      <c r="E2527">
        <v>26508</v>
      </c>
      <c r="F2527" t="s">
        <v>23</v>
      </c>
      <c r="G2527" t="s">
        <v>23</v>
      </c>
      <c r="H2527" t="s">
        <v>24</v>
      </c>
      <c r="I2527" t="s">
        <v>24</v>
      </c>
      <c r="J2527" t="s">
        <v>25</v>
      </c>
      <c r="K2527" s="1">
        <v>43344</v>
      </c>
      <c r="L2527" t="s">
        <v>26</v>
      </c>
      <c r="N2527" t="s">
        <v>24</v>
      </c>
    </row>
    <row r="2528" spans="1:14" x14ac:dyDescent="0.25">
      <c r="A2528" t="s">
        <v>3353</v>
      </c>
      <c r="B2528" t="s">
        <v>3354</v>
      </c>
      <c r="C2528" t="s">
        <v>37</v>
      </c>
      <c r="D2528" t="s">
        <v>21</v>
      </c>
      <c r="E2528">
        <v>26505</v>
      </c>
      <c r="F2528" t="s">
        <v>23</v>
      </c>
      <c r="G2528" t="s">
        <v>23</v>
      </c>
      <c r="H2528" t="s">
        <v>24</v>
      </c>
      <c r="I2528" t="s">
        <v>24</v>
      </c>
      <c r="J2528" t="s">
        <v>25</v>
      </c>
      <c r="K2528" s="1">
        <v>43344</v>
      </c>
      <c r="L2528" t="s">
        <v>26</v>
      </c>
      <c r="N2528" t="s">
        <v>24</v>
      </c>
    </row>
    <row r="2529" spans="1:14" x14ac:dyDescent="0.25">
      <c r="A2529" t="s">
        <v>3357</v>
      </c>
      <c r="B2529" t="s">
        <v>3358</v>
      </c>
      <c r="C2529" t="s">
        <v>37</v>
      </c>
      <c r="D2529" t="s">
        <v>21</v>
      </c>
      <c r="E2529">
        <v>26508</v>
      </c>
      <c r="F2529" t="s">
        <v>23</v>
      </c>
      <c r="G2529" t="s">
        <v>23</v>
      </c>
      <c r="H2529" t="s">
        <v>24</v>
      </c>
      <c r="I2529" t="s">
        <v>24</v>
      </c>
      <c r="J2529" t="s">
        <v>25</v>
      </c>
      <c r="K2529" s="1">
        <v>43344</v>
      </c>
      <c r="L2529" t="s">
        <v>26</v>
      </c>
      <c r="N2529" t="s">
        <v>24</v>
      </c>
    </row>
    <row r="2530" spans="1:14" x14ac:dyDescent="0.25">
      <c r="A2530" t="s">
        <v>3355</v>
      </c>
      <c r="B2530" t="s">
        <v>3356</v>
      </c>
      <c r="C2530" t="s">
        <v>2301</v>
      </c>
      <c r="D2530" t="s">
        <v>21</v>
      </c>
      <c r="E2530">
        <v>26501</v>
      </c>
      <c r="F2530" t="s">
        <v>23</v>
      </c>
      <c r="G2530" t="s">
        <v>23</v>
      </c>
      <c r="H2530" t="s">
        <v>24</v>
      </c>
      <c r="I2530" t="s">
        <v>24</v>
      </c>
      <c r="J2530" t="s">
        <v>25</v>
      </c>
      <c r="K2530" s="1">
        <v>43344</v>
      </c>
      <c r="L2530" t="s">
        <v>26</v>
      </c>
      <c r="N2530" t="s">
        <v>24</v>
      </c>
    </row>
    <row r="2531" spans="1:14" x14ac:dyDescent="0.25">
      <c r="A2531" t="s">
        <v>3292</v>
      </c>
      <c r="B2531" t="s">
        <v>3293</v>
      </c>
      <c r="C2531" t="s">
        <v>48</v>
      </c>
      <c r="D2531" t="s">
        <v>21</v>
      </c>
      <c r="E2531">
        <v>25302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43342</v>
      </c>
      <c r="L2531" t="s">
        <v>26</v>
      </c>
      <c r="N2531" t="s">
        <v>24</v>
      </c>
    </row>
    <row r="2532" spans="1:14" x14ac:dyDescent="0.25">
      <c r="A2532" t="s">
        <v>4895</v>
      </c>
      <c r="B2532" t="s">
        <v>4896</v>
      </c>
      <c r="C2532" t="s">
        <v>48</v>
      </c>
      <c r="D2532" t="s">
        <v>21</v>
      </c>
      <c r="E2532">
        <v>25302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43342</v>
      </c>
      <c r="L2532" t="s">
        <v>26</v>
      </c>
      <c r="N2532" t="s">
        <v>24</v>
      </c>
    </row>
    <row r="2533" spans="1:14" x14ac:dyDescent="0.25">
      <c r="A2533" t="s">
        <v>3517</v>
      </c>
      <c r="B2533" t="s">
        <v>3518</v>
      </c>
      <c r="C2533" t="s">
        <v>48</v>
      </c>
      <c r="D2533" t="s">
        <v>21</v>
      </c>
      <c r="E2533">
        <v>25302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43342</v>
      </c>
      <c r="L2533" t="s">
        <v>26</v>
      </c>
      <c r="N2533" t="s">
        <v>24</v>
      </c>
    </row>
    <row r="2534" spans="1:14" x14ac:dyDescent="0.25">
      <c r="A2534" t="s">
        <v>620</v>
      </c>
      <c r="B2534" t="s">
        <v>4898</v>
      </c>
      <c r="C2534" t="s">
        <v>48</v>
      </c>
      <c r="D2534" t="s">
        <v>21</v>
      </c>
      <c r="E2534">
        <v>25302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43342</v>
      </c>
      <c r="L2534" t="s">
        <v>26</v>
      </c>
      <c r="N2534" t="s">
        <v>24</v>
      </c>
    </row>
    <row r="2535" spans="1:14" x14ac:dyDescent="0.25">
      <c r="A2535" t="s">
        <v>4899</v>
      </c>
      <c r="B2535" t="s">
        <v>4900</v>
      </c>
      <c r="C2535" t="s">
        <v>271</v>
      </c>
      <c r="D2535" t="s">
        <v>21</v>
      </c>
      <c r="E2535">
        <v>25401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43342</v>
      </c>
      <c r="L2535" t="s">
        <v>26</v>
      </c>
      <c r="N2535" t="s">
        <v>24</v>
      </c>
    </row>
    <row r="2536" spans="1:14" x14ac:dyDescent="0.25">
      <c r="A2536" t="s">
        <v>3271</v>
      </c>
      <c r="B2536" t="s">
        <v>3272</v>
      </c>
      <c r="C2536" t="s">
        <v>48</v>
      </c>
      <c r="D2536" t="s">
        <v>21</v>
      </c>
      <c r="E2536">
        <v>25304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43342</v>
      </c>
      <c r="L2536" t="s">
        <v>26</v>
      </c>
      <c r="N2536" t="s">
        <v>24</v>
      </c>
    </row>
    <row r="2537" spans="1:14" x14ac:dyDescent="0.25">
      <c r="A2537" t="s">
        <v>920</v>
      </c>
      <c r="B2537" t="s">
        <v>2785</v>
      </c>
      <c r="C2537" t="s">
        <v>434</v>
      </c>
      <c r="D2537" t="s">
        <v>21</v>
      </c>
      <c r="E2537">
        <v>25143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43342</v>
      </c>
      <c r="L2537" t="s">
        <v>26</v>
      </c>
      <c r="N2537" t="s">
        <v>24</v>
      </c>
    </row>
    <row r="2538" spans="1:14" x14ac:dyDescent="0.25">
      <c r="A2538" t="s">
        <v>4905</v>
      </c>
      <c r="B2538" t="s">
        <v>4906</v>
      </c>
      <c r="C2538" t="s">
        <v>4907</v>
      </c>
      <c r="D2538" t="s">
        <v>21</v>
      </c>
      <c r="E2538">
        <v>26447</v>
      </c>
      <c r="F2538" t="s">
        <v>23</v>
      </c>
      <c r="G2538" t="s">
        <v>23</v>
      </c>
      <c r="H2538" t="s">
        <v>24</v>
      </c>
      <c r="I2538" t="s">
        <v>24</v>
      </c>
      <c r="J2538" t="s">
        <v>25</v>
      </c>
      <c r="K2538" s="1">
        <v>43341</v>
      </c>
      <c r="L2538" t="s">
        <v>26</v>
      </c>
      <c r="N2538" t="s">
        <v>24</v>
      </c>
    </row>
    <row r="2539" spans="1:14" x14ac:dyDescent="0.25">
      <c r="A2539" t="s">
        <v>343</v>
      </c>
      <c r="B2539" t="s">
        <v>1371</v>
      </c>
      <c r="C2539" t="s">
        <v>266</v>
      </c>
      <c r="D2539" t="s">
        <v>21</v>
      </c>
      <c r="E2539">
        <v>24970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43341</v>
      </c>
      <c r="L2539" t="s">
        <v>26</v>
      </c>
      <c r="N2539" t="s">
        <v>24</v>
      </c>
    </row>
    <row r="2540" spans="1:14" x14ac:dyDescent="0.25">
      <c r="A2540" t="s">
        <v>4908</v>
      </c>
      <c r="B2540" t="s">
        <v>2795</v>
      </c>
      <c r="C2540" t="s">
        <v>2796</v>
      </c>
      <c r="D2540" t="s">
        <v>21</v>
      </c>
      <c r="E2540">
        <v>25003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43341</v>
      </c>
      <c r="L2540" t="s">
        <v>26</v>
      </c>
      <c r="N2540" t="s">
        <v>24</v>
      </c>
    </row>
    <row r="2541" spans="1:14" x14ac:dyDescent="0.25">
      <c r="A2541" t="s">
        <v>2717</v>
      </c>
      <c r="B2541" t="s">
        <v>2880</v>
      </c>
      <c r="C2541" t="s">
        <v>2451</v>
      </c>
      <c r="D2541" t="s">
        <v>21</v>
      </c>
      <c r="E2541">
        <v>25812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43341</v>
      </c>
      <c r="L2541" t="s">
        <v>26</v>
      </c>
      <c r="N2541" t="s">
        <v>24</v>
      </c>
    </row>
    <row r="2542" spans="1:14" x14ac:dyDescent="0.25">
      <c r="A2542" t="s">
        <v>3060</v>
      </c>
      <c r="B2542" t="s">
        <v>3061</v>
      </c>
      <c r="C2542" t="s">
        <v>74</v>
      </c>
      <c r="D2542" t="s">
        <v>21</v>
      </c>
      <c r="E2542">
        <v>24901</v>
      </c>
      <c r="F2542" t="s">
        <v>23</v>
      </c>
      <c r="G2542" t="s">
        <v>23</v>
      </c>
      <c r="H2542" t="s">
        <v>24</v>
      </c>
      <c r="I2542" t="s">
        <v>24</v>
      </c>
      <c r="J2542" t="s">
        <v>25</v>
      </c>
      <c r="K2542" s="1">
        <v>43341</v>
      </c>
      <c r="L2542" t="s">
        <v>26</v>
      </c>
      <c r="N2542" t="s">
        <v>24</v>
      </c>
    </row>
    <row r="2543" spans="1:14" x14ac:dyDescent="0.25">
      <c r="A2543" t="s">
        <v>3475</v>
      </c>
      <c r="B2543" t="s">
        <v>3476</v>
      </c>
      <c r="C2543" t="s">
        <v>3477</v>
      </c>
      <c r="D2543" t="s">
        <v>21</v>
      </c>
      <c r="E2543">
        <v>25818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43339</v>
      </c>
      <c r="L2543" t="s">
        <v>26</v>
      </c>
      <c r="N2543" t="s">
        <v>24</v>
      </c>
    </row>
    <row r="2544" spans="1:14" x14ac:dyDescent="0.25">
      <c r="A2544" t="s">
        <v>2304</v>
      </c>
      <c r="B2544" t="s">
        <v>3478</v>
      </c>
      <c r="C2544" t="s">
        <v>3479</v>
      </c>
      <c r="D2544" t="s">
        <v>21</v>
      </c>
      <c r="E2544">
        <v>25823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43339</v>
      </c>
      <c r="L2544" t="s">
        <v>26</v>
      </c>
      <c r="N2544" t="s">
        <v>24</v>
      </c>
    </row>
    <row r="2545" spans="1:14" x14ac:dyDescent="0.25">
      <c r="A2545" t="s">
        <v>3284</v>
      </c>
      <c r="B2545" t="s">
        <v>3285</v>
      </c>
      <c r="C2545" t="s">
        <v>817</v>
      </c>
      <c r="D2545" t="s">
        <v>21</v>
      </c>
      <c r="E2545">
        <v>25425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43339</v>
      </c>
      <c r="L2545" t="s">
        <v>26</v>
      </c>
      <c r="N2545" t="s">
        <v>24</v>
      </c>
    </row>
    <row r="2546" spans="1:14" x14ac:dyDescent="0.25">
      <c r="A2546" t="s">
        <v>2954</v>
      </c>
      <c r="B2546" t="s">
        <v>3480</v>
      </c>
      <c r="C2546" t="s">
        <v>3481</v>
      </c>
      <c r="D2546" t="s">
        <v>21</v>
      </c>
      <c r="E2546">
        <v>25873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43339</v>
      </c>
      <c r="L2546" t="s">
        <v>26</v>
      </c>
      <c r="N2546" t="s">
        <v>24</v>
      </c>
    </row>
    <row r="2547" spans="1:14" x14ac:dyDescent="0.25">
      <c r="A2547" t="s">
        <v>3519</v>
      </c>
      <c r="B2547" t="s">
        <v>3520</v>
      </c>
      <c r="C2547" t="s">
        <v>3521</v>
      </c>
      <c r="D2547" t="s">
        <v>21</v>
      </c>
      <c r="E2547">
        <v>26164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43336</v>
      </c>
      <c r="L2547" t="s">
        <v>26</v>
      </c>
      <c r="N2547" t="s">
        <v>24</v>
      </c>
    </row>
    <row r="2548" spans="1:14" x14ac:dyDescent="0.25">
      <c r="A2548" t="s">
        <v>3562</v>
      </c>
      <c r="B2548" t="s">
        <v>3563</v>
      </c>
      <c r="C2548" t="s">
        <v>3564</v>
      </c>
      <c r="D2548" t="s">
        <v>21</v>
      </c>
      <c r="E2548">
        <v>25601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43336</v>
      </c>
      <c r="L2548" t="s">
        <v>26</v>
      </c>
      <c r="N2548" t="s">
        <v>24</v>
      </c>
    </row>
    <row r="2549" spans="1:14" x14ac:dyDescent="0.25">
      <c r="A2549" t="s">
        <v>3378</v>
      </c>
      <c r="B2549" t="s">
        <v>3379</v>
      </c>
      <c r="C2549" t="s">
        <v>335</v>
      </c>
      <c r="D2549" t="s">
        <v>21</v>
      </c>
      <c r="E2549">
        <v>25560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43336</v>
      </c>
      <c r="L2549" t="s">
        <v>26</v>
      </c>
      <c r="N2549" t="s">
        <v>24</v>
      </c>
    </row>
    <row r="2550" spans="1:14" x14ac:dyDescent="0.25">
      <c r="A2550" t="s">
        <v>2770</v>
      </c>
      <c r="B2550" t="s">
        <v>2771</v>
      </c>
      <c r="C2550" t="s">
        <v>704</v>
      </c>
      <c r="D2550" t="s">
        <v>21</v>
      </c>
      <c r="E2550">
        <v>25515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43335</v>
      </c>
      <c r="L2550" t="s">
        <v>26</v>
      </c>
      <c r="N2550" t="s">
        <v>24</v>
      </c>
    </row>
    <row r="2551" spans="1:14" x14ac:dyDescent="0.25">
      <c r="A2551" t="s">
        <v>4910</v>
      </c>
      <c r="B2551" t="s">
        <v>4911</v>
      </c>
      <c r="C2551" t="s">
        <v>2778</v>
      </c>
      <c r="D2551" t="s">
        <v>21</v>
      </c>
      <c r="E2551">
        <v>25313</v>
      </c>
      <c r="F2551" t="s">
        <v>23</v>
      </c>
      <c r="G2551" t="s">
        <v>23</v>
      </c>
      <c r="H2551" t="s">
        <v>24</v>
      </c>
      <c r="I2551" t="s">
        <v>24</v>
      </c>
      <c r="J2551" t="s">
        <v>25</v>
      </c>
      <c r="K2551" s="1">
        <v>43335</v>
      </c>
      <c r="L2551" t="s">
        <v>26</v>
      </c>
      <c r="N2551" t="s">
        <v>24</v>
      </c>
    </row>
    <row r="2552" spans="1:14" x14ac:dyDescent="0.25">
      <c r="A2552" t="s">
        <v>4912</v>
      </c>
      <c r="B2552" t="s">
        <v>4913</v>
      </c>
      <c r="C2552" t="s">
        <v>271</v>
      </c>
      <c r="D2552" t="s">
        <v>21</v>
      </c>
      <c r="E2552">
        <v>25404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43334</v>
      </c>
      <c r="L2552" t="s">
        <v>26</v>
      </c>
      <c r="N2552" t="s">
        <v>24</v>
      </c>
    </row>
    <row r="2553" spans="1:14" x14ac:dyDescent="0.25">
      <c r="A2553" t="s">
        <v>3522</v>
      </c>
      <c r="B2553" t="s">
        <v>3523</v>
      </c>
      <c r="C2553" t="s">
        <v>271</v>
      </c>
      <c r="D2553" t="s">
        <v>21</v>
      </c>
      <c r="E2553">
        <v>25404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43334</v>
      </c>
      <c r="L2553" t="s">
        <v>26</v>
      </c>
      <c r="N2553" t="s">
        <v>24</v>
      </c>
    </row>
    <row r="2554" spans="1:14" x14ac:dyDescent="0.25">
      <c r="A2554" t="s">
        <v>3290</v>
      </c>
      <c r="B2554" t="s">
        <v>2557</v>
      </c>
      <c r="C2554" t="s">
        <v>271</v>
      </c>
      <c r="D2554" t="s">
        <v>21</v>
      </c>
      <c r="E2554">
        <v>25404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43334</v>
      </c>
      <c r="L2554" t="s">
        <v>26</v>
      </c>
      <c r="N2554" t="s">
        <v>24</v>
      </c>
    </row>
    <row r="2555" spans="1:14" x14ac:dyDescent="0.25">
      <c r="A2555" t="s">
        <v>2405</v>
      </c>
      <c r="B2555" t="s">
        <v>3497</v>
      </c>
      <c r="C2555" t="s">
        <v>1112</v>
      </c>
      <c r="D2555" t="s">
        <v>21</v>
      </c>
      <c r="E2555">
        <v>26601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43333</v>
      </c>
      <c r="L2555" t="s">
        <v>26</v>
      </c>
      <c r="N2555" t="s">
        <v>24</v>
      </c>
    </row>
    <row r="2556" spans="1:14" x14ac:dyDescent="0.25">
      <c r="A2556" t="s">
        <v>3245</v>
      </c>
      <c r="B2556" t="s">
        <v>4914</v>
      </c>
      <c r="C2556" t="s">
        <v>3247</v>
      </c>
      <c r="D2556" t="s">
        <v>21</v>
      </c>
      <c r="E2556">
        <v>26278</v>
      </c>
      <c r="F2556" t="s">
        <v>23</v>
      </c>
      <c r="G2556" t="s">
        <v>23</v>
      </c>
      <c r="H2556" t="s">
        <v>24</v>
      </c>
      <c r="I2556" t="s">
        <v>24</v>
      </c>
      <c r="J2556" t="s">
        <v>25</v>
      </c>
      <c r="K2556" s="1">
        <v>43332</v>
      </c>
      <c r="L2556" t="s">
        <v>26</v>
      </c>
      <c r="N2556" t="s">
        <v>24</v>
      </c>
    </row>
    <row r="2557" spans="1:14" x14ac:dyDescent="0.25">
      <c r="A2557" t="s">
        <v>4915</v>
      </c>
      <c r="B2557" t="s">
        <v>4916</v>
      </c>
      <c r="C2557" t="s">
        <v>1729</v>
      </c>
      <c r="D2557" t="s">
        <v>21</v>
      </c>
      <c r="E2557">
        <v>26159</v>
      </c>
      <c r="F2557" t="s">
        <v>23</v>
      </c>
      <c r="G2557" t="s">
        <v>23</v>
      </c>
      <c r="H2557" t="s">
        <v>24</v>
      </c>
      <c r="I2557" t="s">
        <v>24</v>
      </c>
      <c r="J2557" t="s">
        <v>25</v>
      </c>
      <c r="K2557" s="1">
        <v>43329</v>
      </c>
      <c r="L2557" t="s">
        <v>26</v>
      </c>
      <c r="N2557" t="s">
        <v>24</v>
      </c>
    </row>
    <row r="2558" spans="1:14" x14ac:dyDescent="0.25">
      <c r="A2558" t="s">
        <v>3302</v>
      </c>
      <c r="B2558" t="s">
        <v>3303</v>
      </c>
      <c r="C2558" t="s">
        <v>1735</v>
      </c>
      <c r="D2558" t="s">
        <v>21</v>
      </c>
      <c r="E2558">
        <v>26419</v>
      </c>
      <c r="F2558" t="s">
        <v>23</v>
      </c>
      <c r="G2558" t="s">
        <v>23</v>
      </c>
      <c r="H2558" t="s">
        <v>24</v>
      </c>
      <c r="I2558" t="s">
        <v>24</v>
      </c>
      <c r="J2558" t="s">
        <v>25</v>
      </c>
      <c r="K2558" s="1">
        <v>43329</v>
      </c>
      <c r="L2558" t="s">
        <v>26</v>
      </c>
      <c r="N2558" t="s">
        <v>24</v>
      </c>
    </row>
    <row r="2559" spans="1:14" x14ac:dyDescent="0.25">
      <c r="A2559" t="s">
        <v>3304</v>
      </c>
      <c r="B2559" t="s">
        <v>3305</v>
      </c>
      <c r="C2559" t="s">
        <v>906</v>
      </c>
      <c r="D2559" t="s">
        <v>21</v>
      </c>
      <c r="E2559">
        <v>26575</v>
      </c>
      <c r="F2559" t="s">
        <v>23</v>
      </c>
      <c r="G2559" t="s">
        <v>23</v>
      </c>
      <c r="H2559" t="s">
        <v>24</v>
      </c>
      <c r="I2559" t="s">
        <v>24</v>
      </c>
      <c r="J2559" t="s">
        <v>25</v>
      </c>
      <c r="K2559" s="1">
        <v>43329</v>
      </c>
      <c r="L2559" t="s">
        <v>26</v>
      </c>
      <c r="N2559" t="s">
        <v>24</v>
      </c>
    </row>
    <row r="2560" spans="1:14" x14ac:dyDescent="0.25">
      <c r="A2560" t="s">
        <v>3314</v>
      </c>
      <c r="B2560" t="s">
        <v>3315</v>
      </c>
      <c r="C2560" t="s">
        <v>301</v>
      </c>
      <c r="D2560" t="s">
        <v>21</v>
      </c>
      <c r="E2560">
        <v>26047</v>
      </c>
      <c r="F2560" t="s">
        <v>23</v>
      </c>
      <c r="G2560" t="s">
        <v>23</v>
      </c>
      <c r="H2560" t="s">
        <v>24</v>
      </c>
      <c r="I2560" t="s">
        <v>24</v>
      </c>
      <c r="J2560" t="s">
        <v>25</v>
      </c>
      <c r="K2560" s="1">
        <v>43329</v>
      </c>
      <c r="L2560" t="s">
        <v>26</v>
      </c>
      <c r="N2560" t="s">
        <v>24</v>
      </c>
    </row>
    <row r="2561" spans="1:14" x14ac:dyDescent="0.25">
      <c r="A2561" t="s">
        <v>2824</v>
      </c>
      <c r="B2561" t="s">
        <v>4917</v>
      </c>
      <c r="C2561" t="s">
        <v>113</v>
      </c>
      <c r="D2561" t="s">
        <v>21</v>
      </c>
      <c r="E2561">
        <v>25801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43329</v>
      </c>
      <c r="L2561" t="s">
        <v>26</v>
      </c>
      <c r="N2561" t="s">
        <v>24</v>
      </c>
    </row>
    <row r="2562" spans="1:14" x14ac:dyDescent="0.25">
      <c r="A2562" t="s">
        <v>755</v>
      </c>
      <c r="B2562" t="s">
        <v>756</v>
      </c>
      <c r="C2562" t="s">
        <v>2358</v>
      </c>
      <c r="D2562" t="s">
        <v>21</v>
      </c>
      <c r="E2562">
        <v>25177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43328</v>
      </c>
      <c r="L2562" t="s">
        <v>26</v>
      </c>
      <c r="N2562" t="s">
        <v>24</v>
      </c>
    </row>
    <row r="2563" spans="1:14" x14ac:dyDescent="0.25">
      <c r="A2563" t="s">
        <v>3361</v>
      </c>
      <c r="B2563" t="s">
        <v>3362</v>
      </c>
      <c r="C2563" t="s">
        <v>2114</v>
      </c>
      <c r="D2563" t="s">
        <v>21</v>
      </c>
      <c r="E2563">
        <v>24938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43328</v>
      </c>
      <c r="L2563" t="s">
        <v>26</v>
      </c>
      <c r="N2563" t="s">
        <v>24</v>
      </c>
    </row>
    <row r="2564" spans="1:14" x14ac:dyDescent="0.25">
      <c r="A2564" t="s">
        <v>439</v>
      </c>
      <c r="B2564" t="s">
        <v>3365</v>
      </c>
      <c r="C2564" t="s">
        <v>3366</v>
      </c>
      <c r="D2564" t="s">
        <v>21</v>
      </c>
      <c r="E2564">
        <v>24910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43328</v>
      </c>
      <c r="L2564" t="s">
        <v>26</v>
      </c>
      <c r="N2564" t="s">
        <v>24</v>
      </c>
    </row>
    <row r="2565" spans="1:14" x14ac:dyDescent="0.25">
      <c r="A2565" t="s">
        <v>2571</v>
      </c>
      <c r="B2565" t="s">
        <v>4918</v>
      </c>
      <c r="C2565" t="s">
        <v>113</v>
      </c>
      <c r="D2565" t="s">
        <v>21</v>
      </c>
      <c r="E2565">
        <v>25801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43328</v>
      </c>
      <c r="L2565" t="s">
        <v>26</v>
      </c>
      <c r="N2565" t="s">
        <v>24</v>
      </c>
    </row>
    <row r="2566" spans="1:14" x14ac:dyDescent="0.25">
      <c r="A2566" t="s">
        <v>3495</v>
      </c>
      <c r="B2566" t="s">
        <v>3496</v>
      </c>
      <c r="C2566" t="s">
        <v>1014</v>
      </c>
      <c r="D2566" t="s">
        <v>21</v>
      </c>
      <c r="E2566">
        <v>25530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43327</v>
      </c>
      <c r="L2566" t="s">
        <v>26</v>
      </c>
      <c r="N2566" t="s">
        <v>24</v>
      </c>
    </row>
    <row r="2567" spans="1:14" x14ac:dyDescent="0.25">
      <c r="A2567" t="s">
        <v>3135</v>
      </c>
      <c r="B2567" t="s">
        <v>3136</v>
      </c>
      <c r="C2567" t="s">
        <v>409</v>
      </c>
      <c r="D2567" t="s">
        <v>21</v>
      </c>
      <c r="E2567">
        <v>26807</v>
      </c>
      <c r="F2567" t="s">
        <v>23</v>
      </c>
      <c r="G2567" t="s">
        <v>23</v>
      </c>
      <c r="H2567" t="s">
        <v>24</v>
      </c>
      <c r="I2567" t="s">
        <v>24</v>
      </c>
      <c r="J2567" t="s">
        <v>25</v>
      </c>
      <c r="K2567" s="1">
        <v>43327</v>
      </c>
      <c r="L2567" t="s">
        <v>26</v>
      </c>
      <c r="N2567" t="s">
        <v>24</v>
      </c>
    </row>
    <row r="2568" spans="1:14" x14ac:dyDescent="0.25">
      <c r="A2568" t="s">
        <v>4919</v>
      </c>
      <c r="B2568" t="s">
        <v>3047</v>
      </c>
      <c r="C2568" t="s">
        <v>784</v>
      </c>
      <c r="D2568" t="s">
        <v>21</v>
      </c>
      <c r="E2568">
        <v>26070</v>
      </c>
      <c r="F2568" t="s">
        <v>23</v>
      </c>
      <c r="G2568" t="s">
        <v>23</v>
      </c>
      <c r="H2568" t="s">
        <v>24</v>
      </c>
      <c r="I2568" t="s">
        <v>24</v>
      </c>
      <c r="J2568" t="s">
        <v>25</v>
      </c>
      <c r="K2568" s="1">
        <v>43327</v>
      </c>
      <c r="L2568" t="s">
        <v>26</v>
      </c>
      <c r="N2568" t="s">
        <v>24</v>
      </c>
    </row>
    <row r="2569" spans="1:14" x14ac:dyDescent="0.25">
      <c r="A2569" t="s">
        <v>3557</v>
      </c>
      <c r="B2569" t="s">
        <v>3558</v>
      </c>
      <c r="C2569" t="s">
        <v>154</v>
      </c>
      <c r="D2569" t="s">
        <v>21</v>
      </c>
      <c r="E2569">
        <v>25508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43327</v>
      </c>
      <c r="L2569" t="s">
        <v>26</v>
      </c>
      <c r="N2569" t="s">
        <v>24</v>
      </c>
    </row>
    <row r="2570" spans="1:14" x14ac:dyDescent="0.25">
      <c r="A2570" t="s">
        <v>3363</v>
      </c>
      <c r="B2570" t="s">
        <v>3364</v>
      </c>
      <c r="C2570" t="s">
        <v>2008</v>
      </c>
      <c r="D2570" t="s">
        <v>21</v>
      </c>
      <c r="E2570">
        <v>25674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43327</v>
      </c>
      <c r="L2570" t="s">
        <v>26</v>
      </c>
      <c r="N2570" t="s">
        <v>24</v>
      </c>
    </row>
    <row r="2571" spans="1:14" x14ac:dyDescent="0.25">
      <c r="A2571" t="s">
        <v>2830</v>
      </c>
      <c r="B2571" t="s">
        <v>2831</v>
      </c>
      <c r="C2571" t="s">
        <v>71</v>
      </c>
      <c r="D2571" t="s">
        <v>21</v>
      </c>
      <c r="E2571">
        <v>26003</v>
      </c>
      <c r="F2571" t="s">
        <v>23</v>
      </c>
      <c r="G2571" t="s">
        <v>23</v>
      </c>
      <c r="H2571" t="s">
        <v>24</v>
      </c>
      <c r="I2571" t="s">
        <v>24</v>
      </c>
      <c r="J2571" t="s">
        <v>25</v>
      </c>
      <c r="K2571" s="1">
        <v>43327</v>
      </c>
      <c r="L2571" t="s">
        <v>26</v>
      </c>
      <c r="N2571" t="s">
        <v>24</v>
      </c>
    </row>
    <row r="2572" spans="1:14" x14ac:dyDescent="0.25">
      <c r="A2572" t="s">
        <v>3242</v>
      </c>
      <c r="B2572" t="s">
        <v>3243</v>
      </c>
      <c r="C2572" t="s">
        <v>2613</v>
      </c>
      <c r="D2572" t="s">
        <v>21</v>
      </c>
      <c r="E2572">
        <v>26060</v>
      </c>
      <c r="F2572" t="s">
        <v>23</v>
      </c>
      <c r="G2572" t="s">
        <v>23</v>
      </c>
      <c r="H2572" t="s">
        <v>24</v>
      </c>
      <c r="I2572" t="s">
        <v>24</v>
      </c>
      <c r="J2572" t="s">
        <v>25</v>
      </c>
      <c r="K2572" s="1">
        <v>43326</v>
      </c>
      <c r="L2572" t="s">
        <v>26</v>
      </c>
      <c r="N2572" t="s">
        <v>24</v>
      </c>
    </row>
    <row r="2573" spans="1:14" x14ac:dyDescent="0.25">
      <c r="A2573" t="s">
        <v>4920</v>
      </c>
      <c r="B2573" t="s">
        <v>4921</v>
      </c>
      <c r="C2573" t="s">
        <v>375</v>
      </c>
      <c r="D2573" t="s">
        <v>21</v>
      </c>
      <c r="E2573">
        <v>26059</v>
      </c>
      <c r="F2573" t="s">
        <v>23</v>
      </c>
      <c r="G2573" t="s">
        <v>23</v>
      </c>
      <c r="H2573" t="s">
        <v>24</v>
      </c>
      <c r="I2573" t="s">
        <v>24</v>
      </c>
      <c r="J2573" t="s">
        <v>25</v>
      </c>
      <c r="K2573" s="1">
        <v>43326</v>
      </c>
      <c r="L2573" t="s">
        <v>26</v>
      </c>
      <c r="N2573" t="s">
        <v>24</v>
      </c>
    </row>
    <row r="2574" spans="1:14" x14ac:dyDescent="0.25">
      <c r="A2574" t="s">
        <v>3267</v>
      </c>
      <c r="B2574" t="s">
        <v>3268</v>
      </c>
      <c r="C2574" t="s">
        <v>2613</v>
      </c>
      <c r="D2574" t="s">
        <v>21</v>
      </c>
      <c r="E2574">
        <v>26060</v>
      </c>
      <c r="F2574" t="s">
        <v>23</v>
      </c>
      <c r="G2574" t="s">
        <v>23</v>
      </c>
      <c r="H2574" t="s">
        <v>24</v>
      </c>
      <c r="I2574" t="s">
        <v>24</v>
      </c>
      <c r="J2574" t="s">
        <v>25</v>
      </c>
      <c r="K2574" s="1">
        <v>43326</v>
      </c>
      <c r="L2574" t="s">
        <v>26</v>
      </c>
      <c r="N2574" t="s">
        <v>24</v>
      </c>
    </row>
    <row r="2575" spans="1:14" x14ac:dyDescent="0.25">
      <c r="A2575" t="s">
        <v>3269</v>
      </c>
      <c r="B2575" t="s">
        <v>3270</v>
      </c>
      <c r="C2575" t="s">
        <v>375</v>
      </c>
      <c r="D2575" t="s">
        <v>21</v>
      </c>
      <c r="E2575">
        <v>26059</v>
      </c>
      <c r="F2575" t="s">
        <v>23</v>
      </c>
      <c r="G2575" t="s">
        <v>23</v>
      </c>
      <c r="H2575" t="s">
        <v>24</v>
      </c>
      <c r="I2575" t="s">
        <v>24</v>
      </c>
      <c r="J2575" t="s">
        <v>25</v>
      </c>
      <c r="K2575" s="1">
        <v>43326</v>
      </c>
      <c r="L2575" t="s">
        <v>26</v>
      </c>
      <c r="N2575" t="s">
        <v>24</v>
      </c>
    </row>
    <row r="2576" spans="1:14" x14ac:dyDescent="0.25">
      <c r="A2576" t="s">
        <v>3279</v>
      </c>
      <c r="B2576" t="s">
        <v>3280</v>
      </c>
      <c r="C2576" t="s">
        <v>2613</v>
      </c>
      <c r="D2576" t="s">
        <v>21</v>
      </c>
      <c r="E2576">
        <v>26060</v>
      </c>
      <c r="F2576" t="s">
        <v>23</v>
      </c>
      <c r="G2576" t="s">
        <v>23</v>
      </c>
      <c r="H2576" t="s">
        <v>24</v>
      </c>
      <c r="I2576" t="s">
        <v>24</v>
      </c>
      <c r="J2576" t="s">
        <v>25</v>
      </c>
      <c r="K2576" s="1">
        <v>43326</v>
      </c>
      <c r="L2576" t="s">
        <v>26</v>
      </c>
      <c r="N2576" t="s">
        <v>24</v>
      </c>
    </row>
    <row r="2577" spans="1:14" x14ac:dyDescent="0.25">
      <c r="A2577" t="s">
        <v>3509</v>
      </c>
      <c r="B2577" t="s">
        <v>724</v>
      </c>
      <c r="C2577" t="s">
        <v>326</v>
      </c>
      <c r="D2577" t="s">
        <v>21</v>
      </c>
      <c r="E2577">
        <v>25705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43326</v>
      </c>
      <c r="L2577" t="s">
        <v>26</v>
      </c>
      <c r="N2577" t="s">
        <v>24</v>
      </c>
    </row>
    <row r="2578" spans="1:14" x14ac:dyDescent="0.25">
      <c r="A2578" t="s">
        <v>2407</v>
      </c>
      <c r="B2578" t="s">
        <v>3470</v>
      </c>
      <c r="C2578" t="s">
        <v>441</v>
      </c>
      <c r="D2578" t="s">
        <v>21</v>
      </c>
      <c r="E2578">
        <v>26554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43326</v>
      </c>
      <c r="L2578" t="s">
        <v>26</v>
      </c>
      <c r="N2578" t="s">
        <v>24</v>
      </c>
    </row>
    <row r="2579" spans="1:14" x14ac:dyDescent="0.25">
      <c r="A2579" t="s">
        <v>4922</v>
      </c>
      <c r="B2579" t="s">
        <v>3251</v>
      </c>
      <c r="C2579" t="s">
        <v>3252</v>
      </c>
      <c r="D2579" t="s">
        <v>21</v>
      </c>
      <c r="E2579">
        <v>26036</v>
      </c>
      <c r="F2579" t="s">
        <v>23</v>
      </c>
      <c r="G2579" t="s">
        <v>23</v>
      </c>
      <c r="H2579" t="s">
        <v>24</v>
      </c>
      <c r="I2579" t="s">
        <v>24</v>
      </c>
      <c r="J2579" t="s">
        <v>25</v>
      </c>
      <c r="K2579" s="1">
        <v>43326</v>
      </c>
      <c r="L2579" t="s">
        <v>26</v>
      </c>
      <c r="N2579" t="s">
        <v>24</v>
      </c>
    </row>
    <row r="2580" spans="1:14" x14ac:dyDescent="0.25">
      <c r="A2580" t="s">
        <v>2717</v>
      </c>
      <c r="B2580" t="s">
        <v>3474</v>
      </c>
      <c r="C2580" t="s">
        <v>441</v>
      </c>
      <c r="D2580" t="s">
        <v>21</v>
      </c>
      <c r="E2580">
        <v>26554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43326</v>
      </c>
      <c r="L2580" t="s">
        <v>26</v>
      </c>
      <c r="N2580" t="s">
        <v>24</v>
      </c>
    </row>
    <row r="2581" spans="1:14" x14ac:dyDescent="0.25">
      <c r="A2581" t="s">
        <v>3598</v>
      </c>
      <c r="B2581" t="s">
        <v>3599</v>
      </c>
      <c r="C2581" t="s">
        <v>808</v>
      </c>
      <c r="D2581" t="s">
        <v>21</v>
      </c>
      <c r="E2581">
        <v>26624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43325</v>
      </c>
      <c r="L2581" t="s">
        <v>26</v>
      </c>
      <c r="N2581" t="s">
        <v>24</v>
      </c>
    </row>
    <row r="2582" spans="1:14" x14ac:dyDescent="0.25">
      <c r="A2582" t="s">
        <v>1352</v>
      </c>
      <c r="B2582" t="s">
        <v>4923</v>
      </c>
      <c r="C2582" t="s">
        <v>1298</v>
      </c>
      <c r="D2582" t="s">
        <v>21</v>
      </c>
      <c r="E2582">
        <v>26241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43325</v>
      </c>
      <c r="L2582" t="s">
        <v>26</v>
      </c>
      <c r="N2582" t="s">
        <v>24</v>
      </c>
    </row>
    <row r="2583" spans="1:14" x14ac:dyDescent="0.25">
      <c r="A2583" t="s">
        <v>2432</v>
      </c>
      <c r="B2583" t="s">
        <v>3205</v>
      </c>
      <c r="C2583" t="s">
        <v>1112</v>
      </c>
      <c r="D2583" t="s">
        <v>21</v>
      </c>
      <c r="E2583">
        <v>26601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43325</v>
      </c>
      <c r="L2583" t="s">
        <v>26</v>
      </c>
      <c r="N2583" t="s">
        <v>24</v>
      </c>
    </row>
    <row r="2584" spans="1:14" x14ac:dyDescent="0.25">
      <c r="A2584" t="s">
        <v>1152</v>
      </c>
      <c r="B2584" t="s">
        <v>4924</v>
      </c>
      <c r="C2584" t="s">
        <v>1112</v>
      </c>
      <c r="D2584" t="s">
        <v>21</v>
      </c>
      <c r="E2584">
        <v>26601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43325</v>
      </c>
      <c r="L2584" t="s">
        <v>26</v>
      </c>
      <c r="N2584" t="s">
        <v>24</v>
      </c>
    </row>
    <row r="2585" spans="1:14" x14ac:dyDescent="0.25">
      <c r="A2585" t="s">
        <v>3602</v>
      </c>
      <c r="B2585" t="s">
        <v>3603</v>
      </c>
      <c r="C2585" t="s">
        <v>3604</v>
      </c>
      <c r="D2585" t="s">
        <v>21</v>
      </c>
      <c r="E2585">
        <v>26623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43325</v>
      </c>
      <c r="L2585" t="s">
        <v>26</v>
      </c>
      <c r="N2585" t="s">
        <v>24</v>
      </c>
    </row>
    <row r="2586" spans="1:14" x14ac:dyDescent="0.25">
      <c r="A2586" t="s">
        <v>1156</v>
      </c>
      <c r="B2586" t="s">
        <v>4925</v>
      </c>
      <c r="C2586" t="s">
        <v>1112</v>
      </c>
      <c r="D2586" t="s">
        <v>21</v>
      </c>
      <c r="E2586">
        <v>26601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43325</v>
      </c>
      <c r="L2586" t="s">
        <v>26</v>
      </c>
      <c r="N2586" t="s">
        <v>24</v>
      </c>
    </row>
    <row r="2587" spans="1:14" x14ac:dyDescent="0.25">
      <c r="A2587" t="s">
        <v>4926</v>
      </c>
      <c r="B2587" t="s">
        <v>1342</v>
      </c>
      <c r="C2587" t="s">
        <v>1298</v>
      </c>
      <c r="D2587" t="s">
        <v>21</v>
      </c>
      <c r="E2587">
        <v>26241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43325</v>
      </c>
      <c r="L2587" t="s">
        <v>26</v>
      </c>
      <c r="N2587" t="s">
        <v>24</v>
      </c>
    </row>
    <row r="2588" spans="1:14" x14ac:dyDescent="0.25">
      <c r="A2588" t="s">
        <v>2380</v>
      </c>
      <c r="B2588" t="s">
        <v>3605</v>
      </c>
      <c r="C2588" t="s">
        <v>808</v>
      </c>
      <c r="D2588" t="s">
        <v>21</v>
      </c>
      <c r="E2588">
        <v>26624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43325</v>
      </c>
      <c r="L2588" t="s">
        <v>26</v>
      </c>
      <c r="N2588" t="s">
        <v>24</v>
      </c>
    </row>
    <row r="2589" spans="1:14" x14ac:dyDescent="0.25">
      <c r="A2589" t="s">
        <v>114</v>
      </c>
      <c r="B2589" t="s">
        <v>3575</v>
      </c>
      <c r="C2589" t="s">
        <v>48</v>
      </c>
      <c r="D2589" t="s">
        <v>21</v>
      </c>
      <c r="E2589">
        <v>25301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43325</v>
      </c>
      <c r="L2589" t="s">
        <v>26</v>
      </c>
      <c r="N2589" t="s">
        <v>24</v>
      </c>
    </row>
    <row r="2590" spans="1:14" x14ac:dyDescent="0.25">
      <c r="A2590" t="s">
        <v>2664</v>
      </c>
      <c r="B2590" t="s">
        <v>1308</v>
      </c>
      <c r="C2590" t="s">
        <v>1298</v>
      </c>
      <c r="D2590" t="s">
        <v>21</v>
      </c>
      <c r="E2590">
        <v>26241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43325</v>
      </c>
      <c r="L2590" t="s">
        <v>26</v>
      </c>
      <c r="N2590" t="s">
        <v>24</v>
      </c>
    </row>
    <row r="2591" spans="1:14" x14ac:dyDescent="0.25">
      <c r="A2591" t="s">
        <v>2405</v>
      </c>
      <c r="B2591" t="s">
        <v>1552</v>
      </c>
      <c r="C2591" t="s">
        <v>1553</v>
      </c>
      <c r="D2591" t="s">
        <v>21</v>
      </c>
      <c r="E2591">
        <v>26629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43325</v>
      </c>
      <c r="L2591" t="s">
        <v>26</v>
      </c>
      <c r="N2591" t="s">
        <v>24</v>
      </c>
    </row>
    <row r="2592" spans="1:14" x14ac:dyDescent="0.25">
      <c r="A2592" t="s">
        <v>2407</v>
      </c>
      <c r="B2592" t="s">
        <v>4927</v>
      </c>
      <c r="C2592" t="s">
        <v>1112</v>
      </c>
      <c r="D2592" t="s">
        <v>21</v>
      </c>
      <c r="E2592">
        <v>26601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43325</v>
      </c>
      <c r="L2592" t="s">
        <v>26</v>
      </c>
      <c r="N2592" t="s">
        <v>24</v>
      </c>
    </row>
    <row r="2593" spans="1:14" x14ac:dyDescent="0.25">
      <c r="A2593" t="s">
        <v>2407</v>
      </c>
      <c r="B2593" t="s">
        <v>1297</v>
      </c>
      <c r="C2593" t="s">
        <v>1298</v>
      </c>
      <c r="D2593" t="s">
        <v>21</v>
      </c>
      <c r="E2593">
        <v>26241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43325</v>
      </c>
      <c r="L2593" t="s">
        <v>26</v>
      </c>
      <c r="N2593" t="s">
        <v>24</v>
      </c>
    </row>
    <row r="2594" spans="1:14" x14ac:dyDescent="0.25">
      <c r="A2594" t="s">
        <v>2407</v>
      </c>
      <c r="B2594" t="s">
        <v>1111</v>
      </c>
      <c r="C2594" t="s">
        <v>1112</v>
      </c>
      <c r="D2594" t="s">
        <v>21</v>
      </c>
      <c r="E2594">
        <v>26601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43325</v>
      </c>
      <c r="L2594" t="s">
        <v>26</v>
      </c>
      <c r="N2594" t="s">
        <v>24</v>
      </c>
    </row>
    <row r="2595" spans="1:14" x14ac:dyDescent="0.25">
      <c r="A2595" t="s">
        <v>2407</v>
      </c>
      <c r="B2595" t="s">
        <v>3218</v>
      </c>
      <c r="C2595" t="s">
        <v>808</v>
      </c>
      <c r="D2595" t="s">
        <v>21</v>
      </c>
      <c r="E2595">
        <v>26624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43325</v>
      </c>
      <c r="L2595" t="s">
        <v>26</v>
      </c>
      <c r="N2595" t="s">
        <v>24</v>
      </c>
    </row>
    <row r="2596" spans="1:14" x14ac:dyDescent="0.25">
      <c r="A2596" t="s">
        <v>2407</v>
      </c>
      <c r="B2596" t="s">
        <v>3606</v>
      </c>
      <c r="C2596" t="s">
        <v>808</v>
      </c>
      <c r="D2596" t="s">
        <v>21</v>
      </c>
      <c r="E2596">
        <v>26624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43325</v>
      </c>
      <c r="L2596" t="s">
        <v>26</v>
      </c>
      <c r="N2596" t="s">
        <v>24</v>
      </c>
    </row>
    <row r="2597" spans="1:14" x14ac:dyDescent="0.25">
      <c r="A2597" t="s">
        <v>4928</v>
      </c>
      <c r="B2597" t="s">
        <v>4929</v>
      </c>
      <c r="C2597" t="s">
        <v>4930</v>
      </c>
      <c r="D2597" t="s">
        <v>21</v>
      </c>
      <c r="E2597">
        <v>26636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43325</v>
      </c>
      <c r="L2597" t="s">
        <v>26</v>
      </c>
      <c r="N2597" t="s">
        <v>24</v>
      </c>
    </row>
    <row r="2598" spans="1:14" x14ac:dyDescent="0.25">
      <c r="A2598" t="s">
        <v>1163</v>
      </c>
      <c r="B2598" t="s">
        <v>1164</v>
      </c>
      <c r="C2598" t="s">
        <v>1112</v>
      </c>
      <c r="D2598" t="s">
        <v>21</v>
      </c>
      <c r="E2598">
        <v>26601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43325</v>
      </c>
      <c r="L2598" t="s">
        <v>26</v>
      </c>
      <c r="N2598" t="s">
        <v>24</v>
      </c>
    </row>
    <row r="2599" spans="1:14" x14ac:dyDescent="0.25">
      <c r="A2599" t="s">
        <v>1489</v>
      </c>
      <c r="B2599" t="s">
        <v>1490</v>
      </c>
      <c r="C2599" t="s">
        <v>562</v>
      </c>
      <c r="D2599" t="s">
        <v>21</v>
      </c>
      <c r="E2599">
        <v>26763</v>
      </c>
      <c r="F2599" t="s">
        <v>23</v>
      </c>
      <c r="G2599" t="s">
        <v>23</v>
      </c>
      <c r="H2599" t="s">
        <v>24</v>
      </c>
      <c r="I2599" t="s">
        <v>24</v>
      </c>
      <c r="J2599" t="s">
        <v>25</v>
      </c>
      <c r="K2599" s="1">
        <v>43325</v>
      </c>
      <c r="L2599" t="s">
        <v>26</v>
      </c>
      <c r="N2599" t="s">
        <v>24</v>
      </c>
    </row>
    <row r="2600" spans="1:14" x14ac:dyDescent="0.25">
      <c r="A2600" t="s">
        <v>1165</v>
      </c>
      <c r="B2600" t="s">
        <v>1166</v>
      </c>
      <c r="C2600" t="s">
        <v>1112</v>
      </c>
      <c r="D2600" t="s">
        <v>21</v>
      </c>
      <c r="E2600">
        <v>26601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43325</v>
      </c>
      <c r="L2600" t="s">
        <v>26</v>
      </c>
      <c r="N2600" t="s">
        <v>24</v>
      </c>
    </row>
    <row r="2601" spans="1:14" x14ac:dyDescent="0.25">
      <c r="A2601" t="s">
        <v>4116</v>
      </c>
      <c r="B2601" t="s">
        <v>3220</v>
      </c>
      <c r="C2601" t="s">
        <v>808</v>
      </c>
      <c r="D2601" t="s">
        <v>21</v>
      </c>
      <c r="E2601">
        <v>26624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43325</v>
      </c>
      <c r="L2601" t="s">
        <v>26</v>
      </c>
      <c r="N2601" t="s">
        <v>24</v>
      </c>
    </row>
    <row r="2602" spans="1:14" x14ac:dyDescent="0.25">
      <c r="A2602" t="s">
        <v>1091</v>
      </c>
      <c r="B2602" t="s">
        <v>1308</v>
      </c>
      <c r="C2602" t="s">
        <v>1298</v>
      </c>
      <c r="D2602" t="s">
        <v>21</v>
      </c>
      <c r="E2602">
        <v>26241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43325</v>
      </c>
      <c r="L2602" t="s">
        <v>26</v>
      </c>
      <c r="N2602" t="s">
        <v>24</v>
      </c>
    </row>
    <row r="2603" spans="1:14" x14ac:dyDescent="0.25">
      <c r="A2603" t="s">
        <v>4931</v>
      </c>
      <c r="B2603" t="s">
        <v>3608</v>
      </c>
      <c r="C2603" t="s">
        <v>3609</v>
      </c>
      <c r="D2603" t="s">
        <v>21</v>
      </c>
      <c r="E2603">
        <v>25063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43325</v>
      </c>
      <c r="L2603" t="s">
        <v>26</v>
      </c>
      <c r="N2603" t="s">
        <v>24</v>
      </c>
    </row>
    <row r="2604" spans="1:14" x14ac:dyDescent="0.25">
      <c r="A2604" t="s">
        <v>3290</v>
      </c>
      <c r="B2604" t="s">
        <v>1360</v>
      </c>
      <c r="C2604" t="s">
        <v>1298</v>
      </c>
      <c r="D2604" t="s">
        <v>21</v>
      </c>
      <c r="E2604">
        <v>26241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43325</v>
      </c>
      <c r="L2604" t="s">
        <v>26</v>
      </c>
      <c r="N2604" t="s">
        <v>24</v>
      </c>
    </row>
    <row r="2605" spans="1:14" x14ac:dyDescent="0.25">
      <c r="A2605" t="s">
        <v>2575</v>
      </c>
      <c r="B2605" t="s">
        <v>2675</v>
      </c>
      <c r="C2605" t="s">
        <v>1298</v>
      </c>
      <c r="D2605" t="s">
        <v>21</v>
      </c>
      <c r="E2605">
        <v>26241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43325</v>
      </c>
      <c r="L2605" t="s">
        <v>26</v>
      </c>
      <c r="N2605" t="s">
        <v>24</v>
      </c>
    </row>
    <row r="2606" spans="1:14" x14ac:dyDescent="0.25">
      <c r="A2606" t="s">
        <v>1192</v>
      </c>
      <c r="B2606" t="s">
        <v>4932</v>
      </c>
      <c r="C2606" t="s">
        <v>700</v>
      </c>
      <c r="D2606" t="s">
        <v>21</v>
      </c>
      <c r="E2606">
        <v>25419</v>
      </c>
      <c r="F2606" t="s">
        <v>23</v>
      </c>
      <c r="G2606" t="s">
        <v>23</v>
      </c>
      <c r="H2606" t="s">
        <v>24</v>
      </c>
      <c r="I2606" t="s">
        <v>24</v>
      </c>
      <c r="J2606" t="s">
        <v>25</v>
      </c>
      <c r="K2606" s="1">
        <v>43322</v>
      </c>
      <c r="L2606" t="s">
        <v>26</v>
      </c>
      <c r="N2606" t="s">
        <v>24</v>
      </c>
    </row>
    <row r="2607" spans="1:14" x14ac:dyDescent="0.25">
      <c r="A2607" t="s">
        <v>3386</v>
      </c>
      <c r="B2607" t="s">
        <v>3387</v>
      </c>
      <c r="C2607" t="s">
        <v>301</v>
      </c>
      <c r="D2607" t="s">
        <v>21</v>
      </c>
      <c r="E2607">
        <v>26034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43322</v>
      </c>
      <c r="L2607" t="s">
        <v>26</v>
      </c>
      <c r="N2607" t="s">
        <v>24</v>
      </c>
    </row>
    <row r="2608" spans="1:14" x14ac:dyDescent="0.25">
      <c r="A2608" t="s">
        <v>4933</v>
      </c>
      <c r="B2608" t="s">
        <v>4934</v>
      </c>
      <c r="C2608" t="s">
        <v>573</v>
      </c>
      <c r="D2608" t="s">
        <v>21</v>
      </c>
      <c r="E2608">
        <v>25427</v>
      </c>
      <c r="F2608" t="s">
        <v>23</v>
      </c>
      <c r="G2608" t="s">
        <v>23</v>
      </c>
      <c r="H2608" t="s">
        <v>24</v>
      </c>
      <c r="I2608" t="s">
        <v>24</v>
      </c>
      <c r="J2608" t="s">
        <v>25</v>
      </c>
      <c r="K2608" s="1">
        <v>43322</v>
      </c>
      <c r="L2608" t="s">
        <v>26</v>
      </c>
      <c r="N2608" t="s">
        <v>24</v>
      </c>
    </row>
    <row r="2609" spans="1:14" x14ac:dyDescent="0.25">
      <c r="A2609" t="s">
        <v>3511</v>
      </c>
      <c r="B2609" t="s">
        <v>3512</v>
      </c>
      <c r="C2609" t="s">
        <v>784</v>
      </c>
      <c r="D2609" t="s">
        <v>21</v>
      </c>
      <c r="E2609">
        <v>26070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43322</v>
      </c>
      <c r="L2609" t="s">
        <v>26</v>
      </c>
      <c r="N2609" t="s">
        <v>24</v>
      </c>
    </row>
    <row r="2610" spans="1:14" x14ac:dyDescent="0.25">
      <c r="A2610" t="s">
        <v>3393</v>
      </c>
      <c r="B2610" t="s">
        <v>3394</v>
      </c>
      <c r="C2610" t="s">
        <v>683</v>
      </c>
      <c r="D2610" t="s">
        <v>21</v>
      </c>
      <c r="E2610">
        <v>26062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43321</v>
      </c>
      <c r="L2610" t="s">
        <v>26</v>
      </c>
      <c r="N2610" t="s">
        <v>24</v>
      </c>
    </row>
    <row r="2611" spans="1:14" x14ac:dyDescent="0.25">
      <c r="A2611" t="s">
        <v>2432</v>
      </c>
      <c r="B2611" t="s">
        <v>2219</v>
      </c>
      <c r="C2611" t="s">
        <v>1169</v>
      </c>
      <c r="D2611" t="s">
        <v>21</v>
      </c>
      <c r="E2611">
        <v>26037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43321</v>
      </c>
      <c r="L2611" t="s">
        <v>26</v>
      </c>
      <c r="N2611" t="s">
        <v>24</v>
      </c>
    </row>
    <row r="2612" spans="1:14" x14ac:dyDescent="0.25">
      <c r="A2612" t="s">
        <v>314</v>
      </c>
      <c r="B2612" t="s">
        <v>4935</v>
      </c>
      <c r="C2612" t="s">
        <v>683</v>
      </c>
      <c r="D2612" t="s">
        <v>21</v>
      </c>
      <c r="E2612">
        <v>26062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43321</v>
      </c>
      <c r="L2612" t="s">
        <v>26</v>
      </c>
      <c r="N2612" t="s">
        <v>24</v>
      </c>
    </row>
    <row r="2613" spans="1:14" x14ac:dyDescent="0.25">
      <c r="A2613" t="s">
        <v>1200</v>
      </c>
      <c r="B2613" t="s">
        <v>1201</v>
      </c>
      <c r="C2613" t="s">
        <v>1169</v>
      </c>
      <c r="D2613" t="s">
        <v>21</v>
      </c>
      <c r="E2613">
        <v>26037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43321</v>
      </c>
      <c r="L2613" t="s">
        <v>26</v>
      </c>
      <c r="N2613" t="s">
        <v>24</v>
      </c>
    </row>
    <row r="2614" spans="1:14" x14ac:dyDescent="0.25">
      <c r="A2614" t="s">
        <v>1091</v>
      </c>
      <c r="B2614" t="s">
        <v>3737</v>
      </c>
      <c r="C2614" t="s">
        <v>304</v>
      </c>
      <c r="D2614" t="s">
        <v>21</v>
      </c>
      <c r="E2614">
        <v>24740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43321</v>
      </c>
      <c r="L2614" t="s">
        <v>26</v>
      </c>
      <c r="N2614" t="s">
        <v>24</v>
      </c>
    </row>
    <row r="2615" spans="1:14" x14ac:dyDescent="0.25">
      <c r="A2615" t="s">
        <v>3290</v>
      </c>
      <c r="B2615" t="s">
        <v>1183</v>
      </c>
      <c r="C2615" t="s">
        <v>1169</v>
      </c>
      <c r="D2615" t="s">
        <v>21</v>
      </c>
      <c r="E2615">
        <v>26037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43321</v>
      </c>
      <c r="L2615" t="s">
        <v>26</v>
      </c>
      <c r="N2615" t="s">
        <v>24</v>
      </c>
    </row>
    <row r="2616" spans="1:14" x14ac:dyDescent="0.25">
      <c r="A2616" t="s">
        <v>3548</v>
      </c>
      <c r="B2616" t="s">
        <v>3549</v>
      </c>
      <c r="C2616" t="s">
        <v>138</v>
      </c>
      <c r="D2616" t="s">
        <v>21</v>
      </c>
      <c r="E2616">
        <v>25547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43320</v>
      </c>
      <c r="L2616" t="s">
        <v>26</v>
      </c>
      <c r="N2616" t="s">
        <v>24</v>
      </c>
    </row>
    <row r="2617" spans="1:14" x14ac:dyDescent="0.25">
      <c r="A2617" t="s">
        <v>4936</v>
      </c>
      <c r="B2617" t="s">
        <v>3467</v>
      </c>
      <c r="C2617" t="s">
        <v>537</v>
      </c>
      <c r="D2617" t="s">
        <v>21</v>
      </c>
      <c r="E2617">
        <v>25053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43320</v>
      </c>
      <c r="L2617" t="s">
        <v>26</v>
      </c>
      <c r="N2617" t="s">
        <v>24</v>
      </c>
    </row>
    <row r="2618" spans="1:14" x14ac:dyDescent="0.25">
      <c r="A2618" t="s">
        <v>3568</v>
      </c>
      <c r="B2618" t="s">
        <v>3569</v>
      </c>
      <c r="C2618" t="s">
        <v>841</v>
      </c>
      <c r="D2618" t="s">
        <v>21</v>
      </c>
      <c r="E2618">
        <v>25601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43320</v>
      </c>
      <c r="L2618" t="s">
        <v>26</v>
      </c>
      <c r="N2618" t="s">
        <v>24</v>
      </c>
    </row>
    <row r="2619" spans="1:14" x14ac:dyDescent="0.25">
      <c r="A2619" t="s">
        <v>3367</v>
      </c>
      <c r="B2619" t="s">
        <v>3368</v>
      </c>
      <c r="C2619" t="s">
        <v>1044</v>
      </c>
      <c r="D2619" t="s">
        <v>21</v>
      </c>
      <c r="E2619">
        <v>25524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43320</v>
      </c>
      <c r="L2619" t="s">
        <v>26</v>
      </c>
      <c r="N2619" t="s">
        <v>24</v>
      </c>
    </row>
    <row r="2620" spans="1:14" x14ac:dyDescent="0.25">
      <c r="A2620" t="s">
        <v>3388</v>
      </c>
      <c r="B2620" t="s">
        <v>3389</v>
      </c>
      <c r="C2620" t="s">
        <v>3390</v>
      </c>
      <c r="D2620" t="s">
        <v>21</v>
      </c>
      <c r="E2620">
        <v>25208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43320</v>
      </c>
      <c r="L2620" t="s">
        <v>26</v>
      </c>
      <c r="N2620" t="s">
        <v>24</v>
      </c>
    </row>
    <row r="2621" spans="1:14" x14ac:dyDescent="0.25">
      <c r="A2621" t="s">
        <v>359</v>
      </c>
      <c r="B2621" t="s">
        <v>360</v>
      </c>
      <c r="C2621" t="s">
        <v>71</v>
      </c>
      <c r="D2621" t="s">
        <v>21</v>
      </c>
      <c r="E2621">
        <v>26003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43319</v>
      </c>
      <c r="L2621" t="s">
        <v>26</v>
      </c>
      <c r="N2621" t="s">
        <v>24</v>
      </c>
    </row>
    <row r="2622" spans="1:14" x14ac:dyDescent="0.25">
      <c r="A2622" t="s">
        <v>4937</v>
      </c>
      <c r="B2622" t="s">
        <v>4938</v>
      </c>
      <c r="C2622" t="s">
        <v>1009</v>
      </c>
      <c r="D2622" t="s">
        <v>21</v>
      </c>
      <c r="E2622">
        <v>25446</v>
      </c>
      <c r="F2622" t="s">
        <v>23</v>
      </c>
      <c r="G2622" t="s">
        <v>23</v>
      </c>
      <c r="H2622" t="s">
        <v>24</v>
      </c>
      <c r="I2622" t="s">
        <v>24</v>
      </c>
      <c r="J2622" t="s">
        <v>25</v>
      </c>
      <c r="K2622" s="1">
        <v>43319</v>
      </c>
      <c r="L2622" t="s">
        <v>26</v>
      </c>
      <c r="N2622" t="s">
        <v>24</v>
      </c>
    </row>
    <row r="2623" spans="1:14" x14ac:dyDescent="0.25">
      <c r="A2623" t="s">
        <v>4939</v>
      </c>
      <c r="B2623" t="s">
        <v>4940</v>
      </c>
      <c r="C2623" t="s">
        <v>71</v>
      </c>
      <c r="D2623" t="s">
        <v>21</v>
      </c>
      <c r="E2623">
        <v>26003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43319</v>
      </c>
      <c r="L2623" t="s">
        <v>26</v>
      </c>
      <c r="N2623" t="s">
        <v>24</v>
      </c>
    </row>
    <row r="2624" spans="1:14" x14ac:dyDescent="0.25">
      <c r="A2624" t="s">
        <v>343</v>
      </c>
      <c r="B2624" t="s">
        <v>849</v>
      </c>
      <c r="C2624" t="s">
        <v>71</v>
      </c>
      <c r="D2624" t="s">
        <v>21</v>
      </c>
      <c r="E2624">
        <v>26003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43319</v>
      </c>
      <c r="L2624" t="s">
        <v>26</v>
      </c>
      <c r="N2624" t="s">
        <v>24</v>
      </c>
    </row>
    <row r="2625" spans="1:14" x14ac:dyDescent="0.25">
      <c r="A2625" t="s">
        <v>4941</v>
      </c>
      <c r="B2625" t="s">
        <v>70</v>
      </c>
      <c r="C2625" t="s">
        <v>71</v>
      </c>
      <c r="D2625" t="s">
        <v>21</v>
      </c>
      <c r="E2625">
        <v>26003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43319</v>
      </c>
      <c r="L2625" t="s">
        <v>26</v>
      </c>
      <c r="N2625" t="s">
        <v>24</v>
      </c>
    </row>
    <row r="2626" spans="1:14" x14ac:dyDescent="0.25">
      <c r="A2626" t="s">
        <v>1692</v>
      </c>
      <c r="B2626" t="s">
        <v>4942</v>
      </c>
      <c r="C2626" t="s">
        <v>71</v>
      </c>
      <c r="D2626" t="s">
        <v>21</v>
      </c>
      <c r="E2626">
        <v>26003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43319</v>
      </c>
      <c r="L2626" t="s">
        <v>26</v>
      </c>
      <c r="N2626" t="s">
        <v>24</v>
      </c>
    </row>
    <row r="2627" spans="1:14" x14ac:dyDescent="0.25">
      <c r="A2627" t="s">
        <v>4943</v>
      </c>
      <c r="B2627" t="s">
        <v>1459</v>
      </c>
      <c r="C2627" t="s">
        <v>991</v>
      </c>
      <c r="D2627" t="s">
        <v>21</v>
      </c>
      <c r="E2627">
        <v>25414</v>
      </c>
      <c r="F2627" t="s">
        <v>23</v>
      </c>
      <c r="G2627" t="s">
        <v>23</v>
      </c>
      <c r="H2627" t="s">
        <v>24</v>
      </c>
      <c r="I2627" t="s">
        <v>24</v>
      </c>
      <c r="J2627" t="s">
        <v>25</v>
      </c>
      <c r="K2627" s="1">
        <v>43319</v>
      </c>
      <c r="L2627" t="s">
        <v>26</v>
      </c>
      <c r="N2627" t="s">
        <v>24</v>
      </c>
    </row>
    <row r="2628" spans="1:14" x14ac:dyDescent="0.25">
      <c r="A2628" t="s">
        <v>4944</v>
      </c>
      <c r="B2628" t="s">
        <v>665</v>
      </c>
      <c r="C2628" t="s">
        <v>71</v>
      </c>
      <c r="D2628" t="s">
        <v>21</v>
      </c>
      <c r="E2628">
        <v>26003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43319</v>
      </c>
      <c r="L2628" t="s">
        <v>26</v>
      </c>
      <c r="N2628" t="s">
        <v>24</v>
      </c>
    </row>
    <row r="2629" spans="1:14" x14ac:dyDescent="0.25">
      <c r="A2629" t="s">
        <v>4945</v>
      </c>
      <c r="B2629" t="s">
        <v>2437</v>
      </c>
      <c r="C2629" t="s">
        <v>71</v>
      </c>
      <c r="D2629" t="s">
        <v>21</v>
      </c>
      <c r="E2629">
        <v>26003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43319</v>
      </c>
      <c r="L2629" t="s">
        <v>26</v>
      </c>
      <c r="N2629" t="s">
        <v>24</v>
      </c>
    </row>
    <row r="2630" spans="1:14" x14ac:dyDescent="0.25">
      <c r="A2630" t="s">
        <v>1428</v>
      </c>
      <c r="B2630" t="s">
        <v>849</v>
      </c>
      <c r="C2630" t="s">
        <v>71</v>
      </c>
      <c r="D2630" t="s">
        <v>21</v>
      </c>
      <c r="E2630">
        <v>26003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43319</v>
      </c>
      <c r="L2630" t="s">
        <v>26</v>
      </c>
      <c r="N2630" t="s">
        <v>24</v>
      </c>
    </row>
    <row r="2631" spans="1:14" x14ac:dyDescent="0.25">
      <c r="A2631" t="s">
        <v>2655</v>
      </c>
      <c r="B2631" t="s">
        <v>4946</v>
      </c>
      <c r="C2631" t="s">
        <v>71</v>
      </c>
      <c r="D2631" t="s">
        <v>21</v>
      </c>
      <c r="E2631">
        <v>26003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43319</v>
      </c>
      <c r="L2631" t="s">
        <v>26</v>
      </c>
      <c r="N2631" t="s">
        <v>24</v>
      </c>
    </row>
    <row r="2632" spans="1:14" x14ac:dyDescent="0.25">
      <c r="A2632" t="s">
        <v>2664</v>
      </c>
      <c r="B2632" t="s">
        <v>1675</v>
      </c>
      <c r="C2632" t="s">
        <v>1632</v>
      </c>
      <c r="D2632" t="s">
        <v>21</v>
      </c>
      <c r="E2632">
        <v>26041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43318</v>
      </c>
      <c r="L2632" t="s">
        <v>26</v>
      </c>
      <c r="N2632" t="s">
        <v>24</v>
      </c>
    </row>
    <row r="2633" spans="1:14" x14ac:dyDescent="0.25">
      <c r="A2633" t="s">
        <v>673</v>
      </c>
      <c r="B2633" t="s">
        <v>3633</v>
      </c>
      <c r="C2633" t="s">
        <v>1632</v>
      </c>
      <c r="D2633" t="s">
        <v>21</v>
      </c>
      <c r="E2633">
        <v>26041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43318</v>
      </c>
      <c r="L2633" t="s">
        <v>26</v>
      </c>
      <c r="N2633" t="s">
        <v>24</v>
      </c>
    </row>
    <row r="2634" spans="1:14" x14ac:dyDescent="0.25">
      <c r="A2634" t="s">
        <v>343</v>
      </c>
      <c r="B2634" t="s">
        <v>2868</v>
      </c>
      <c r="C2634" t="s">
        <v>537</v>
      </c>
      <c r="D2634" t="s">
        <v>21</v>
      </c>
      <c r="E2634">
        <v>25053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43314</v>
      </c>
      <c r="L2634" t="s">
        <v>26</v>
      </c>
      <c r="N2634" t="s">
        <v>24</v>
      </c>
    </row>
    <row r="2635" spans="1:14" x14ac:dyDescent="0.25">
      <c r="A2635" t="s">
        <v>3238</v>
      </c>
      <c r="B2635" t="s">
        <v>3239</v>
      </c>
      <c r="C2635" t="s">
        <v>512</v>
      </c>
      <c r="D2635" t="s">
        <v>21</v>
      </c>
      <c r="E2635">
        <v>26201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43312</v>
      </c>
      <c r="L2635" t="s">
        <v>26</v>
      </c>
      <c r="N2635" t="s">
        <v>24</v>
      </c>
    </row>
    <row r="2636" spans="1:14" x14ac:dyDescent="0.25">
      <c r="A2636" t="s">
        <v>66</v>
      </c>
      <c r="B2636" t="s">
        <v>2674</v>
      </c>
      <c r="C2636" t="s">
        <v>68</v>
      </c>
      <c r="D2636" t="s">
        <v>21</v>
      </c>
      <c r="E2636">
        <v>26209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43312</v>
      </c>
      <c r="L2636" t="s">
        <v>26</v>
      </c>
      <c r="N2636" t="s">
        <v>24</v>
      </c>
    </row>
    <row r="2637" spans="1:14" x14ac:dyDescent="0.25">
      <c r="A2637" t="s">
        <v>1339</v>
      </c>
      <c r="B2637" t="s">
        <v>4949</v>
      </c>
      <c r="C2637" t="s">
        <v>1298</v>
      </c>
      <c r="D2637" t="s">
        <v>21</v>
      </c>
      <c r="E2637">
        <v>26241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43311</v>
      </c>
      <c r="L2637" t="s">
        <v>26</v>
      </c>
      <c r="N2637" t="s">
        <v>24</v>
      </c>
    </row>
    <row r="2638" spans="1:14" x14ac:dyDescent="0.25">
      <c r="A2638" t="s">
        <v>2076</v>
      </c>
      <c r="B2638" t="s">
        <v>4950</v>
      </c>
      <c r="C2638" t="s">
        <v>2078</v>
      </c>
      <c r="D2638" t="s">
        <v>21</v>
      </c>
      <c r="E2638">
        <v>26270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43311</v>
      </c>
      <c r="L2638" t="s">
        <v>26</v>
      </c>
      <c r="N2638" t="s">
        <v>24</v>
      </c>
    </row>
    <row r="2639" spans="1:14" x14ac:dyDescent="0.25">
      <c r="A2639" t="s">
        <v>4951</v>
      </c>
      <c r="B2639" t="s">
        <v>4952</v>
      </c>
      <c r="C2639" t="s">
        <v>29</v>
      </c>
      <c r="D2639" t="s">
        <v>21</v>
      </c>
      <c r="E2639">
        <v>26253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43311</v>
      </c>
      <c r="L2639" t="s">
        <v>26</v>
      </c>
      <c r="N2639" t="s">
        <v>24</v>
      </c>
    </row>
    <row r="2640" spans="1:14" x14ac:dyDescent="0.25">
      <c r="A2640" t="s">
        <v>4953</v>
      </c>
      <c r="B2640" t="s">
        <v>4954</v>
      </c>
      <c r="C2640" t="s">
        <v>4955</v>
      </c>
      <c r="D2640" t="s">
        <v>21</v>
      </c>
      <c r="E2640">
        <v>26263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43311</v>
      </c>
      <c r="L2640" t="s">
        <v>26</v>
      </c>
      <c r="N2640" t="s">
        <v>24</v>
      </c>
    </row>
    <row r="2641" spans="1:14" x14ac:dyDescent="0.25">
      <c r="A2641" t="s">
        <v>4957</v>
      </c>
      <c r="B2641" t="s">
        <v>1312</v>
      </c>
      <c r="C2641" t="s">
        <v>4958</v>
      </c>
      <c r="D2641" t="s">
        <v>21</v>
      </c>
      <c r="E2641">
        <v>26285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43311</v>
      </c>
      <c r="L2641" t="s">
        <v>26</v>
      </c>
      <c r="N2641" t="s">
        <v>24</v>
      </c>
    </row>
    <row r="2642" spans="1:14" x14ac:dyDescent="0.25">
      <c r="A2642" t="s">
        <v>2534</v>
      </c>
      <c r="B2642" t="s">
        <v>3683</v>
      </c>
      <c r="C2642" t="s">
        <v>1910</v>
      </c>
      <c r="D2642" t="s">
        <v>21</v>
      </c>
      <c r="E2642">
        <v>25411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43308</v>
      </c>
      <c r="L2642" t="s">
        <v>26</v>
      </c>
      <c r="N2642" t="s">
        <v>24</v>
      </c>
    </row>
    <row r="2643" spans="1:14" x14ac:dyDescent="0.25">
      <c r="A2643" t="s">
        <v>3033</v>
      </c>
      <c r="B2643" t="s">
        <v>3684</v>
      </c>
      <c r="C2643" t="s">
        <v>3685</v>
      </c>
      <c r="D2643" t="s">
        <v>21</v>
      </c>
      <c r="E2643">
        <v>25434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43308</v>
      </c>
      <c r="L2643" t="s">
        <v>26</v>
      </c>
      <c r="N2643" t="s">
        <v>24</v>
      </c>
    </row>
    <row r="2644" spans="1:14" x14ac:dyDescent="0.25">
      <c r="A2644" t="s">
        <v>3814</v>
      </c>
      <c r="B2644" t="s">
        <v>3815</v>
      </c>
      <c r="C2644" t="s">
        <v>384</v>
      </c>
      <c r="D2644" t="s">
        <v>21</v>
      </c>
      <c r="E2644">
        <v>26542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43307</v>
      </c>
      <c r="L2644" t="s">
        <v>26</v>
      </c>
      <c r="N2644" t="s">
        <v>24</v>
      </c>
    </row>
    <row r="2645" spans="1:14" x14ac:dyDescent="0.25">
      <c r="A2645" t="s">
        <v>3730</v>
      </c>
      <c r="B2645" t="s">
        <v>3731</v>
      </c>
      <c r="C2645" t="s">
        <v>1921</v>
      </c>
      <c r="D2645" t="s">
        <v>21</v>
      </c>
      <c r="E2645">
        <v>25422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43307</v>
      </c>
      <c r="L2645" t="s">
        <v>26</v>
      </c>
      <c r="N2645" t="s">
        <v>24</v>
      </c>
    </row>
    <row r="2646" spans="1:14" x14ac:dyDescent="0.25">
      <c r="A2646" t="s">
        <v>2380</v>
      </c>
      <c r="B2646" t="s">
        <v>3816</v>
      </c>
      <c r="C2646" t="s">
        <v>3817</v>
      </c>
      <c r="D2646" t="s">
        <v>21</v>
      </c>
      <c r="E2646">
        <v>26444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43307</v>
      </c>
      <c r="L2646" t="s">
        <v>26</v>
      </c>
      <c r="N2646" t="s">
        <v>24</v>
      </c>
    </row>
    <row r="2647" spans="1:14" x14ac:dyDescent="0.25">
      <c r="A2647" t="s">
        <v>2304</v>
      </c>
      <c r="B2647" t="s">
        <v>3701</v>
      </c>
      <c r="C2647" t="s">
        <v>583</v>
      </c>
      <c r="D2647" t="s">
        <v>21</v>
      </c>
      <c r="E2647">
        <v>25918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43307</v>
      </c>
      <c r="L2647" t="s">
        <v>26</v>
      </c>
      <c r="N2647" t="s">
        <v>24</v>
      </c>
    </row>
    <row r="2648" spans="1:14" x14ac:dyDescent="0.25">
      <c r="A2648" t="s">
        <v>3818</v>
      </c>
      <c r="B2648" t="s">
        <v>3819</v>
      </c>
      <c r="C2648" t="s">
        <v>3820</v>
      </c>
      <c r="D2648" t="s">
        <v>21</v>
      </c>
      <c r="E2648">
        <v>26410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43307</v>
      </c>
      <c r="L2648" t="s">
        <v>26</v>
      </c>
      <c r="N2648" t="s">
        <v>24</v>
      </c>
    </row>
    <row r="2649" spans="1:14" x14ac:dyDescent="0.25">
      <c r="A2649" t="s">
        <v>3702</v>
      </c>
      <c r="B2649" t="s">
        <v>3703</v>
      </c>
      <c r="C2649" t="s">
        <v>591</v>
      </c>
      <c r="D2649" t="s">
        <v>21</v>
      </c>
      <c r="E2649">
        <v>25813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43307</v>
      </c>
      <c r="L2649" t="s">
        <v>26</v>
      </c>
      <c r="N2649" t="s">
        <v>24</v>
      </c>
    </row>
    <row r="2650" spans="1:14" x14ac:dyDescent="0.25">
      <c r="A2650" t="s">
        <v>3798</v>
      </c>
      <c r="B2650" t="s">
        <v>3799</v>
      </c>
      <c r="C2650" t="s">
        <v>573</v>
      </c>
      <c r="D2650" t="s">
        <v>21</v>
      </c>
      <c r="E2650">
        <v>25247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43307</v>
      </c>
      <c r="L2650" t="s">
        <v>26</v>
      </c>
      <c r="N2650" t="s">
        <v>24</v>
      </c>
    </row>
    <row r="2651" spans="1:14" x14ac:dyDescent="0.25">
      <c r="A2651" t="s">
        <v>2863</v>
      </c>
      <c r="B2651" t="s">
        <v>2864</v>
      </c>
      <c r="C2651" t="s">
        <v>707</v>
      </c>
      <c r="D2651" t="s">
        <v>21</v>
      </c>
      <c r="E2651">
        <v>24701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43306</v>
      </c>
      <c r="L2651" t="s">
        <v>26</v>
      </c>
      <c r="N2651" t="s">
        <v>24</v>
      </c>
    </row>
    <row r="2652" spans="1:14" x14ac:dyDescent="0.25">
      <c r="A2652" t="s">
        <v>2432</v>
      </c>
      <c r="B2652" t="s">
        <v>2865</v>
      </c>
      <c r="C2652" t="s">
        <v>707</v>
      </c>
      <c r="D2652" t="s">
        <v>21</v>
      </c>
      <c r="E2652">
        <v>24701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43306</v>
      </c>
      <c r="L2652" t="s">
        <v>26</v>
      </c>
      <c r="N2652" t="s">
        <v>24</v>
      </c>
    </row>
    <row r="2653" spans="1:14" x14ac:dyDescent="0.25">
      <c r="A2653" t="s">
        <v>4959</v>
      </c>
      <c r="B2653" t="s">
        <v>4960</v>
      </c>
      <c r="C2653" t="s">
        <v>707</v>
      </c>
      <c r="D2653" t="s">
        <v>21</v>
      </c>
      <c r="E2653">
        <v>24701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43306</v>
      </c>
      <c r="L2653" t="s">
        <v>26</v>
      </c>
      <c r="N2653" t="s">
        <v>24</v>
      </c>
    </row>
    <row r="2654" spans="1:14" x14ac:dyDescent="0.25">
      <c r="A2654" t="s">
        <v>3795</v>
      </c>
      <c r="B2654" t="s">
        <v>3796</v>
      </c>
      <c r="C2654" t="s">
        <v>573</v>
      </c>
      <c r="D2654" t="s">
        <v>21</v>
      </c>
      <c r="E2654">
        <v>25247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43306</v>
      </c>
      <c r="L2654" t="s">
        <v>26</v>
      </c>
      <c r="N2654" t="s">
        <v>24</v>
      </c>
    </row>
    <row r="2655" spans="1:14" x14ac:dyDescent="0.25">
      <c r="A2655" t="s">
        <v>3374</v>
      </c>
      <c r="B2655" t="s">
        <v>3375</v>
      </c>
      <c r="C2655" t="s">
        <v>991</v>
      </c>
      <c r="D2655" t="s">
        <v>21</v>
      </c>
      <c r="E2655">
        <v>25414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43306</v>
      </c>
      <c r="L2655" t="s">
        <v>26</v>
      </c>
      <c r="N2655" t="s">
        <v>24</v>
      </c>
    </row>
    <row r="2656" spans="1:14" x14ac:dyDescent="0.25">
      <c r="A2656" t="s">
        <v>4961</v>
      </c>
      <c r="B2656" t="s">
        <v>4962</v>
      </c>
      <c r="C2656" t="s">
        <v>707</v>
      </c>
      <c r="D2656" t="s">
        <v>21</v>
      </c>
      <c r="E2656">
        <v>24701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43306</v>
      </c>
      <c r="L2656" t="s">
        <v>26</v>
      </c>
      <c r="N2656" t="s">
        <v>24</v>
      </c>
    </row>
    <row r="2657" spans="1:14" x14ac:dyDescent="0.25">
      <c r="A2657" t="s">
        <v>1272</v>
      </c>
      <c r="B2657" t="s">
        <v>4963</v>
      </c>
      <c r="C2657" t="s">
        <v>1274</v>
      </c>
      <c r="D2657" t="s">
        <v>21</v>
      </c>
      <c r="E2657">
        <v>24743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43306</v>
      </c>
      <c r="L2657" t="s">
        <v>26</v>
      </c>
      <c r="N2657" t="s">
        <v>24</v>
      </c>
    </row>
    <row r="2658" spans="1:14" x14ac:dyDescent="0.25">
      <c r="A2658" t="s">
        <v>1428</v>
      </c>
      <c r="B2658" t="s">
        <v>4964</v>
      </c>
      <c r="C2658" t="s">
        <v>4965</v>
      </c>
      <c r="D2658" t="s">
        <v>21</v>
      </c>
      <c r="E2658">
        <v>24701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43306</v>
      </c>
      <c r="L2658" t="s">
        <v>26</v>
      </c>
      <c r="N2658" t="s">
        <v>24</v>
      </c>
    </row>
    <row r="2659" spans="1:14" x14ac:dyDescent="0.25">
      <c r="A2659" t="s">
        <v>1282</v>
      </c>
      <c r="B2659" t="s">
        <v>4966</v>
      </c>
      <c r="C2659" t="s">
        <v>707</v>
      </c>
      <c r="D2659" t="s">
        <v>21</v>
      </c>
      <c r="E2659">
        <v>24701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43306</v>
      </c>
      <c r="L2659" t="s">
        <v>26</v>
      </c>
      <c r="N2659" t="s">
        <v>24</v>
      </c>
    </row>
    <row r="2660" spans="1:14" x14ac:dyDescent="0.25">
      <c r="A2660" t="s">
        <v>3290</v>
      </c>
      <c r="B2660" t="s">
        <v>3291</v>
      </c>
      <c r="C2660" t="s">
        <v>948</v>
      </c>
      <c r="D2660" t="s">
        <v>21</v>
      </c>
      <c r="E2660">
        <v>25430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43306</v>
      </c>
      <c r="L2660" t="s">
        <v>26</v>
      </c>
      <c r="N2660" t="s">
        <v>24</v>
      </c>
    </row>
    <row r="2661" spans="1:14" x14ac:dyDescent="0.25">
      <c r="A2661" t="s">
        <v>2432</v>
      </c>
      <c r="B2661" t="s">
        <v>2642</v>
      </c>
      <c r="C2661" t="s">
        <v>71</v>
      </c>
      <c r="D2661" t="s">
        <v>21</v>
      </c>
      <c r="E2661">
        <v>26003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43305</v>
      </c>
      <c r="L2661" t="s">
        <v>26</v>
      </c>
      <c r="N2661" t="s">
        <v>24</v>
      </c>
    </row>
    <row r="2662" spans="1:14" x14ac:dyDescent="0.25">
      <c r="A2662" t="s">
        <v>2850</v>
      </c>
      <c r="B2662" t="s">
        <v>2851</v>
      </c>
      <c r="C2662" t="s">
        <v>2613</v>
      </c>
      <c r="D2662" t="s">
        <v>21</v>
      </c>
      <c r="E2662">
        <v>26060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43305</v>
      </c>
      <c r="L2662" t="s">
        <v>26</v>
      </c>
      <c r="N2662" t="s">
        <v>24</v>
      </c>
    </row>
    <row r="2663" spans="1:14" x14ac:dyDescent="0.25">
      <c r="A2663" t="s">
        <v>314</v>
      </c>
      <c r="B2663" t="s">
        <v>2643</v>
      </c>
      <c r="C2663" t="s">
        <v>71</v>
      </c>
      <c r="D2663" t="s">
        <v>21</v>
      </c>
      <c r="E2663">
        <v>26003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43305</v>
      </c>
      <c r="L2663" t="s">
        <v>26</v>
      </c>
      <c r="N2663" t="s">
        <v>24</v>
      </c>
    </row>
    <row r="2664" spans="1:14" x14ac:dyDescent="0.25">
      <c r="A2664" t="s">
        <v>2646</v>
      </c>
      <c r="B2664" t="s">
        <v>2647</v>
      </c>
      <c r="C2664" t="s">
        <v>71</v>
      </c>
      <c r="D2664" t="s">
        <v>21</v>
      </c>
      <c r="E2664">
        <v>26003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43305</v>
      </c>
      <c r="L2664" t="s">
        <v>26</v>
      </c>
      <c r="N2664" t="s">
        <v>24</v>
      </c>
    </row>
    <row r="2665" spans="1:14" x14ac:dyDescent="0.25">
      <c r="A2665" t="s">
        <v>4967</v>
      </c>
      <c r="B2665" t="s">
        <v>4968</v>
      </c>
      <c r="C2665" t="s">
        <v>71</v>
      </c>
      <c r="D2665" t="s">
        <v>21</v>
      </c>
      <c r="E2665">
        <v>26003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43305</v>
      </c>
      <c r="L2665" t="s">
        <v>26</v>
      </c>
      <c r="N2665" t="s">
        <v>24</v>
      </c>
    </row>
    <row r="2666" spans="1:14" x14ac:dyDescent="0.25">
      <c r="A2666" t="s">
        <v>533</v>
      </c>
      <c r="B2666" t="s">
        <v>4969</v>
      </c>
      <c r="C2666" t="s">
        <v>71</v>
      </c>
      <c r="D2666" t="s">
        <v>21</v>
      </c>
      <c r="E2666">
        <v>26003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43305</v>
      </c>
      <c r="L2666" t="s">
        <v>26</v>
      </c>
      <c r="N2666" t="s">
        <v>24</v>
      </c>
    </row>
    <row r="2667" spans="1:14" x14ac:dyDescent="0.25">
      <c r="A2667" t="s">
        <v>2380</v>
      </c>
      <c r="B2667" t="s">
        <v>4970</v>
      </c>
      <c r="C2667" t="s">
        <v>71</v>
      </c>
      <c r="D2667" t="s">
        <v>21</v>
      </c>
      <c r="E2667">
        <v>26003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43305</v>
      </c>
      <c r="L2667" t="s">
        <v>26</v>
      </c>
      <c r="N2667" t="s">
        <v>24</v>
      </c>
    </row>
    <row r="2668" spans="1:14" x14ac:dyDescent="0.25">
      <c r="A2668" t="s">
        <v>2235</v>
      </c>
      <c r="B2668" t="s">
        <v>2654</v>
      </c>
      <c r="C2668" t="s">
        <v>71</v>
      </c>
      <c r="D2668" t="s">
        <v>21</v>
      </c>
      <c r="E2668">
        <v>26003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43305</v>
      </c>
      <c r="L2668" t="s">
        <v>26</v>
      </c>
      <c r="N2668" t="s">
        <v>24</v>
      </c>
    </row>
    <row r="2669" spans="1:14" x14ac:dyDescent="0.25">
      <c r="A2669" t="s">
        <v>2441</v>
      </c>
      <c r="B2669" t="s">
        <v>2442</v>
      </c>
      <c r="C2669" t="s">
        <v>71</v>
      </c>
      <c r="D2669" t="s">
        <v>21</v>
      </c>
      <c r="E2669">
        <v>26003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43305</v>
      </c>
      <c r="L2669" t="s">
        <v>26</v>
      </c>
      <c r="N2669" t="s">
        <v>24</v>
      </c>
    </row>
    <row r="2670" spans="1:14" x14ac:dyDescent="0.25">
      <c r="A2670" t="s">
        <v>2407</v>
      </c>
      <c r="B2670" t="s">
        <v>3471</v>
      </c>
      <c r="C2670" t="s">
        <v>956</v>
      </c>
      <c r="D2670" t="s">
        <v>21</v>
      </c>
      <c r="E2670">
        <v>25569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43305</v>
      </c>
      <c r="L2670" t="s">
        <v>26</v>
      </c>
      <c r="N2670" t="s">
        <v>24</v>
      </c>
    </row>
    <row r="2671" spans="1:14" x14ac:dyDescent="0.25">
      <c r="A2671" t="s">
        <v>4971</v>
      </c>
      <c r="B2671" t="s">
        <v>1700</v>
      </c>
      <c r="C2671" t="s">
        <v>71</v>
      </c>
      <c r="D2671" t="s">
        <v>21</v>
      </c>
      <c r="E2671">
        <v>26003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43305</v>
      </c>
      <c r="L2671" t="s">
        <v>26</v>
      </c>
      <c r="N2671" t="s">
        <v>24</v>
      </c>
    </row>
    <row r="2672" spans="1:14" x14ac:dyDescent="0.25">
      <c r="A2672" t="s">
        <v>2655</v>
      </c>
      <c r="B2672" t="s">
        <v>2656</v>
      </c>
      <c r="C2672" t="s">
        <v>71</v>
      </c>
      <c r="D2672" t="s">
        <v>21</v>
      </c>
      <c r="E2672">
        <v>26003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43305</v>
      </c>
      <c r="L2672" t="s">
        <v>26</v>
      </c>
      <c r="N2672" t="s">
        <v>24</v>
      </c>
    </row>
    <row r="2673" spans="1:14" x14ac:dyDescent="0.25">
      <c r="A2673" t="s">
        <v>2655</v>
      </c>
      <c r="B2673" t="s">
        <v>4972</v>
      </c>
      <c r="C2673" t="s">
        <v>71</v>
      </c>
      <c r="D2673" t="s">
        <v>21</v>
      </c>
      <c r="E2673">
        <v>26003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43305</v>
      </c>
      <c r="L2673" t="s">
        <v>26</v>
      </c>
      <c r="N2673" t="s">
        <v>24</v>
      </c>
    </row>
    <row r="2674" spans="1:14" x14ac:dyDescent="0.25">
      <c r="A2674" t="s">
        <v>2145</v>
      </c>
      <c r="B2674" t="s">
        <v>4973</v>
      </c>
      <c r="C2674" t="s">
        <v>517</v>
      </c>
      <c r="D2674" t="s">
        <v>21</v>
      </c>
      <c r="E2674">
        <v>26431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43304</v>
      </c>
      <c r="L2674" t="s">
        <v>26</v>
      </c>
      <c r="N2674" t="s">
        <v>24</v>
      </c>
    </row>
    <row r="2675" spans="1:14" x14ac:dyDescent="0.25">
      <c r="A2675" t="s">
        <v>359</v>
      </c>
      <c r="B2675" t="s">
        <v>4974</v>
      </c>
      <c r="C2675" t="s">
        <v>517</v>
      </c>
      <c r="D2675" t="s">
        <v>21</v>
      </c>
      <c r="E2675">
        <v>26431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43304</v>
      </c>
      <c r="L2675" t="s">
        <v>26</v>
      </c>
      <c r="N2675" t="s">
        <v>24</v>
      </c>
    </row>
    <row r="2676" spans="1:14" x14ac:dyDescent="0.25">
      <c r="A2676" t="s">
        <v>2432</v>
      </c>
      <c r="B2676" t="s">
        <v>4975</v>
      </c>
      <c r="C2676" t="s">
        <v>517</v>
      </c>
      <c r="D2676" t="s">
        <v>21</v>
      </c>
      <c r="E2676">
        <v>26431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43304</v>
      </c>
      <c r="L2676" t="s">
        <v>26</v>
      </c>
      <c r="N2676" t="s">
        <v>24</v>
      </c>
    </row>
    <row r="2677" spans="1:14" x14ac:dyDescent="0.25">
      <c r="A2677" t="s">
        <v>1483</v>
      </c>
      <c r="B2677" t="s">
        <v>2153</v>
      </c>
      <c r="C2677" t="s">
        <v>517</v>
      </c>
      <c r="D2677" t="s">
        <v>21</v>
      </c>
      <c r="E2677">
        <v>26431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43304</v>
      </c>
      <c r="L2677" t="s">
        <v>26</v>
      </c>
      <c r="N2677" t="s">
        <v>24</v>
      </c>
    </row>
    <row r="2678" spans="1:14" x14ac:dyDescent="0.25">
      <c r="A2678" t="s">
        <v>2380</v>
      </c>
      <c r="B2678" t="s">
        <v>4976</v>
      </c>
      <c r="C2678" t="s">
        <v>517</v>
      </c>
      <c r="D2678" t="s">
        <v>21</v>
      </c>
      <c r="E2678">
        <v>26431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43304</v>
      </c>
      <c r="L2678" t="s">
        <v>26</v>
      </c>
      <c r="N2678" t="s">
        <v>24</v>
      </c>
    </row>
    <row r="2679" spans="1:14" x14ac:dyDescent="0.25">
      <c r="A2679" t="s">
        <v>2324</v>
      </c>
      <c r="B2679" t="s">
        <v>4977</v>
      </c>
      <c r="C2679" t="s">
        <v>517</v>
      </c>
      <c r="D2679" t="s">
        <v>21</v>
      </c>
      <c r="E2679">
        <v>26431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43304</v>
      </c>
      <c r="L2679" t="s">
        <v>26</v>
      </c>
      <c r="N2679" t="s">
        <v>24</v>
      </c>
    </row>
    <row r="2680" spans="1:14" x14ac:dyDescent="0.25">
      <c r="A2680" t="s">
        <v>2407</v>
      </c>
      <c r="B2680" t="s">
        <v>1329</v>
      </c>
      <c r="C2680" t="s">
        <v>517</v>
      </c>
      <c r="D2680" t="s">
        <v>21</v>
      </c>
      <c r="E2680">
        <v>26431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43304</v>
      </c>
      <c r="L2680" t="s">
        <v>26</v>
      </c>
      <c r="N2680" t="s">
        <v>24</v>
      </c>
    </row>
    <row r="2681" spans="1:14" x14ac:dyDescent="0.25">
      <c r="A2681" t="s">
        <v>4978</v>
      </c>
      <c r="B2681" t="s">
        <v>4979</v>
      </c>
      <c r="C2681" t="s">
        <v>517</v>
      </c>
      <c r="D2681" t="s">
        <v>21</v>
      </c>
      <c r="E2681">
        <v>26431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43304</v>
      </c>
      <c r="L2681" t="s">
        <v>26</v>
      </c>
      <c r="N2681" t="s">
        <v>24</v>
      </c>
    </row>
    <row r="2682" spans="1:14" x14ac:dyDescent="0.25">
      <c r="A2682" t="s">
        <v>2807</v>
      </c>
      <c r="B2682" t="s">
        <v>2808</v>
      </c>
      <c r="C2682" t="s">
        <v>2809</v>
      </c>
      <c r="D2682" t="s">
        <v>21</v>
      </c>
      <c r="E2682">
        <v>25134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43301</v>
      </c>
      <c r="L2682" t="s">
        <v>26</v>
      </c>
      <c r="N2682" t="s">
        <v>24</v>
      </c>
    </row>
    <row r="2683" spans="1:14" x14ac:dyDescent="0.25">
      <c r="A2683" t="s">
        <v>1842</v>
      </c>
      <c r="B2683" t="s">
        <v>4980</v>
      </c>
      <c r="C2683" t="s">
        <v>1844</v>
      </c>
      <c r="D2683" t="s">
        <v>21</v>
      </c>
      <c r="E2683">
        <v>25136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43301</v>
      </c>
      <c r="L2683" t="s">
        <v>26</v>
      </c>
      <c r="N2683" t="s">
        <v>24</v>
      </c>
    </row>
    <row r="2684" spans="1:14" x14ac:dyDescent="0.25">
      <c r="A2684" t="s">
        <v>2810</v>
      </c>
      <c r="B2684" t="s">
        <v>2811</v>
      </c>
      <c r="C2684" t="s">
        <v>551</v>
      </c>
      <c r="D2684" t="s">
        <v>21</v>
      </c>
      <c r="E2684">
        <v>25315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43301</v>
      </c>
      <c r="L2684" t="s">
        <v>26</v>
      </c>
      <c r="N2684" t="s">
        <v>24</v>
      </c>
    </row>
    <row r="2685" spans="1:14" x14ac:dyDescent="0.25">
      <c r="A2685" t="s">
        <v>2380</v>
      </c>
      <c r="B2685" t="s">
        <v>4981</v>
      </c>
      <c r="C2685" t="s">
        <v>1844</v>
      </c>
      <c r="D2685" t="s">
        <v>21</v>
      </c>
      <c r="E2685">
        <v>25136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43301</v>
      </c>
      <c r="L2685" t="s">
        <v>26</v>
      </c>
      <c r="N2685" t="s">
        <v>24</v>
      </c>
    </row>
    <row r="2686" spans="1:14" x14ac:dyDescent="0.25">
      <c r="A2686" t="s">
        <v>4982</v>
      </c>
      <c r="B2686" t="s">
        <v>4983</v>
      </c>
      <c r="C2686" t="s">
        <v>48</v>
      </c>
      <c r="D2686" t="s">
        <v>21</v>
      </c>
      <c r="E2686">
        <v>25302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43301</v>
      </c>
      <c r="L2686" t="s">
        <v>26</v>
      </c>
      <c r="N2686" t="s">
        <v>24</v>
      </c>
    </row>
    <row r="2687" spans="1:14" x14ac:dyDescent="0.25">
      <c r="A2687" t="s">
        <v>2672</v>
      </c>
      <c r="B2687" t="s">
        <v>2823</v>
      </c>
      <c r="C2687" t="s">
        <v>551</v>
      </c>
      <c r="D2687" t="s">
        <v>21</v>
      </c>
      <c r="E2687">
        <v>25315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43301</v>
      </c>
      <c r="L2687" t="s">
        <v>26</v>
      </c>
      <c r="N2687" t="s">
        <v>24</v>
      </c>
    </row>
    <row r="2688" spans="1:14" x14ac:dyDescent="0.25">
      <c r="A2688" t="s">
        <v>1091</v>
      </c>
      <c r="B2688" t="s">
        <v>1851</v>
      </c>
      <c r="C2688" t="s">
        <v>4984</v>
      </c>
      <c r="D2688" t="s">
        <v>21</v>
      </c>
      <c r="E2688">
        <v>25015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43301</v>
      </c>
      <c r="L2688" t="s">
        <v>26</v>
      </c>
      <c r="N2688" t="s">
        <v>24</v>
      </c>
    </row>
    <row r="2689" spans="1:14" x14ac:dyDescent="0.25">
      <c r="A2689" t="s">
        <v>2097</v>
      </c>
      <c r="B2689" t="s">
        <v>2480</v>
      </c>
      <c r="C2689" t="s">
        <v>48</v>
      </c>
      <c r="D2689" t="s">
        <v>21</v>
      </c>
      <c r="E2689">
        <v>25312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43301</v>
      </c>
      <c r="L2689" t="s">
        <v>26</v>
      </c>
      <c r="N2689" t="s">
        <v>24</v>
      </c>
    </row>
    <row r="2690" spans="1:14" x14ac:dyDescent="0.25">
      <c r="A2690" t="s">
        <v>2657</v>
      </c>
      <c r="B2690" t="s">
        <v>2658</v>
      </c>
      <c r="C2690" t="s">
        <v>2659</v>
      </c>
      <c r="D2690" t="s">
        <v>21</v>
      </c>
      <c r="E2690">
        <v>24944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43299</v>
      </c>
      <c r="L2690" t="s">
        <v>26</v>
      </c>
      <c r="N2690" t="s">
        <v>24</v>
      </c>
    </row>
    <row r="2691" spans="1:14" x14ac:dyDescent="0.25">
      <c r="A2691" t="s">
        <v>974</v>
      </c>
      <c r="B2691" t="s">
        <v>4986</v>
      </c>
      <c r="C2691" t="s">
        <v>976</v>
      </c>
      <c r="D2691" t="s">
        <v>21</v>
      </c>
      <c r="E2691">
        <v>25438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43299</v>
      </c>
      <c r="L2691" t="s">
        <v>26</v>
      </c>
      <c r="N2691" t="s">
        <v>24</v>
      </c>
    </row>
    <row r="2692" spans="1:14" x14ac:dyDescent="0.25">
      <c r="A2692" t="s">
        <v>1309</v>
      </c>
      <c r="B2692" t="s">
        <v>4987</v>
      </c>
      <c r="C2692" t="s">
        <v>4988</v>
      </c>
      <c r="D2692" t="s">
        <v>21</v>
      </c>
      <c r="E2692">
        <v>25320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43299</v>
      </c>
      <c r="L2692" t="s">
        <v>26</v>
      </c>
      <c r="N2692" t="s">
        <v>24</v>
      </c>
    </row>
    <row r="2693" spans="1:14" x14ac:dyDescent="0.25">
      <c r="A2693" t="s">
        <v>3706</v>
      </c>
      <c r="B2693" t="s">
        <v>3707</v>
      </c>
      <c r="C2693" t="s">
        <v>1996</v>
      </c>
      <c r="D2693" t="s">
        <v>21</v>
      </c>
      <c r="E2693">
        <v>25843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43299</v>
      </c>
      <c r="L2693" t="s">
        <v>26</v>
      </c>
      <c r="N2693" t="s">
        <v>24</v>
      </c>
    </row>
    <row r="2694" spans="1:14" x14ac:dyDescent="0.25">
      <c r="A2694" t="s">
        <v>1343</v>
      </c>
      <c r="B2694" t="s">
        <v>4989</v>
      </c>
      <c r="C2694" t="s">
        <v>4988</v>
      </c>
      <c r="D2694" t="s">
        <v>21</v>
      </c>
      <c r="E2694">
        <v>25312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43299</v>
      </c>
      <c r="L2694" t="s">
        <v>26</v>
      </c>
      <c r="N2694" t="s">
        <v>24</v>
      </c>
    </row>
    <row r="2695" spans="1:14" x14ac:dyDescent="0.25">
      <c r="A2695" t="s">
        <v>4990</v>
      </c>
      <c r="B2695" t="s">
        <v>4991</v>
      </c>
      <c r="C2695" t="s">
        <v>948</v>
      </c>
      <c r="D2695" t="s">
        <v>21</v>
      </c>
      <c r="E2695">
        <v>25430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43299</v>
      </c>
      <c r="L2695" t="s">
        <v>26</v>
      </c>
      <c r="N2695" t="s">
        <v>24</v>
      </c>
    </row>
    <row r="2696" spans="1:14" x14ac:dyDescent="0.25">
      <c r="A2696" t="s">
        <v>2194</v>
      </c>
      <c r="B2696" t="s">
        <v>4992</v>
      </c>
      <c r="C2696" t="s">
        <v>2165</v>
      </c>
      <c r="D2696" t="s">
        <v>21</v>
      </c>
      <c r="E2696">
        <v>25921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43299</v>
      </c>
      <c r="L2696" t="s">
        <v>26</v>
      </c>
      <c r="N2696" t="s">
        <v>24</v>
      </c>
    </row>
    <row r="2697" spans="1:14" x14ac:dyDescent="0.25">
      <c r="A2697" t="s">
        <v>1864</v>
      </c>
      <c r="B2697" t="s">
        <v>4993</v>
      </c>
      <c r="C2697" t="s">
        <v>32</v>
      </c>
      <c r="D2697" t="s">
        <v>21</v>
      </c>
      <c r="E2697">
        <v>24954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43299</v>
      </c>
      <c r="L2697" t="s">
        <v>26</v>
      </c>
      <c r="N2697" t="s">
        <v>24</v>
      </c>
    </row>
    <row r="2698" spans="1:14" x14ac:dyDescent="0.25">
      <c r="A2698" t="s">
        <v>2432</v>
      </c>
      <c r="B2698" t="s">
        <v>1332</v>
      </c>
      <c r="C2698" t="s">
        <v>4988</v>
      </c>
      <c r="D2698" t="s">
        <v>21</v>
      </c>
      <c r="E2698">
        <v>25312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43299</v>
      </c>
      <c r="L2698" t="s">
        <v>26</v>
      </c>
      <c r="N2698" t="s">
        <v>24</v>
      </c>
    </row>
    <row r="2699" spans="1:14" x14ac:dyDescent="0.25">
      <c r="A2699" t="s">
        <v>2432</v>
      </c>
      <c r="B2699" t="s">
        <v>2681</v>
      </c>
      <c r="C2699" t="s">
        <v>976</v>
      </c>
      <c r="D2699" t="s">
        <v>21</v>
      </c>
      <c r="E2699">
        <v>25438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43299</v>
      </c>
      <c r="L2699" t="s">
        <v>26</v>
      </c>
      <c r="N2699" t="s">
        <v>24</v>
      </c>
    </row>
    <row r="2700" spans="1:14" x14ac:dyDescent="0.25">
      <c r="A2700" t="s">
        <v>1401</v>
      </c>
      <c r="B2700" t="s">
        <v>4994</v>
      </c>
      <c r="C2700" t="s">
        <v>4988</v>
      </c>
      <c r="D2700" t="s">
        <v>21</v>
      </c>
      <c r="E2700">
        <v>25312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43299</v>
      </c>
      <c r="L2700" t="s">
        <v>26</v>
      </c>
      <c r="N2700" t="s">
        <v>24</v>
      </c>
    </row>
    <row r="2701" spans="1:14" x14ac:dyDescent="0.25">
      <c r="A2701" t="s">
        <v>3524</v>
      </c>
      <c r="B2701" t="s">
        <v>3525</v>
      </c>
      <c r="C2701" t="s">
        <v>98</v>
      </c>
      <c r="D2701" t="s">
        <v>21</v>
      </c>
      <c r="E2701">
        <v>25271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43299</v>
      </c>
      <c r="L2701" t="s">
        <v>26</v>
      </c>
      <c r="N2701" t="s">
        <v>24</v>
      </c>
    </row>
    <row r="2702" spans="1:14" x14ac:dyDescent="0.25">
      <c r="A2702" t="s">
        <v>496</v>
      </c>
      <c r="B2702" t="s">
        <v>4995</v>
      </c>
      <c r="C2702" t="s">
        <v>4988</v>
      </c>
      <c r="D2702" t="s">
        <v>21</v>
      </c>
      <c r="E2702">
        <v>25320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43299</v>
      </c>
      <c r="L2702" t="s">
        <v>26</v>
      </c>
      <c r="N2702" t="s">
        <v>24</v>
      </c>
    </row>
    <row r="2703" spans="1:14" x14ac:dyDescent="0.25">
      <c r="A2703" t="s">
        <v>4996</v>
      </c>
      <c r="B2703" t="s">
        <v>156</v>
      </c>
      <c r="C2703" t="s">
        <v>48</v>
      </c>
      <c r="D2703" t="s">
        <v>21</v>
      </c>
      <c r="E2703">
        <v>25312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43299</v>
      </c>
      <c r="L2703" t="s">
        <v>26</v>
      </c>
      <c r="N2703" t="s">
        <v>24</v>
      </c>
    </row>
    <row r="2704" spans="1:14" x14ac:dyDescent="0.25">
      <c r="A2704" t="s">
        <v>4951</v>
      </c>
      <c r="B2704" t="s">
        <v>4997</v>
      </c>
      <c r="C2704" t="s">
        <v>32</v>
      </c>
      <c r="D2704" t="s">
        <v>21</v>
      </c>
      <c r="E2704">
        <v>24954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43299</v>
      </c>
      <c r="L2704" t="s">
        <v>26</v>
      </c>
      <c r="N2704" t="s">
        <v>24</v>
      </c>
    </row>
    <row r="2705" spans="1:14" x14ac:dyDescent="0.25">
      <c r="A2705" t="s">
        <v>4998</v>
      </c>
      <c r="B2705" t="s">
        <v>4999</v>
      </c>
      <c r="C2705" t="s">
        <v>2082</v>
      </c>
      <c r="D2705" t="s">
        <v>21</v>
      </c>
      <c r="E2705">
        <v>24924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43299</v>
      </c>
      <c r="L2705" t="s">
        <v>26</v>
      </c>
      <c r="N2705" t="s">
        <v>24</v>
      </c>
    </row>
    <row r="2706" spans="1:14" x14ac:dyDescent="0.25">
      <c r="A2706" t="s">
        <v>5000</v>
      </c>
      <c r="B2706" t="s">
        <v>3527</v>
      </c>
      <c r="C2706" t="s">
        <v>3479</v>
      </c>
      <c r="D2706" t="s">
        <v>21</v>
      </c>
      <c r="E2706">
        <v>25823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43299</v>
      </c>
      <c r="L2706" t="s">
        <v>26</v>
      </c>
      <c r="N2706" t="s">
        <v>24</v>
      </c>
    </row>
    <row r="2707" spans="1:14" x14ac:dyDescent="0.25">
      <c r="A2707" t="s">
        <v>3880</v>
      </c>
      <c r="B2707" t="s">
        <v>1317</v>
      </c>
      <c r="C2707" t="s">
        <v>4988</v>
      </c>
      <c r="D2707" t="s">
        <v>21</v>
      </c>
      <c r="E2707">
        <v>25312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43299</v>
      </c>
      <c r="L2707" t="s">
        <v>26</v>
      </c>
      <c r="N2707" t="s">
        <v>24</v>
      </c>
    </row>
    <row r="2708" spans="1:14" x14ac:dyDescent="0.25">
      <c r="A2708" t="s">
        <v>2089</v>
      </c>
      <c r="B2708" t="s">
        <v>5001</v>
      </c>
      <c r="C2708" t="s">
        <v>1413</v>
      </c>
      <c r="D2708" t="s">
        <v>21</v>
      </c>
      <c r="E2708">
        <v>24946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43299</v>
      </c>
      <c r="L2708" t="s">
        <v>26</v>
      </c>
      <c r="N2708" t="s">
        <v>24</v>
      </c>
    </row>
    <row r="2709" spans="1:14" x14ac:dyDescent="0.25">
      <c r="A2709" t="s">
        <v>5002</v>
      </c>
      <c r="B2709" t="s">
        <v>5003</v>
      </c>
      <c r="C2709" t="s">
        <v>113</v>
      </c>
      <c r="D2709" t="s">
        <v>21</v>
      </c>
      <c r="E2709">
        <v>25801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43299</v>
      </c>
      <c r="L2709" t="s">
        <v>26</v>
      </c>
      <c r="N2709" t="s">
        <v>24</v>
      </c>
    </row>
    <row r="2710" spans="1:14" x14ac:dyDescent="0.25">
      <c r="A2710" t="s">
        <v>2380</v>
      </c>
      <c r="B2710" t="s">
        <v>3532</v>
      </c>
      <c r="C2710" t="s">
        <v>98</v>
      </c>
      <c r="D2710" t="s">
        <v>21</v>
      </c>
      <c r="E2710">
        <v>25271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43299</v>
      </c>
      <c r="L2710" t="s">
        <v>26</v>
      </c>
      <c r="N2710" t="s">
        <v>24</v>
      </c>
    </row>
    <row r="2711" spans="1:14" x14ac:dyDescent="0.25">
      <c r="A2711" t="s">
        <v>2380</v>
      </c>
      <c r="B2711" t="s">
        <v>5004</v>
      </c>
      <c r="C2711" t="s">
        <v>4988</v>
      </c>
      <c r="D2711" t="s">
        <v>21</v>
      </c>
      <c r="E2711">
        <v>25312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43299</v>
      </c>
      <c r="L2711" t="s">
        <v>26</v>
      </c>
      <c r="N2711" t="s">
        <v>24</v>
      </c>
    </row>
    <row r="2712" spans="1:14" x14ac:dyDescent="0.25">
      <c r="A2712" t="s">
        <v>5005</v>
      </c>
      <c r="B2712" t="s">
        <v>5006</v>
      </c>
      <c r="C2712" t="s">
        <v>98</v>
      </c>
      <c r="D2712" t="s">
        <v>21</v>
      </c>
      <c r="E2712">
        <v>25271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43299</v>
      </c>
      <c r="L2712" t="s">
        <v>26</v>
      </c>
      <c r="N2712" t="s">
        <v>24</v>
      </c>
    </row>
    <row r="2713" spans="1:14" x14ac:dyDescent="0.25">
      <c r="A2713" t="s">
        <v>114</v>
      </c>
      <c r="B2713" t="s">
        <v>3536</v>
      </c>
      <c r="C2713" t="s">
        <v>98</v>
      </c>
      <c r="D2713" t="s">
        <v>21</v>
      </c>
      <c r="E2713">
        <v>25271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43299</v>
      </c>
      <c r="L2713" t="s">
        <v>26</v>
      </c>
      <c r="N2713" t="s">
        <v>24</v>
      </c>
    </row>
    <row r="2714" spans="1:14" x14ac:dyDescent="0.25">
      <c r="A2714" t="s">
        <v>5007</v>
      </c>
      <c r="B2714" t="s">
        <v>2671</v>
      </c>
      <c r="C2714" t="s">
        <v>2669</v>
      </c>
      <c r="D2714" t="s">
        <v>21</v>
      </c>
      <c r="E2714">
        <v>24920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43299</v>
      </c>
      <c r="L2714" t="s">
        <v>26</v>
      </c>
      <c r="N2714" t="s">
        <v>24</v>
      </c>
    </row>
    <row r="2715" spans="1:14" x14ac:dyDescent="0.25">
      <c r="A2715" t="s">
        <v>2665</v>
      </c>
      <c r="B2715" t="s">
        <v>2668</v>
      </c>
      <c r="C2715" t="s">
        <v>2669</v>
      </c>
      <c r="D2715" t="s">
        <v>21</v>
      </c>
      <c r="E2715">
        <v>24920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43299</v>
      </c>
      <c r="L2715" t="s">
        <v>26</v>
      </c>
      <c r="N2715" t="s">
        <v>24</v>
      </c>
    </row>
    <row r="2716" spans="1:14" x14ac:dyDescent="0.25">
      <c r="A2716" t="s">
        <v>2665</v>
      </c>
      <c r="B2716" t="s">
        <v>2666</v>
      </c>
      <c r="C2716" t="s">
        <v>2667</v>
      </c>
      <c r="D2716" t="s">
        <v>21</v>
      </c>
      <c r="E2716">
        <v>24915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43299</v>
      </c>
      <c r="L2716" t="s">
        <v>26</v>
      </c>
      <c r="N2716" t="s">
        <v>24</v>
      </c>
    </row>
    <row r="2717" spans="1:14" x14ac:dyDescent="0.25">
      <c r="A2717" t="s">
        <v>2407</v>
      </c>
      <c r="B2717" t="s">
        <v>5008</v>
      </c>
      <c r="C2717" t="s">
        <v>4988</v>
      </c>
      <c r="D2717" t="s">
        <v>21</v>
      </c>
      <c r="E2717">
        <v>25320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43299</v>
      </c>
      <c r="L2717" t="s">
        <v>26</v>
      </c>
      <c r="N2717" t="s">
        <v>24</v>
      </c>
    </row>
    <row r="2718" spans="1:14" x14ac:dyDescent="0.25">
      <c r="A2718" t="s">
        <v>5009</v>
      </c>
      <c r="B2718" t="s">
        <v>2673</v>
      </c>
      <c r="C2718" t="s">
        <v>2659</v>
      </c>
      <c r="D2718" t="s">
        <v>21</v>
      </c>
      <c r="E2718">
        <v>24944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43299</v>
      </c>
      <c r="L2718" t="s">
        <v>26</v>
      </c>
      <c r="N2718" t="s">
        <v>24</v>
      </c>
    </row>
    <row r="2719" spans="1:14" x14ac:dyDescent="0.25">
      <c r="A2719" t="s">
        <v>2272</v>
      </c>
      <c r="B2719" t="s">
        <v>1377</v>
      </c>
      <c r="C2719" t="s">
        <v>4988</v>
      </c>
      <c r="D2719" t="s">
        <v>21</v>
      </c>
      <c r="E2719">
        <v>25312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43299</v>
      </c>
      <c r="L2719" t="s">
        <v>26</v>
      </c>
      <c r="N2719" t="s">
        <v>24</v>
      </c>
    </row>
    <row r="2720" spans="1:14" x14ac:dyDescent="0.25">
      <c r="A2720" t="s">
        <v>2686</v>
      </c>
      <c r="B2720" t="s">
        <v>2687</v>
      </c>
      <c r="C2720" t="s">
        <v>976</v>
      </c>
      <c r="D2720" t="s">
        <v>21</v>
      </c>
      <c r="E2720">
        <v>25438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43299</v>
      </c>
      <c r="L2720" t="s">
        <v>26</v>
      </c>
      <c r="N2720" t="s">
        <v>24</v>
      </c>
    </row>
    <row r="2721" spans="1:14" x14ac:dyDescent="0.25">
      <c r="A2721" t="s">
        <v>1010</v>
      </c>
      <c r="B2721" t="s">
        <v>1011</v>
      </c>
      <c r="C2721" t="s">
        <v>948</v>
      </c>
      <c r="D2721" t="s">
        <v>21</v>
      </c>
      <c r="E2721">
        <v>25430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43299</v>
      </c>
      <c r="L2721" t="s">
        <v>26</v>
      </c>
      <c r="N2721" t="s">
        <v>24</v>
      </c>
    </row>
    <row r="2722" spans="1:14" x14ac:dyDescent="0.25">
      <c r="A2722" t="s">
        <v>5010</v>
      </c>
      <c r="B2722" t="s">
        <v>5011</v>
      </c>
      <c r="C2722" t="s">
        <v>271</v>
      </c>
      <c r="D2722" t="s">
        <v>21</v>
      </c>
      <c r="E2722">
        <v>25401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43299</v>
      </c>
      <c r="L2722" t="s">
        <v>26</v>
      </c>
      <c r="N2722" t="s">
        <v>24</v>
      </c>
    </row>
    <row r="2723" spans="1:14" x14ac:dyDescent="0.25">
      <c r="A2723" t="s">
        <v>1442</v>
      </c>
      <c r="B2723" t="s">
        <v>5012</v>
      </c>
      <c r="C2723" t="s">
        <v>948</v>
      </c>
      <c r="D2723" t="s">
        <v>21</v>
      </c>
      <c r="E2723">
        <v>25430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43299</v>
      </c>
      <c r="L2723" t="s">
        <v>26</v>
      </c>
      <c r="N2723" t="s">
        <v>24</v>
      </c>
    </row>
    <row r="2724" spans="1:14" x14ac:dyDescent="0.25">
      <c r="A2724" t="s">
        <v>2097</v>
      </c>
      <c r="B2724" t="s">
        <v>3543</v>
      </c>
      <c r="C2724" t="s">
        <v>98</v>
      </c>
      <c r="D2724" t="s">
        <v>21</v>
      </c>
      <c r="E2724">
        <v>25271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43299</v>
      </c>
      <c r="L2724" t="s">
        <v>26</v>
      </c>
      <c r="N2724" t="s">
        <v>24</v>
      </c>
    </row>
    <row r="2725" spans="1:14" x14ac:dyDescent="0.25">
      <c r="A2725" t="s">
        <v>459</v>
      </c>
      <c r="B2725" t="s">
        <v>460</v>
      </c>
      <c r="C2725" t="s">
        <v>4988</v>
      </c>
      <c r="D2725" t="s">
        <v>21</v>
      </c>
      <c r="E2725">
        <v>25312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43299</v>
      </c>
      <c r="L2725" t="s">
        <v>26</v>
      </c>
      <c r="N2725" t="s">
        <v>24</v>
      </c>
    </row>
    <row r="2726" spans="1:14" x14ac:dyDescent="0.25">
      <c r="A2726" t="s">
        <v>2407</v>
      </c>
      <c r="B2726" t="s">
        <v>3498</v>
      </c>
      <c r="C2726" t="s">
        <v>1112</v>
      </c>
      <c r="D2726" t="s">
        <v>21</v>
      </c>
      <c r="E2726">
        <v>26601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43297</v>
      </c>
      <c r="L2726" t="s">
        <v>26</v>
      </c>
      <c r="N2726" t="s">
        <v>24</v>
      </c>
    </row>
    <row r="2727" spans="1:14" x14ac:dyDescent="0.25">
      <c r="A2727" t="s">
        <v>1627</v>
      </c>
      <c r="B2727" t="s">
        <v>1628</v>
      </c>
      <c r="C2727" t="s">
        <v>1629</v>
      </c>
      <c r="D2727" t="s">
        <v>21</v>
      </c>
      <c r="E2727">
        <v>25159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43294</v>
      </c>
      <c r="L2727" t="s">
        <v>26</v>
      </c>
      <c r="N2727" t="s">
        <v>24</v>
      </c>
    </row>
    <row r="2728" spans="1:14" x14ac:dyDescent="0.25">
      <c r="A2728" t="s">
        <v>496</v>
      </c>
      <c r="B2728" t="s">
        <v>5013</v>
      </c>
      <c r="C2728" t="s">
        <v>1617</v>
      </c>
      <c r="D2728" t="s">
        <v>21</v>
      </c>
      <c r="E2728">
        <v>25526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43294</v>
      </c>
      <c r="L2728" t="s">
        <v>26</v>
      </c>
      <c r="N2728" t="s">
        <v>24</v>
      </c>
    </row>
    <row r="2729" spans="1:14" x14ac:dyDescent="0.25">
      <c r="A2729" t="s">
        <v>1917</v>
      </c>
      <c r="B2729" t="s">
        <v>5014</v>
      </c>
      <c r="C2729" t="s">
        <v>1629</v>
      </c>
      <c r="D2729" t="s">
        <v>21</v>
      </c>
      <c r="E2729">
        <v>25159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43294</v>
      </c>
      <c r="L2729" t="s">
        <v>26</v>
      </c>
      <c r="N2729" t="s">
        <v>24</v>
      </c>
    </row>
    <row r="2730" spans="1:14" x14ac:dyDescent="0.25">
      <c r="A2730" t="s">
        <v>5015</v>
      </c>
      <c r="B2730" t="s">
        <v>5016</v>
      </c>
      <c r="C2730" t="s">
        <v>1617</v>
      </c>
      <c r="D2730" t="s">
        <v>21</v>
      </c>
      <c r="E2730">
        <v>25526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43294</v>
      </c>
      <c r="L2730" t="s">
        <v>26</v>
      </c>
      <c r="N2730" t="s">
        <v>24</v>
      </c>
    </row>
    <row r="2731" spans="1:14" x14ac:dyDescent="0.25">
      <c r="A2731" t="s">
        <v>5017</v>
      </c>
      <c r="B2731" t="s">
        <v>1928</v>
      </c>
      <c r="C2731" t="s">
        <v>1617</v>
      </c>
      <c r="D2731" t="s">
        <v>21</v>
      </c>
      <c r="E2731">
        <v>25526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43294</v>
      </c>
      <c r="L2731" t="s">
        <v>26</v>
      </c>
      <c r="N2731" t="s">
        <v>24</v>
      </c>
    </row>
    <row r="2732" spans="1:14" x14ac:dyDescent="0.25">
      <c r="A2732" t="s">
        <v>5018</v>
      </c>
      <c r="B2732" t="s">
        <v>1642</v>
      </c>
      <c r="C2732" t="s">
        <v>335</v>
      </c>
      <c r="D2732" t="s">
        <v>21</v>
      </c>
      <c r="E2732">
        <v>25560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43294</v>
      </c>
      <c r="L2732" t="s">
        <v>26</v>
      </c>
      <c r="N2732" t="s">
        <v>24</v>
      </c>
    </row>
    <row r="2733" spans="1:14" x14ac:dyDescent="0.25">
      <c r="A2733" t="s">
        <v>2801</v>
      </c>
      <c r="B2733" t="s">
        <v>5019</v>
      </c>
      <c r="C2733" t="s">
        <v>434</v>
      </c>
      <c r="D2733" t="s">
        <v>21</v>
      </c>
      <c r="E2733">
        <v>25143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43294</v>
      </c>
      <c r="L2733" t="s">
        <v>26</v>
      </c>
      <c r="N2733" t="s">
        <v>24</v>
      </c>
    </row>
    <row r="2734" spans="1:14" x14ac:dyDescent="0.25">
      <c r="A2734" t="s">
        <v>3290</v>
      </c>
      <c r="B2734" t="s">
        <v>5020</v>
      </c>
      <c r="C2734" t="s">
        <v>1617</v>
      </c>
      <c r="D2734" t="s">
        <v>21</v>
      </c>
      <c r="E2734">
        <v>25526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43294</v>
      </c>
      <c r="L2734" t="s">
        <v>26</v>
      </c>
      <c r="N2734" t="s">
        <v>24</v>
      </c>
    </row>
    <row r="2735" spans="1:14" x14ac:dyDescent="0.25">
      <c r="A2735" t="s">
        <v>1212</v>
      </c>
      <c r="B2735" t="s">
        <v>5021</v>
      </c>
      <c r="C2735" t="s">
        <v>1277</v>
      </c>
      <c r="D2735" t="s">
        <v>21</v>
      </c>
      <c r="E2735">
        <v>24733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43293</v>
      </c>
      <c r="L2735" t="s">
        <v>26</v>
      </c>
      <c r="N2735" t="s">
        <v>24</v>
      </c>
    </row>
    <row r="2736" spans="1:14" x14ac:dyDescent="0.25">
      <c r="A2736" t="s">
        <v>5022</v>
      </c>
      <c r="B2736" t="s">
        <v>747</v>
      </c>
      <c r="C2736" t="s">
        <v>304</v>
      </c>
      <c r="D2736" t="s">
        <v>21</v>
      </c>
      <c r="E2736">
        <v>25740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43293</v>
      </c>
      <c r="L2736" t="s">
        <v>26</v>
      </c>
      <c r="N2736" t="s">
        <v>24</v>
      </c>
    </row>
    <row r="2737" spans="1:14" x14ac:dyDescent="0.25">
      <c r="A2737" t="s">
        <v>5024</v>
      </c>
      <c r="B2737" t="s">
        <v>1265</v>
      </c>
      <c r="C2737" t="s">
        <v>1214</v>
      </c>
      <c r="D2737" t="s">
        <v>21</v>
      </c>
      <c r="E2737">
        <v>24747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43293</v>
      </c>
      <c r="L2737" t="s">
        <v>26</v>
      </c>
      <c r="N2737" t="s">
        <v>24</v>
      </c>
    </row>
    <row r="2738" spans="1:14" x14ac:dyDescent="0.25">
      <c r="A2738" t="s">
        <v>3622</v>
      </c>
      <c r="B2738" t="s">
        <v>3623</v>
      </c>
      <c r="C2738" t="s">
        <v>304</v>
      </c>
      <c r="D2738" t="s">
        <v>21</v>
      </c>
      <c r="E2738">
        <v>24740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43293</v>
      </c>
      <c r="L2738" t="s">
        <v>26</v>
      </c>
      <c r="N2738" t="s">
        <v>24</v>
      </c>
    </row>
    <row r="2739" spans="1:14" x14ac:dyDescent="0.25">
      <c r="A2739" t="s">
        <v>2705</v>
      </c>
      <c r="B2739" t="s">
        <v>2706</v>
      </c>
      <c r="C2739" t="s">
        <v>304</v>
      </c>
      <c r="D2739" t="s">
        <v>21</v>
      </c>
      <c r="E2739">
        <v>24740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43293</v>
      </c>
      <c r="L2739" t="s">
        <v>26</v>
      </c>
      <c r="N2739" t="s">
        <v>24</v>
      </c>
    </row>
    <row r="2740" spans="1:14" x14ac:dyDescent="0.25">
      <c r="A2740" t="s">
        <v>2380</v>
      </c>
      <c r="B2740" t="s">
        <v>303</v>
      </c>
      <c r="C2740" t="s">
        <v>304</v>
      </c>
      <c r="D2740" t="s">
        <v>21</v>
      </c>
      <c r="E2740">
        <v>24740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43293</v>
      </c>
      <c r="L2740" t="s">
        <v>26</v>
      </c>
      <c r="N2740" t="s">
        <v>24</v>
      </c>
    </row>
    <row r="2741" spans="1:14" x14ac:dyDescent="0.25">
      <c r="A2741" t="s">
        <v>4513</v>
      </c>
      <c r="B2741" t="s">
        <v>1222</v>
      </c>
      <c r="C2741" t="s">
        <v>304</v>
      </c>
      <c r="D2741" t="s">
        <v>21</v>
      </c>
      <c r="E2741">
        <v>24740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43293</v>
      </c>
      <c r="L2741" t="s">
        <v>26</v>
      </c>
      <c r="N2741" t="s">
        <v>24</v>
      </c>
    </row>
    <row r="2742" spans="1:14" x14ac:dyDescent="0.25">
      <c r="A2742" t="s">
        <v>934</v>
      </c>
      <c r="B2742" t="s">
        <v>2713</v>
      </c>
      <c r="C2742" t="s">
        <v>304</v>
      </c>
      <c r="D2742" t="s">
        <v>21</v>
      </c>
      <c r="E2742">
        <v>24740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43293</v>
      </c>
      <c r="L2742" t="s">
        <v>26</v>
      </c>
      <c r="N2742" t="s">
        <v>24</v>
      </c>
    </row>
    <row r="2743" spans="1:14" x14ac:dyDescent="0.25">
      <c r="A2743" t="s">
        <v>1275</v>
      </c>
      <c r="B2743" t="s">
        <v>1276</v>
      </c>
      <c r="C2743" t="s">
        <v>1277</v>
      </c>
      <c r="D2743" t="s">
        <v>21</v>
      </c>
      <c r="E2743">
        <v>24733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43293</v>
      </c>
      <c r="L2743" t="s">
        <v>26</v>
      </c>
      <c r="N2743" t="s">
        <v>24</v>
      </c>
    </row>
    <row r="2744" spans="1:14" x14ac:dyDescent="0.25">
      <c r="A2744" t="s">
        <v>5025</v>
      </c>
      <c r="B2744" t="s">
        <v>5026</v>
      </c>
      <c r="C2744" t="s">
        <v>304</v>
      </c>
      <c r="D2744" t="s">
        <v>21</v>
      </c>
      <c r="E2744">
        <v>24740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43293</v>
      </c>
      <c r="L2744" t="s">
        <v>26</v>
      </c>
      <c r="N2744" t="s">
        <v>24</v>
      </c>
    </row>
    <row r="2745" spans="1:14" x14ac:dyDescent="0.25">
      <c r="A2745" t="s">
        <v>5027</v>
      </c>
      <c r="B2745" t="s">
        <v>5028</v>
      </c>
      <c r="C2745" t="s">
        <v>326</v>
      </c>
      <c r="D2745" t="s">
        <v>21</v>
      </c>
      <c r="E2745">
        <v>25701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43292</v>
      </c>
      <c r="L2745" t="s">
        <v>26</v>
      </c>
      <c r="N2745" t="s">
        <v>24</v>
      </c>
    </row>
    <row r="2746" spans="1:14" x14ac:dyDescent="0.25">
      <c r="A2746" t="s">
        <v>579</v>
      </c>
      <c r="B2746" t="s">
        <v>5029</v>
      </c>
      <c r="C2746" t="s">
        <v>573</v>
      </c>
      <c r="D2746" t="s">
        <v>21</v>
      </c>
      <c r="E2746">
        <v>25427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43292</v>
      </c>
      <c r="L2746" t="s">
        <v>26</v>
      </c>
      <c r="N2746" t="s">
        <v>24</v>
      </c>
    </row>
    <row r="2747" spans="1:14" x14ac:dyDescent="0.25">
      <c r="A2747" t="s">
        <v>5030</v>
      </c>
      <c r="B2747" t="s">
        <v>5031</v>
      </c>
      <c r="C2747" t="s">
        <v>304</v>
      </c>
      <c r="D2747" t="s">
        <v>21</v>
      </c>
      <c r="E2747">
        <v>24740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43292</v>
      </c>
      <c r="L2747" t="s">
        <v>26</v>
      </c>
      <c r="N2747" t="s">
        <v>24</v>
      </c>
    </row>
    <row r="2748" spans="1:14" x14ac:dyDescent="0.25">
      <c r="A2748" t="s">
        <v>359</v>
      </c>
      <c r="B2748" t="s">
        <v>584</v>
      </c>
      <c r="C2748" t="s">
        <v>573</v>
      </c>
      <c r="D2748" t="s">
        <v>21</v>
      </c>
      <c r="E2748">
        <v>25427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43292</v>
      </c>
      <c r="L2748" t="s">
        <v>26</v>
      </c>
      <c r="N2748" t="s">
        <v>24</v>
      </c>
    </row>
    <row r="2749" spans="1:14" x14ac:dyDescent="0.25">
      <c r="A2749" t="s">
        <v>2432</v>
      </c>
      <c r="B2749" t="s">
        <v>2701</v>
      </c>
      <c r="C2749" t="s">
        <v>326</v>
      </c>
      <c r="D2749" t="s">
        <v>21</v>
      </c>
      <c r="E2749">
        <v>25701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43292</v>
      </c>
      <c r="L2749" t="s">
        <v>26</v>
      </c>
      <c r="N2749" t="s">
        <v>24</v>
      </c>
    </row>
    <row r="2750" spans="1:14" x14ac:dyDescent="0.25">
      <c r="A2750" t="s">
        <v>3340</v>
      </c>
      <c r="B2750" t="s">
        <v>5032</v>
      </c>
      <c r="C2750" t="s">
        <v>271</v>
      </c>
      <c r="D2750" t="s">
        <v>21</v>
      </c>
      <c r="E2750">
        <v>25401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43292</v>
      </c>
      <c r="L2750" t="s">
        <v>26</v>
      </c>
      <c r="N2750" t="s">
        <v>24</v>
      </c>
    </row>
    <row r="2751" spans="1:14" x14ac:dyDescent="0.25">
      <c r="A2751" t="s">
        <v>3717</v>
      </c>
      <c r="B2751" t="s">
        <v>3718</v>
      </c>
      <c r="C2751" t="s">
        <v>304</v>
      </c>
      <c r="D2751" t="s">
        <v>21</v>
      </c>
      <c r="E2751">
        <v>24740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43292</v>
      </c>
      <c r="L2751" t="s">
        <v>26</v>
      </c>
      <c r="N2751" t="s">
        <v>24</v>
      </c>
    </row>
    <row r="2752" spans="1:14" x14ac:dyDescent="0.25">
      <c r="A2752" t="s">
        <v>5033</v>
      </c>
      <c r="B2752" t="s">
        <v>595</v>
      </c>
      <c r="C2752" t="s">
        <v>573</v>
      </c>
      <c r="D2752" t="s">
        <v>21</v>
      </c>
      <c r="E2752">
        <v>25427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43292</v>
      </c>
      <c r="L2752" t="s">
        <v>26</v>
      </c>
      <c r="N2752" t="s">
        <v>24</v>
      </c>
    </row>
    <row r="2753" spans="1:14" x14ac:dyDescent="0.25">
      <c r="A2753" t="s">
        <v>5034</v>
      </c>
      <c r="B2753" t="s">
        <v>5035</v>
      </c>
      <c r="C2753" t="s">
        <v>573</v>
      </c>
      <c r="D2753" t="s">
        <v>21</v>
      </c>
      <c r="E2753">
        <v>25427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43292</v>
      </c>
      <c r="L2753" t="s">
        <v>26</v>
      </c>
      <c r="N2753" t="s">
        <v>24</v>
      </c>
    </row>
    <row r="2754" spans="1:14" x14ac:dyDescent="0.25">
      <c r="A2754" t="s">
        <v>5036</v>
      </c>
      <c r="B2754" t="s">
        <v>5037</v>
      </c>
      <c r="C2754" t="s">
        <v>326</v>
      </c>
      <c r="D2754" t="s">
        <v>21</v>
      </c>
      <c r="E2754">
        <v>25701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43292</v>
      </c>
      <c r="L2754" t="s">
        <v>26</v>
      </c>
      <c r="N2754" t="s">
        <v>24</v>
      </c>
    </row>
    <row r="2755" spans="1:14" x14ac:dyDescent="0.25">
      <c r="A2755" t="s">
        <v>2407</v>
      </c>
      <c r="B2755" t="s">
        <v>1983</v>
      </c>
      <c r="C2755" t="s">
        <v>304</v>
      </c>
      <c r="D2755" t="s">
        <v>21</v>
      </c>
      <c r="E2755">
        <v>24740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43292</v>
      </c>
      <c r="L2755" t="s">
        <v>26</v>
      </c>
      <c r="N2755" t="s">
        <v>24</v>
      </c>
    </row>
    <row r="2756" spans="1:14" x14ac:dyDescent="0.25">
      <c r="A2756" t="s">
        <v>1428</v>
      </c>
      <c r="B2756" t="s">
        <v>3219</v>
      </c>
      <c r="C2756" t="s">
        <v>326</v>
      </c>
      <c r="D2756" t="s">
        <v>21</v>
      </c>
      <c r="E2756">
        <v>25702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43292</v>
      </c>
      <c r="L2756" t="s">
        <v>26</v>
      </c>
      <c r="N2756" t="s">
        <v>24</v>
      </c>
    </row>
    <row r="2757" spans="1:14" x14ac:dyDescent="0.25">
      <c r="A2757" t="s">
        <v>5038</v>
      </c>
      <c r="B2757" t="s">
        <v>5039</v>
      </c>
      <c r="C2757" t="s">
        <v>573</v>
      </c>
      <c r="D2757" t="s">
        <v>21</v>
      </c>
      <c r="E2757">
        <v>25427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43292</v>
      </c>
      <c r="L2757" t="s">
        <v>26</v>
      </c>
      <c r="N2757" t="s">
        <v>24</v>
      </c>
    </row>
    <row r="2758" spans="1:14" x14ac:dyDescent="0.25">
      <c r="A2758" t="s">
        <v>3223</v>
      </c>
      <c r="B2758" t="s">
        <v>3224</v>
      </c>
      <c r="C2758" t="s">
        <v>326</v>
      </c>
      <c r="D2758" t="s">
        <v>21</v>
      </c>
      <c r="E2758">
        <v>25701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43292</v>
      </c>
      <c r="L2758" t="s">
        <v>26</v>
      </c>
      <c r="N2758" t="s">
        <v>24</v>
      </c>
    </row>
    <row r="2759" spans="1:14" x14ac:dyDescent="0.25">
      <c r="A2759" t="s">
        <v>2097</v>
      </c>
      <c r="B2759" t="s">
        <v>1677</v>
      </c>
      <c r="C2759" t="s">
        <v>326</v>
      </c>
      <c r="D2759" t="s">
        <v>21</v>
      </c>
      <c r="E2759">
        <v>25701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43292</v>
      </c>
      <c r="L2759" t="s">
        <v>26</v>
      </c>
      <c r="N2759" t="s">
        <v>24</v>
      </c>
    </row>
    <row r="2760" spans="1:14" x14ac:dyDescent="0.25">
      <c r="A2760" t="s">
        <v>5040</v>
      </c>
      <c r="B2760" t="s">
        <v>5041</v>
      </c>
      <c r="C2760" t="s">
        <v>326</v>
      </c>
      <c r="D2760" t="s">
        <v>21</v>
      </c>
      <c r="E2760">
        <v>25701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43292</v>
      </c>
      <c r="L2760" t="s">
        <v>26</v>
      </c>
      <c r="N2760" t="s">
        <v>24</v>
      </c>
    </row>
    <row r="2761" spans="1:14" x14ac:dyDescent="0.25">
      <c r="A2761" t="s">
        <v>3290</v>
      </c>
      <c r="B2761" t="s">
        <v>2973</v>
      </c>
      <c r="C2761" t="s">
        <v>326</v>
      </c>
      <c r="D2761" t="s">
        <v>21</v>
      </c>
      <c r="E2761">
        <v>25703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43292</v>
      </c>
      <c r="L2761" t="s">
        <v>26</v>
      </c>
      <c r="N2761" t="s">
        <v>24</v>
      </c>
    </row>
    <row r="2762" spans="1:14" x14ac:dyDescent="0.25">
      <c r="A2762" t="s">
        <v>2575</v>
      </c>
      <c r="B2762" t="s">
        <v>2720</v>
      </c>
      <c r="C2762" t="s">
        <v>326</v>
      </c>
      <c r="D2762" t="s">
        <v>21</v>
      </c>
      <c r="E2762">
        <v>25701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43292</v>
      </c>
      <c r="L2762" t="s">
        <v>26</v>
      </c>
      <c r="N2762" t="s">
        <v>24</v>
      </c>
    </row>
    <row r="2763" spans="1:14" x14ac:dyDescent="0.25">
      <c r="A2763" t="s">
        <v>605</v>
      </c>
      <c r="B2763" t="s">
        <v>5042</v>
      </c>
      <c r="C2763" t="s">
        <v>573</v>
      </c>
      <c r="D2763" t="s">
        <v>21</v>
      </c>
      <c r="E2763">
        <v>25427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43292</v>
      </c>
      <c r="L2763" t="s">
        <v>26</v>
      </c>
      <c r="N2763" t="s">
        <v>24</v>
      </c>
    </row>
    <row r="2764" spans="1:14" x14ac:dyDescent="0.25">
      <c r="A2764" t="s">
        <v>5043</v>
      </c>
      <c r="B2764" t="s">
        <v>5044</v>
      </c>
      <c r="C2764" t="s">
        <v>573</v>
      </c>
      <c r="D2764" t="s">
        <v>21</v>
      </c>
      <c r="E2764">
        <v>25427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43291</v>
      </c>
      <c r="L2764" t="s">
        <v>26</v>
      </c>
      <c r="N2764" t="s">
        <v>24</v>
      </c>
    </row>
    <row r="2765" spans="1:14" x14ac:dyDescent="0.25">
      <c r="A2765" t="s">
        <v>3318</v>
      </c>
      <c r="B2765" t="s">
        <v>3319</v>
      </c>
      <c r="C2765" t="s">
        <v>3320</v>
      </c>
      <c r="D2765" t="s">
        <v>21</v>
      </c>
      <c r="E2765">
        <v>26275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43290</v>
      </c>
      <c r="L2765" t="s">
        <v>26</v>
      </c>
      <c r="N2765" t="s">
        <v>24</v>
      </c>
    </row>
    <row r="2766" spans="1:14" x14ac:dyDescent="0.25">
      <c r="A2766" t="s">
        <v>3855</v>
      </c>
      <c r="B2766" t="s">
        <v>3856</v>
      </c>
      <c r="C2766" t="s">
        <v>3823</v>
      </c>
      <c r="D2766" t="s">
        <v>21</v>
      </c>
      <c r="E2766">
        <v>26187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43290</v>
      </c>
      <c r="L2766" t="s">
        <v>26</v>
      </c>
      <c r="N2766" t="s">
        <v>24</v>
      </c>
    </row>
    <row r="2767" spans="1:14" x14ac:dyDescent="0.25">
      <c r="A2767" t="s">
        <v>3327</v>
      </c>
      <c r="B2767" t="s">
        <v>3328</v>
      </c>
      <c r="C2767" t="s">
        <v>1313</v>
      </c>
      <c r="D2767" t="s">
        <v>21</v>
      </c>
      <c r="E2767">
        <v>26250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43290</v>
      </c>
      <c r="L2767" t="s">
        <v>26</v>
      </c>
      <c r="N2767" t="s">
        <v>24</v>
      </c>
    </row>
    <row r="2768" spans="1:14" x14ac:dyDescent="0.25">
      <c r="A2768" t="s">
        <v>3384</v>
      </c>
      <c r="B2768" t="s">
        <v>3385</v>
      </c>
      <c r="C2768" t="s">
        <v>1493</v>
      </c>
      <c r="D2768" t="s">
        <v>21</v>
      </c>
      <c r="E2768">
        <v>26711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43290</v>
      </c>
      <c r="L2768" t="s">
        <v>26</v>
      </c>
      <c r="N2768" t="s">
        <v>24</v>
      </c>
    </row>
    <row r="2769" spans="1:14" x14ac:dyDescent="0.25">
      <c r="A2769" t="s">
        <v>3334</v>
      </c>
      <c r="B2769" t="s">
        <v>3335</v>
      </c>
      <c r="C2769" t="s">
        <v>1313</v>
      </c>
      <c r="D2769" t="s">
        <v>21</v>
      </c>
      <c r="E2769">
        <v>26250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43290</v>
      </c>
      <c r="L2769" t="s">
        <v>26</v>
      </c>
      <c r="N2769" t="s">
        <v>24</v>
      </c>
    </row>
    <row r="2770" spans="1:14" x14ac:dyDescent="0.25">
      <c r="A2770" t="s">
        <v>3332</v>
      </c>
      <c r="B2770" t="s">
        <v>3333</v>
      </c>
      <c r="C2770" t="s">
        <v>1313</v>
      </c>
      <c r="D2770" t="s">
        <v>21</v>
      </c>
      <c r="E2770">
        <v>26250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43290</v>
      </c>
      <c r="L2770" t="s">
        <v>26</v>
      </c>
      <c r="N2770" t="s">
        <v>24</v>
      </c>
    </row>
    <row r="2771" spans="1:14" x14ac:dyDescent="0.25">
      <c r="A2771" t="s">
        <v>3277</v>
      </c>
      <c r="B2771" t="s">
        <v>3326</v>
      </c>
      <c r="C2771" t="s">
        <v>1313</v>
      </c>
      <c r="D2771" t="s">
        <v>21</v>
      </c>
      <c r="E2771">
        <v>26250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43290</v>
      </c>
      <c r="L2771" t="s">
        <v>26</v>
      </c>
      <c r="N2771" t="s">
        <v>24</v>
      </c>
    </row>
    <row r="2772" spans="1:14" x14ac:dyDescent="0.25">
      <c r="A2772" t="s">
        <v>2380</v>
      </c>
      <c r="B2772" t="s">
        <v>3345</v>
      </c>
      <c r="C2772" t="s">
        <v>1313</v>
      </c>
      <c r="D2772" t="s">
        <v>21</v>
      </c>
      <c r="E2772">
        <v>26250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43290</v>
      </c>
      <c r="L2772" t="s">
        <v>26</v>
      </c>
      <c r="N2772" t="s">
        <v>24</v>
      </c>
    </row>
    <row r="2773" spans="1:14" x14ac:dyDescent="0.25">
      <c r="A2773" t="s">
        <v>2091</v>
      </c>
      <c r="B2773" t="s">
        <v>5045</v>
      </c>
      <c r="C2773" t="s">
        <v>2093</v>
      </c>
      <c r="D2773" t="s">
        <v>21</v>
      </c>
      <c r="E2773">
        <v>26224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43290</v>
      </c>
      <c r="L2773" t="s">
        <v>26</v>
      </c>
      <c r="N2773" t="s">
        <v>24</v>
      </c>
    </row>
    <row r="2774" spans="1:14" x14ac:dyDescent="0.25">
      <c r="A2774" t="s">
        <v>2094</v>
      </c>
      <c r="B2774" t="s">
        <v>5046</v>
      </c>
      <c r="C2774" t="s">
        <v>2096</v>
      </c>
      <c r="D2774" t="s">
        <v>21</v>
      </c>
      <c r="E2774">
        <v>26230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43290</v>
      </c>
      <c r="L2774" t="s">
        <v>26</v>
      </c>
      <c r="N2774" t="s">
        <v>24</v>
      </c>
    </row>
    <row r="2775" spans="1:14" x14ac:dyDescent="0.25">
      <c r="A2775" t="s">
        <v>2892</v>
      </c>
      <c r="B2775" t="s">
        <v>2893</v>
      </c>
      <c r="C2775" t="s">
        <v>562</v>
      </c>
      <c r="D2775" t="s">
        <v>21</v>
      </c>
      <c r="E2775">
        <v>26763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43290</v>
      </c>
      <c r="L2775" t="s">
        <v>26</v>
      </c>
      <c r="N2775" t="s">
        <v>24</v>
      </c>
    </row>
    <row r="2776" spans="1:14" x14ac:dyDescent="0.25">
      <c r="A2776" t="s">
        <v>2100</v>
      </c>
      <c r="B2776" t="s">
        <v>5047</v>
      </c>
      <c r="C2776" t="s">
        <v>2102</v>
      </c>
      <c r="D2776" t="s">
        <v>21</v>
      </c>
      <c r="E2776">
        <v>26283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43290</v>
      </c>
      <c r="L2776" t="s">
        <v>26</v>
      </c>
      <c r="N2776" t="s">
        <v>24</v>
      </c>
    </row>
    <row r="2777" spans="1:14" x14ac:dyDescent="0.25">
      <c r="A2777" t="s">
        <v>2983</v>
      </c>
      <c r="B2777" t="s">
        <v>2984</v>
      </c>
      <c r="C2777" t="s">
        <v>271</v>
      </c>
      <c r="D2777" t="s">
        <v>21</v>
      </c>
      <c r="E2777">
        <v>25405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43287</v>
      </c>
      <c r="L2777" t="s">
        <v>26</v>
      </c>
      <c r="N2777" t="s">
        <v>24</v>
      </c>
    </row>
    <row r="2778" spans="1:14" x14ac:dyDescent="0.25">
      <c r="A2778" t="s">
        <v>1760</v>
      </c>
      <c r="B2778" t="s">
        <v>5048</v>
      </c>
      <c r="C2778" t="s">
        <v>637</v>
      </c>
      <c r="D2778" t="s">
        <v>21</v>
      </c>
      <c r="E2778">
        <v>26101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43287</v>
      </c>
      <c r="L2778" t="s">
        <v>26</v>
      </c>
      <c r="N2778" t="s">
        <v>24</v>
      </c>
    </row>
    <row r="2779" spans="1:14" x14ac:dyDescent="0.25">
      <c r="A2779" t="s">
        <v>5049</v>
      </c>
      <c r="B2779" t="s">
        <v>239</v>
      </c>
      <c r="C2779" t="s">
        <v>240</v>
      </c>
      <c r="D2779" t="s">
        <v>21</v>
      </c>
      <c r="E2779">
        <v>25140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43287</v>
      </c>
      <c r="L2779" t="s">
        <v>26</v>
      </c>
      <c r="N2779" t="s">
        <v>24</v>
      </c>
    </row>
    <row r="2780" spans="1:14" x14ac:dyDescent="0.25">
      <c r="A2780" t="s">
        <v>5050</v>
      </c>
      <c r="B2780" t="s">
        <v>3615</v>
      </c>
      <c r="C2780" t="s">
        <v>271</v>
      </c>
      <c r="D2780" t="s">
        <v>21</v>
      </c>
      <c r="E2780">
        <v>25401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43287</v>
      </c>
      <c r="L2780" t="s">
        <v>26</v>
      </c>
      <c r="N2780" t="s">
        <v>24</v>
      </c>
    </row>
    <row r="2781" spans="1:14" x14ac:dyDescent="0.25">
      <c r="A2781" t="s">
        <v>3460</v>
      </c>
      <c r="B2781" t="s">
        <v>643</v>
      </c>
      <c r="C2781" t="s">
        <v>637</v>
      </c>
      <c r="D2781" t="s">
        <v>21</v>
      </c>
      <c r="E2781">
        <v>26101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43287</v>
      </c>
      <c r="L2781" t="s">
        <v>26</v>
      </c>
      <c r="N2781" t="s">
        <v>24</v>
      </c>
    </row>
    <row r="2782" spans="1:14" x14ac:dyDescent="0.25">
      <c r="A2782" t="s">
        <v>241</v>
      </c>
      <c r="B2782" t="s">
        <v>2741</v>
      </c>
      <c r="C2782" t="s">
        <v>243</v>
      </c>
      <c r="D2782" t="s">
        <v>21</v>
      </c>
      <c r="E2782">
        <v>25044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43287</v>
      </c>
      <c r="L2782" t="s">
        <v>26</v>
      </c>
      <c r="N2782" t="s">
        <v>24</v>
      </c>
    </row>
    <row r="2783" spans="1:14" x14ac:dyDescent="0.25">
      <c r="A2783" t="s">
        <v>5051</v>
      </c>
      <c r="B2783" t="s">
        <v>5052</v>
      </c>
      <c r="C2783" t="s">
        <v>637</v>
      </c>
      <c r="D2783" t="s">
        <v>21</v>
      </c>
      <c r="E2783">
        <v>26101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43287</v>
      </c>
      <c r="L2783" t="s">
        <v>26</v>
      </c>
      <c r="N2783" t="s">
        <v>24</v>
      </c>
    </row>
    <row r="2784" spans="1:14" x14ac:dyDescent="0.25">
      <c r="A2784" t="s">
        <v>2380</v>
      </c>
      <c r="B2784" t="s">
        <v>234</v>
      </c>
      <c r="C2784" t="s">
        <v>235</v>
      </c>
      <c r="D2784" t="s">
        <v>21</v>
      </c>
      <c r="E2784">
        <v>25174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43287</v>
      </c>
      <c r="L2784" t="s">
        <v>26</v>
      </c>
      <c r="N2784" t="s">
        <v>24</v>
      </c>
    </row>
    <row r="2785" spans="1:14" x14ac:dyDescent="0.25">
      <c r="A2785" t="s">
        <v>2380</v>
      </c>
      <c r="B2785" t="s">
        <v>5053</v>
      </c>
      <c r="C2785" t="s">
        <v>637</v>
      </c>
      <c r="D2785" t="s">
        <v>21</v>
      </c>
      <c r="E2785">
        <v>26101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43287</v>
      </c>
      <c r="L2785" t="s">
        <v>26</v>
      </c>
      <c r="N2785" t="s">
        <v>24</v>
      </c>
    </row>
    <row r="2786" spans="1:14" x14ac:dyDescent="0.25">
      <c r="A2786" t="s">
        <v>2380</v>
      </c>
      <c r="B2786" t="s">
        <v>5054</v>
      </c>
      <c r="C2786" t="s">
        <v>271</v>
      </c>
      <c r="D2786" t="s">
        <v>21</v>
      </c>
      <c r="E2786">
        <v>25401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43287</v>
      </c>
      <c r="L2786" t="s">
        <v>26</v>
      </c>
      <c r="N2786" t="s">
        <v>24</v>
      </c>
    </row>
    <row r="2787" spans="1:14" x14ac:dyDescent="0.25">
      <c r="A2787" t="s">
        <v>3736</v>
      </c>
      <c r="B2787" t="s">
        <v>5055</v>
      </c>
      <c r="C2787" t="s">
        <v>271</v>
      </c>
      <c r="D2787" t="s">
        <v>21</v>
      </c>
      <c r="E2787">
        <v>25401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43287</v>
      </c>
      <c r="L2787" t="s">
        <v>26</v>
      </c>
      <c r="N2787" t="s">
        <v>24</v>
      </c>
    </row>
    <row r="2788" spans="1:14" x14ac:dyDescent="0.25">
      <c r="A2788" t="s">
        <v>2407</v>
      </c>
      <c r="B2788" t="s">
        <v>2859</v>
      </c>
      <c r="C2788" t="s">
        <v>637</v>
      </c>
      <c r="D2788" t="s">
        <v>21</v>
      </c>
      <c r="E2788">
        <v>26101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43287</v>
      </c>
      <c r="L2788" t="s">
        <v>26</v>
      </c>
      <c r="N2788" t="s">
        <v>24</v>
      </c>
    </row>
    <row r="2789" spans="1:14" x14ac:dyDescent="0.25">
      <c r="A2789" t="s">
        <v>1428</v>
      </c>
      <c r="B2789" t="s">
        <v>1756</v>
      </c>
      <c r="C2789" t="s">
        <v>637</v>
      </c>
      <c r="D2789" t="s">
        <v>21</v>
      </c>
      <c r="E2789">
        <v>26101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43287</v>
      </c>
      <c r="L2789" t="s">
        <v>26</v>
      </c>
      <c r="N2789" t="s">
        <v>24</v>
      </c>
    </row>
    <row r="2790" spans="1:14" x14ac:dyDescent="0.25">
      <c r="A2790" t="s">
        <v>250</v>
      </c>
      <c r="B2790" t="s">
        <v>2748</v>
      </c>
      <c r="C2790" t="s">
        <v>252</v>
      </c>
      <c r="D2790" t="s">
        <v>21</v>
      </c>
      <c r="E2790">
        <v>25048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43287</v>
      </c>
      <c r="L2790" t="s">
        <v>26</v>
      </c>
      <c r="N2790" t="s">
        <v>24</v>
      </c>
    </row>
    <row r="2791" spans="1:14" x14ac:dyDescent="0.25">
      <c r="A2791" t="s">
        <v>5056</v>
      </c>
      <c r="B2791" t="s">
        <v>1923</v>
      </c>
      <c r="C2791" t="s">
        <v>271</v>
      </c>
      <c r="D2791" t="s">
        <v>21</v>
      </c>
      <c r="E2791">
        <v>25405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43287</v>
      </c>
      <c r="L2791" t="s">
        <v>26</v>
      </c>
      <c r="N2791" t="s">
        <v>24</v>
      </c>
    </row>
    <row r="2792" spans="1:14" x14ac:dyDescent="0.25">
      <c r="A2792" t="s">
        <v>2793</v>
      </c>
      <c r="B2792" t="s">
        <v>1737</v>
      </c>
      <c r="C2792" t="s">
        <v>637</v>
      </c>
      <c r="D2792" t="s">
        <v>21</v>
      </c>
      <c r="E2792">
        <v>26101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43287</v>
      </c>
      <c r="L2792" t="s">
        <v>26</v>
      </c>
      <c r="N2792" t="s">
        <v>24</v>
      </c>
    </row>
    <row r="2793" spans="1:14" x14ac:dyDescent="0.25">
      <c r="A2793" t="s">
        <v>5057</v>
      </c>
      <c r="B2793" t="s">
        <v>5058</v>
      </c>
      <c r="C2793" t="s">
        <v>789</v>
      </c>
      <c r="D2793" t="s">
        <v>21</v>
      </c>
      <c r="E2793">
        <v>26351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43287</v>
      </c>
      <c r="L2793" t="s">
        <v>26</v>
      </c>
      <c r="N2793" t="s">
        <v>24</v>
      </c>
    </row>
    <row r="2794" spans="1:14" x14ac:dyDescent="0.25">
      <c r="A2794" t="s">
        <v>2380</v>
      </c>
      <c r="B2794" t="s">
        <v>4046</v>
      </c>
      <c r="C2794" t="s">
        <v>4047</v>
      </c>
      <c r="D2794" t="s">
        <v>21</v>
      </c>
      <c r="E2794">
        <v>26142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43286</v>
      </c>
      <c r="L2794" t="s">
        <v>26</v>
      </c>
      <c r="N2794" t="s">
        <v>24</v>
      </c>
    </row>
    <row r="2795" spans="1:14" x14ac:dyDescent="0.25">
      <c r="A2795" t="s">
        <v>4002</v>
      </c>
      <c r="B2795" t="s">
        <v>4003</v>
      </c>
      <c r="C2795" t="s">
        <v>434</v>
      </c>
      <c r="D2795" t="s">
        <v>21</v>
      </c>
      <c r="E2795">
        <v>25143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43283</v>
      </c>
      <c r="L2795" t="s">
        <v>26</v>
      </c>
      <c r="N2795" t="s">
        <v>24</v>
      </c>
    </row>
    <row r="2796" spans="1:14" x14ac:dyDescent="0.25">
      <c r="A2796" t="s">
        <v>4021</v>
      </c>
      <c r="B2796" t="s">
        <v>4022</v>
      </c>
      <c r="C2796" t="s">
        <v>2013</v>
      </c>
      <c r="D2796" t="s">
        <v>21</v>
      </c>
      <c r="E2796">
        <v>26287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43283</v>
      </c>
      <c r="L2796" t="s">
        <v>26</v>
      </c>
      <c r="N2796" t="s">
        <v>24</v>
      </c>
    </row>
    <row r="2797" spans="1:14" x14ac:dyDescent="0.25">
      <c r="A2797" t="s">
        <v>5061</v>
      </c>
      <c r="B2797" t="s">
        <v>5062</v>
      </c>
      <c r="C2797" t="s">
        <v>2457</v>
      </c>
      <c r="D2797" t="s">
        <v>21</v>
      </c>
      <c r="E2797">
        <v>25071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43280</v>
      </c>
      <c r="L2797" t="s">
        <v>26</v>
      </c>
      <c r="N2797" t="s">
        <v>24</v>
      </c>
    </row>
    <row r="2798" spans="1:14" x14ac:dyDescent="0.25">
      <c r="A2798" t="s">
        <v>2220</v>
      </c>
      <c r="B2798" t="s">
        <v>2221</v>
      </c>
      <c r="C2798" t="s">
        <v>271</v>
      </c>
      <c r="D2798" t="s">
        <v>21</v>
      </c>
      <c r="E2798">
        <v>25404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43280</v>
      </c>
      <c r="L2798" t="s">
        <v>26</v>
      </c>
      <c r="N2798" t="s">
        <v>24</v>
      </c>
    </row>
    <row r="2799" spans="1:14" x14ac:dyDescent="0.25">
      <c r="A2799" t="s">
        <v>5063</v>
      </c>
      <c r="B2799" t="s">
        <v>5064</v>
      </c>
      <c r="C2799" t="s">
        <v>2457</v>
      </c>
      <c r="D2799" t="s">
        <v>21</v>
      </c>
      <c r="E2799">
        <v>25071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43280</v>
      </c>
      <c r="L2799" t="s">
        <v>26</v>
      </c>
      <c r="N2799" t="s">
        <v>24</v>
      </c>
    </row>
    <row r="2800" spans="1:14" x14ac:dyDescent="0.25">
      <c r="A2800" t="s">
        <v>2458</v>
      </c>
      <c r="B2800" t="s">
        <v>2459</v>
      </c>
      <c r="C2800" t="s">
        <v>2460</v>
      </c>
      <c r="D2800" t="s">
        <v>21</v>
      </c>
      <c r="E2800">
        <v>25045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43280</v>
      </c>
      <c r="L2800" t="s">
        <v>26</v>
      </c>
      <c r="N2800" t="s">
        <v>24</v>
      </c>
    </row>
    <row r="2801" spans="1:14" x14ac:dyDescent="0.25">
      <c r="A2801" t="s">
        <v>2432</v>
      </c>
      <c r="B2801" t="s">
        <v>1626</v>
      </c>
      <c r="C2801" t="s">
        <v>1617</v>
      </c>
      <c r="D2801" t="s">
        <v>21</v>
      </c>
      <c r="E2801">
        <v>25526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43280</v>
      </c>
      <c r="L2801" t="s">
        <v>26</v>
      </c>
      <c r="N2801" t="s">
        <v>24</v>
      </c>
    </row>
    <row r="2802" spans="1:14" x14ac:dyDescent="0.25">
      <c r="A2802" t="s">
        <v>343</v>
      </c>
      <c r="B2802" t="s">
        <v>4062</v>
      </c>
      <c r="C2802" t="s">
        <v>2457</v>
      </c>
      <c r="D2802" t="s">
        <v>21</v>
      </c>
      <c r="E2802">
        <v>25071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43280</v>
      </c>
      <c r="L2802" t="s">
        <v>26</v>
      </c>
      <c r="N2802" t="s">
        <v>24</v>
      </c>
    </row>
    <row r="2803" spans="1:14" x14ac:dyDescent="0.25">
      <c r="A2803" t="s">
        <v>2380</v>
      </c>
      <c r="B2803" t="s">
        <v>2472</v>
      </c>
      <c r="C2803" t="s">
        <v>2457</v>
      </c>
      <c r="D2803" t="s">
        <v>21</v>
      </c>
      <c r="E2803">
        <v>25071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43280</v>
      </c>
      <c r="L2803" t="s">
        <v>26</v>
      </c>
      <c r="N2803" t="s">
        <v>24</v>
      </c>
    </row>
    <row r="2804" spans="1:14" x14ac:dyDescent="0.25">
      <c r="A2804" t="s">
        <v>5065</v>
      </c>
      <c r="B2804" t="s">
        <v>5066</v>
      </c>
      <c r="C2804" t="s">
        <v>573</v>
      </c>
      <c r="D2804" t="s">
        <v>21</v>
      </c>
      <c r="E2804">
        <v>25427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43280</v>
      </c>
      <c r="L2804" t="s">
        <v>26</v>
      </c>
      <c r="N2804" t="s">
        <v>24</v>
      </c>
    </row>
    <row r="2805" spans="1:14" x14ac:dyDescent="0.25">
      <c r="A2805" t="s">
        <v>2759</v>
      </c>
      <c r="B2805" t="s">
        <v>2760</v>
      </c>
      <c r="C2805" t="s">
        <v>2457</v>
      </c>
      <c r="D2805" t="s">
        <v>21</v>
      </c>
      <c r="E2805">
        <v>25071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43280</v>
      </c>
      <c r="L2805" t="s">
        <v>26</v>
      </c>
      <c r="N2805" t="s">
        <v>24</v>
      </c>
    </row>
    <row r="2806" spans="1:14" x14ac:dyDescent="0.25">
      <c r="A2806" t="s">
        <v>5067</v>
      </c>
      <c r="B2806" t="s">
        <v>446</v>
      </c>
      <c r="C2806" t="s">
        <v>2778</v>
      </c>
      <c r="D2806" t="s">
        <v>21</v>
      </c>
      <c r="E2806">
        <v>25313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43280</v>
      </c>
      <c r="L2806" t="s">
        <v>26</v>
      </c>
      <c r="N2806" t="s">
        <v>24</v>
      </c>
    </row>
    <row r="2807" spans="1:14" x14ac:dyDescent="0.25">
      <c r="A2807" t="s">
        <v>1091</v>
      </c>
      <c r="B2807" t="s">
        <v>1889</v>
      </c>
      <c r="C2807" t="s">
        <v>1617</v>
      </c>
      <c r="D2807" t="s">
        <v>21</v>
      </c>
      <c r="E2807">
        <v>25526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43280</v>
      </c>
      <c r="L2807" t="s">
        <v>26</v>
      </c>
      <c r="N2807" t="s">
        <v>24</v>
      </c>
    </row>
    <row r="2808" spans="1:14" x14ac:dyDescent="0.25">
      <c r="A2808" t="s">
        <v>3290</v>
      </c>
      <c r="B2808" t="s">
        <v>2777</v>
      </c>
      <c r="C2808" t="s">
        <v>2778</v>
      </c>
      <c r="D2808" t="s">
        <v>21</v>
      </c>
      <c r="E2808">
        <v>25313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43280</v>
      </c>
      <c r="L2808" t="s">
        <v>26</v>
      </c>
      <c r="N2808" t="s">
        <v>24</v>
      </c>
    </row>
    <row r="2809" spans="1:14" x14ac:dyDescent="0.25">
      <c r="A2809" t="s">
        <v>3290</v>
      </c>
      <c r="B2809" t="s">
        <v>1893</v>
      </c>
      <c r="C2809" t="s">
        <v>1617</v>
      </c>
      <c r="D2809" t="s">
        <v>21</v>
      </c>
      <c r="E2809">
        <v>25526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43280</v>
      </c>
      <c r="L2809" t="s">
        <v>26</v>
      </c>
      <c r="N2809" t="s">
        <v>24</v>
      </c>
    </row>
    <row r="2810" spans="1:14" x14ac:dyDescent="0.25">
      <c r="A2810" t="s">
        <v>2575</v>
      </c>
      <c r="B2810" t="s">
        <v>2765</v>
      </c>
      <c r="C2810" t="s">
        <v>2460</v>
      </c>
      <c r="D2810" t="s">
        <v>21</v>
      </c>
      <c r="E2810">
        <v>25045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43280</v>
      </c>
      <c r="L2810" t="s">
        <v>26</v>
      </c>
      <c r="N2810" t="s">
        <v>24</v>
      </c>
    </row>
    <row r="2811" spans="1:14" x14ac:dyDescent="0.25">
      <c r="A2811" t="s">
        <v>744</v>
      </c>
      <c r="B2811" t="s">
        <v>5068</v>
      </c>
      <c r="C2811" t="s">
        <v>2778</v>
      </c>
      <c r="D2811" t="s">
        <v>21</v>
      </c>
      <c r="E2811">
        <v>25313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43280</v>
      </c>
      <c r="L2811" t="s">
        <v>26</v>
      </c>
      <c r="N2811" t="s">
        <v>24</v>
      </c>
    </row>
    <row r="2812" spans="1:14" x14ac:dyDescent="0.25">
      <c r="A2812" t="s">
        <v>5069</v>
      </c>
      <c r="B2812" t="s">
        <v>5070</v>
      </c>
      <c r="C2812" t="s">
        <v>340</v>
      </c>
      <c r="D2812" t="s">
        <v>21</v>
      </c>
      <c r="E2812">
        <v>24712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43279</v>
      </c>
      <c r="L2812" t="s">
        <v>26</v>
      </c>
      <c r="N2812" t="s">
        <v>24</v>
      </c>
    </row>
    <row r="2813" spans="1:14" x14ac:dyDescent="0.25">
      <c r="A2813" t="s">
        <v>1972</v>
      </c>
      <c r="B2813" t="s">
        <v>5071</v>
      </c>
      <c r="C2813" t="s">
        <v>1974</v>
      </c>
      <c r="D2813" t="s">
        <v>21</v>
      </c>
      <c r="E2813">
        <v>25971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43279</v>
      </c>
      <c r="L2813" t="s">
        <v>26</v>
      </c>
      <c r="N2813" t="s">
        <v>24</v>
      </c>
    </row>
    <row r="2814" spans="1:14" x14ac:dyDescent="0.25">
      <c r="A2814" t="s">
        <v>2866</v>
      </c>
      <c r="B2814" t="s">
        <v>2867</v>
      </c>
      <c r="C2814" t="s">
        <v>2605</v>
      </c>
      <c r="D2814" t="s">
        <v>21</v>
      </c>
      <c r="E2814">
        <v>25820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43279</v>
      </c>
      <c r="L2814" t="s">
        <v>26</v>
      </c>
      <c r="N2814" t="s">
        <v>24</v>
      </c>
    </row>
    <row r="2815" spans="1:14" x14ac:dyDescent="0.25">
      <c r="A2815" t="s">
        <v>5072</v>
      </c>
      <c r="B2815" t="s">
        <v>5073</v>
      </c>
      <c r="C2815" t="s">
        <v>5074</v>
      </c>
      <c r="D2815" t="s">
        <v>21</v>
      </c>
      <c r="E2815">
        <v>25922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43279</v>
      </c>
      <c r="L2815" t="s">
        <v>26</v>
      </c>
      <c r="N2815" t="s">
        <v>24</v>
      </c>
    </row>
    <row r="2816" spans="1:14" x14ac:dyDescent="0.25">
      <c r="A2816" t="s">
        <v>5075</v>
      </c>
      <c r="B2816" t="s">
        <v>5076</v>
      </c>
      <c r="C2816" t="s">
        <v>1974</v>
      </c>
      <c r="D2816" t="s">
        <v>21</v>
      </c>
      <c r="E2816">
        <v>25791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43279</v>
      </c>
      <c r="L2816" t="s">
        <v>26</v>
      </c>
      <c r="N2816" t="s">
        <v>24</v>
      </c>
    </row>
    <row r="2817" spans="1:14" x14ac:dyDescent="0.25">
      <c r="A2817" t="s">
        <v>5077</v>
      </c>
      <c r="B2817" t="s">
        <v>5078</v>
      </c>
      <c r="C2817" t="s">
        <v>340</v>
      </c>
      <c r="D2817" t="s">
        <v>21</v>
      </c>
      <c r="E2817">
        <v>24712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43279</v>
      </c>
      <c r="L2817" t="s">
        <v>26</v>
      </c>
      <c r="N2817" t="s">
        <v>24</v>
      </c>
    </row>
    <row r="2818" spans="1:14" x14ac:dyDescent="0.25">
      <c r="A2818" t="s">
        <v>2805</v>
      </c>
      <c r="B2818" t="s">
        <v>2806</v>
      </c>
      <c r="C2818" t="s">
        <v>968</v>
      </c>
      <c r="D2818" t="s">
        <v>21</v>
      </c>
      <c r="E2818">
        <v>25067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43278</v>
      </c>
      <c r="L2818" t="s">
        <v>26</v>
      </c>
      <c r="N2818" t="s">
        <v>24</v>
      </c>
    </row>
    <row r="2819" spans="1:14" x14ac:dyDescent="0.25">
      <c r="A2819" t="s">
        <v>1210</v>
      </c>
      <c r="B2819" t="s">
        <v>5079</v>
      </c>
      <c r="C2819" t="s">
        <v>48</v>
      </c>
      <c r="D2819" t="s">
        <v>21</v>
      </c>
      <c r="E2819">
        <v>25311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43278</v>
      </c>
      <c r="L2819" t="s">
        <v>26</v>
      </c>
      <c r="N2819" t="s">
        <v>24</v>
      </c>
    </row>
    <row r="2820" spans="1:14" x14ac:dyDescent="0.25">
      <c r="A2820" t="s">
        <v>3546</v>
      </c>
      <c r="B2820" t="s">
        <v>3547</v>
      </c>
      <c r="C2820" t="s">
        <v>53</v>
      </c>
      <c r="D2820" t="s">
        <v>21</v>
      </c>
      <c r="E2820">
        <v>25309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43278</v>
      </c>
      <c r="L2820" t="s">
        <v>26</v>
      </c>
      <c r="N2820" t="s">
        <v>24</v>
      </c>
    </row>
    <row r="2821" spans="1:14" x14ac:dyDescent="0.25">
      <c r="A2821" t="s">
        <v>1836</v>
      </c>
      <c r="B2821" t="s">
        <v>5080</v>
      </c>
      <c r="C2821" t="s">
        <v>1838</v>
      </c>
      <c r="D2821" t="s">
        <v>21</v>
      </c>
      <c r="E2821">
        <v>25126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43278</v>
      </c>
      <c r="L2821" t="s">
        <v>26</v>
      </c>
      <c r="N2821" t="s">
        <v>24</v>
      </c>
    </row>
    <row r="2822" spans="1:14" x14ac:dyDescent="0.25">
      <c r="A2822" t="s">
        <v>1984</v>
      </c>
      <c r="B2822" t="s">
        <v>5081</v>
      </c>
      <c r="C2822" t="s">
        <v>48</v>
      </c>
      <c r="D2822" t="s">
        <v>21</v>
      </c>
      <c r="E2822">
        <v>25311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43278</v>
      </c>
      <c r="L2822" t="s">
        <v>26</v>
      </c>
      <c r="N2822" t="s">
        <v>24</v>
      </c>
    </row>
    <row r="2823" spans="1:14" x14ac:dyDescent="0.25">
      <c r="A2823" t="s">
        <v>2432</v>
      </c>
      <c r="B2823" t="s">
        <v>5082</v>
      </c>
      <c r="C2823" t="s">
        <v>48</v>
      </c>
      <c r="D2823" t="s">
        <v>21</v>
      </c>
      <c r="E2823">
        <v>25301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43278</v>
      </c>
      <c r="L2823" t="s">
        <v>26</v>
      </c>
      <c r="N2823" t="s">
        <v>24</v>
      </c>
    </row>
    <row r="2824" spans="1:14" x14ac:dyDescent="0.25">
      <c r="A2824" t="s">
        <v>2432</v>
      </c>
      <c r="B2824" t="s">
        <v>2782</v>
      </c>
      <c r="C2824" t="s">
        <v>434</v>
      </c>
      <c r="D2824" t="s">
        <v>21</v>
      </c>
      <c r="E2824">
        <v>25143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43278</v>
      </c>
      <c r="L2824" t="s">
        <v>26</v>
      </c>
      <c r="N2824" t="s">
        <v>24</v>
      </c>
    </row>
    <row r="2825" spans="1:14" x14ac:dyDescent="0.25">
      <c r="A2825" t="s">
        <v>2432</v>
      </c>
      <c r="B2825" t="s">
        <v>5083</v>
      </c>
      <c r="C2825" t="s">
        <v>53</v>
      </c>
      <c r="D2825" t="s">
        <v>21</v>
      </c>
      <c r="E2825">
        <v>25303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43278</v>
      </c>
      <c r="L2825" t="s">
        <v>26</v>
      </c>
      <c r="N2825" t="s">
        <v>24</v>
      </c>
    </row>
    <row r="2826" spans="1:14" x14ac:dyDescent="0.25">
      <c r="A2826" t="s">
        <v>3376</v>
      </c>
      <c r="B2826" t="s">
        <v>3377</v>
      </c>
      <c r="C2826" t="s">
        <v>220</v>
      </c>
      <c r="D2826" t="s">
        <v>21</v>
      </c>
      <c r="E2826">
        <v>25506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43278</v>
      </c>
      <c r="L2826" t="s">
        <v>26</v>
      </c>
      <c r="N2826" t="s">
        <v>24</v>
      </c>
    </row>
    <row r="2827" spans="1:14" x14ac:dyDescent="0.25">
      <c r="A2827" t="s">
        <v>231</v>
      </c>
      <c r="B2827" t="s">
        <v>5084</v>
      </c>
      <c r="C2827" t="s">
        <v>220</v>
      </c>
      <c r="D2827" t="s">
        <v>21</v>
      </c>
      <c r="E2827">
        <v>25506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43278</v>
      </c>
      <c r="L2827" t="s">
        <v>26</v>
      </c>
      <c r="N2827" t="s">
        <v>24</v>
      </c>
    </row>
    <row r="2828" spans="1:14" x14ac:dyDescent="0.25">
      <c r="A2828" t="s">
        <v>2380</v>
      </c>
      <c r="B2828" t="s">
        <v>5085</v>
      </c>
      <c r="C2828" t="s">
        <v>48</v>
      </c>
      <c r="D2828" t="s">
        <v>21</v>
      </c>
      <c r="E2828">
        <v>25304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43278</v>
      </c>
      <c r="L2828" t="s">
        <v>26</v>
      </c>
      <c r="N2828" t="s">
        <v>24</v>
      </c>
    </row>
    <row r="2829" spans="1:14" x14ac:dyDescent="0.25">
      <c r="A2829" t="s">
        <v>3216</v>
      </c>
      <c r="B2829" t="s">
        <v>5086</v>
      </c>
      <c r="C2829" t="s">
        <v>48</v>
      </c>
      <c r="D2829" t="s">
        <v>21</v>
      </c>
      <c r="E2829">
        <v>25311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43278</v>
      </c>
      <c r="L2829" t="s">
        <v>26</v>
      </c>
      <c r="N2829" t="s">
        <v>24</v>
      </c>
    </row>
    <row r="2830" spans="1:14" x14ac:dyDescent="0.25">
      <c r="A2830" t="s">
        <v>3506</v>
      </c>
      <c r="B2830" t="s">
        <v>3507</v>
      </c>
      <c r="C2830" t="s">
        <v>3508</v>
      </c>
      <c r="D2830" t="s">
        <v>21</v>
      </c>
      <c r="E2830">
        <v>25545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43278</v>
      </c>
      <c r="L2830" t="s">
        <v>26</v>
      </c>
      <c r="N2830" t="s">
        <v>24</v>
      </c>
    </row>
    <row r="2831" spans="1:14" x14ac:dyDescent="0.25">
      <c r="A2831" t="s">
        <v>114</v>
      </c>
      <c r="B2831" t="s">
        <v>2786</v>
      </c>
      <c r="C2831" t="s">
        <v>434</v>
      </c>
      <c r="D2831" t="s">
        <v>21</v>
      </c>
      <c r="E2831">
        <v>25143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43278</v>
      </c>
      <c r="L2831" t="s">
        <v>26</v>
      </c>
      <c r="N2831" t="s">
        <v>24</v>
      </c>
    </row>
    <row r="2832" spans="1:14" x14ac:dyDescent="0.25">
      <c r="A2832" t="s">
        <v>2407</v>
      </c>
      <c r="B2832" t="s">
        <v>2479</v>
      </c>
      <c r="C2832" t="s">
        <v>48</v>
      </c>
      <c r="D2832" t="s">
        <v>21</v>
      </c>
      <c r="E2832">
        <v>25311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43278</v>
      </c>
      <c r="L2832" t="s">
        <v>26</v>
      </c>
      <c r="N2832" t="s">
        <v>24</v>
      </c>
    </row>
    <row r="2833" spans="1:14" x14ac:dyDescent="0.25">
      <c r="A2833" t="s">
        <v>2407</v>
      </c>
      <c r="B2833" t="s">
        <v>5087</v>
      </c>
      <c r="C2833" t="s">
        <v>48</v>
      </c>
      <c r="D2833" t="s">
        <v>21</v>
      </c>
      <c r="E2833">
        <v>25314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43278</v>
      </c>
      <c r="L2833" t="s">
        <v>26</v>
      </c>
      <c r="N2833" t="s">
        <v>24</v>
      </c>
    </row>
    <row r="2834" spans="1:14" x14ac:dyDescent="0.25">
      <c r="A2834" t="s">
        <v>2407</v>
      </c>
      <c r="B2834" t="s">
        <v>5088</v>
      </c>
      <c r="C2834" t="s">
        <v>1841</v>
      </c>
      <c r="D2834" t="s">
        <v>21</v>
      </c>
      <c r="E2834">
        <v>25039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43278</v>
      </c>
      <c r="L2834" t="s">
        <v>26</v>
      </c>
      <c r="N2834" t="s">
        <v>24</v>
      </c>
    </row>
    <row r="2835" spans="1:14" x14ac:dyDescent="0.25">
      <c r="A2835" t="s">
        <v>1428</v>
      </c>
      <c r="B2835" t="s">
        <v>1235</v>
      </c>
      <c r="C2835" t="s">
        <v>53</v>
      </c>
      <c r="D2835" t="s">
        <v>21</v>
      </c>
      <c r="E2835">
        <v>25303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43278</v>
      </c>
      <c r="L2835" t="s">
        <v>26</v>
      </c>
      <c r="N2835" t="s">
        <v>24</v>
      </c>
    </row>
    <row r="2836" spans="1:14" x14ac:dyDescent="0.25">
      <c r="A2836" t="s">
        <v>3033</v>
      </c>
      <c r="B2836" t="s">
        <v>5089</v>
      </c>
      <c r="C2836" t="s">
        <v>5090</v>
      </c>
      <c r="D2836" t="s">
        <v>21</v>
      </c>
      <c r="E2836">
        <v>25015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43278</v>
      </c>
      <c r="L2836" t="s">
        <v>26</v>
      </c>
      <c r="N2836" t="s">
        <v>24</v>
      </c>
    </row>
    <row r="2837" spans="1:14" x14ac:dyDescent="0.25">
      <c r="A2837" t="s">
        <v>1594</v>
      </c>
      <c r="B2837" t="s">
        <v>5091</v>
      </c>
      <c r="C2837" t="s">
        <v>1841</v>
      </c>
      <c r="D2837" t="s">
        <v>21</v>
      </c>
      <c r="E2837">
        <v>25039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43278</v>
      </c>
      <c r="L2837" t="s">
        <v>26</v>
      </c>
      <c r="N2837" t="s">
        <v>24</v>
      </c>
    </row>
    <row r="2838" spans="1:14" x14ac:dyDescent="0.25">
      <c r="A2838" t="s">
        <v>5009</v>
      </c>
      <c r="B2838" t="s">
        <v>754</v>
      </c>
      <c r="C2838" t="s">
        <v>53</v>
      </c>
      <c r="D2838" t="s">
        <v>21</v>
      </c>
      <c r="E2838">
        <v>25309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43278</v>
      </c>
      <c r="L2838" t="s">
        <v>26</v>
      </c>
      <c r="N2838" t="s">
        <v>24</v>
      </c>
    </row>
    <row r="2839" spans="1:14" x14ac:dyDescent="0.25">
      <c r="A2839" t="s">
        <v>2272</v>
      </c>
      <c r="B2839" t="s">
        <v>1245</v>
      </c>
      <c r="C2839" t="s">
        <v>53</v>
      </c>
      <c r="D2839" t="s">
        <v>21</v>
      </c>
      <c r="E2839">
        <v>25303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43278</v>
      </c>
      <c r="L2839" t="s">
        <v>26</v>
      </c>
      <c r="N2839" t="s">
        <v>24</v>
      </c>
    </row>
    <row r="2840" spans="1:14" x14ac:dyDescent="0.25">
      <c r="A2840" t="s">
        <v>2272</v>
      </c>
      <c r="B2840" t="s">
        <v>2273</v>
      </c>
      <c r="C2840" t="s">
        <v>2274</v>
      </c>
      <c r="D2840" t="s">
        <v>21</v>
      </c>
      <c r="E2840">
        <v>25035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43278</v>
      </c>
      <c r="L2840" t="s">
        <v>26</v>
      </c>
      <c r="N2840" t="s">
        <v>24</v>
      </c>
    </row>
    <row r="2841" spans="1:14" x14ac:dyDescent="0.25">
      <c r="A2841" t="s">
        <v>2798</v>
      </c>
      <c r="B2841" t="s">
        <v>2799</v>
      </c>
      <c r="C2841" t="s">
        <v>434</v>
      </c>
      <c r="D2841" t="s">
        <v>21</v>
      </c>
      <c r="E2841">
        <v>25143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43278</v>
      </c>
      <c r="L2841" t="s">
        <v>26</v>
      </c>
      <c r="N2841" t="s">
        <v>24</v>
      </c>
    </row>
    <row r="2842" spans="1:14" x14ac:dyDescent="0.25">
      <c r="A2842" t="s">
        <v>1091</v>
      </c>
      <c r="B2842" t="s">
        <v>2800</v>
      </c>
      <c r="C2842" t="s">
        <v>434</v>
      </c>
      <c r="D2842" t="s">
        <v>21</v>
      </c>
      <c r="E2842">
        <v>25143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43278</v>
      </c>
      <c r="L2842" t="s">
        <v>26</v>
      </c>
      <c r="N2842" t="s">
        <v>24</v>
      </c>
    </row>
    <row r="2843" spans="1:14" x14ac:dyDescent="0.25">
      <c r="A2843" t="s">
        <v>633</v>
      </c>
      <c r="B2843" t="s">
        <v>634</v>
      </c>
      <c r="C2843" t="s">
        <v>217</v>
      </c>
      <c r="D2843" t="s">
        <v>21</v>
      </c>
      <c r="E2843">
        <v>25523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43278</v>
      </c>
      <c r="L2843" t="s">
        <v>26</v>
      </c>
      <c r="N2843" t="s">
        <v>24</v>
      </c>
    </row>
    <row r="2844" spans="1:14" x14ac:dyDescent="0.25">
      <c r="A2844" t="s">
        <v>2352</v>
      </c>
      <c r="B2844" t="s">
        <v>5092</v>
      </c>
      <c r="C2844" t="s">
        <v>48</v>
      </c>
      <c r="D2844" t="s">
        <v>21</v>
      </c>
      <c r="E2844">
        <v>25311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43278</v>
      </c>
      <c r="L2844" t="s">
        <v>26</v>
      </c>
      <c r="N2844" t="s">
        <v>24</v>
      </c>
    </row>
    <row r="2845" spans="1:14" x14ac:dyDescent="0.25">
      <c r="A2845" t="s">
        <v>1874</v>
      </c>
      <c r="B2845" t="s">
        <v>5093</v>
      </c>
      <c r="C2845" t="s">
        <v>1876</v>
      </c>
      <c r="D2845" t="s">
        <v>21</v>
      </c>
      <c r="E2845">
        <v>25160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43278</v>
      </c>
      <c r="L2845" t="s">
        <v>26</v>
      </c>
      <c r="N2845" t="s">
        <v>24</v>
      </c>
    </row>
    <row r="2846" spans="1:14" x14ac:dyDescent="0.25">
      <c r="A2846" t="s">
        <v>5094</v>
      </c>
      <c r="B2846" t="s">
        <v>5095</v>
      </c>
      <c r="C2846" t="s">
        <v>53</v>
      </c>
      <c r="D2846" t="s">
        <v>21</v>
      </c>
      <c r="E2846">
        <v>25303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43278</v>
      </c>
      <c r="L2846" t="s">
        <v>26</v>
      </c>
      <c r="N2846" t="s">
        <v>24</v>
      </c>
    </row>
    <row r="2847" spans="1:14" x14ac:dyDescent="0.25">
      <c r="A2847" t="s">
        <v>5096</v>
      </c>
      <c r="B2847" t="s">
        <v>3461</v>
      </c>
      <c r="C2847" t="s">
        <v>441</v>
      </c>
      <c r="D2847" t="s">
        <v>21</v>
      </c>
      <c r="E2847">
        <v>26554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43277</v>
      </c>
      <c r="L2847" t="s">
        <v>26</v>
      </c>
      <c r="N2847" t="s">
        <v>24</v>
      </c>
    </row>
    <row r="2848" spans="1:14" x14ac:dyDescent="0.25">
      <c r="A2848" t="s">
        <v>2510</v>
      </c>
      <c r="B2848" t="s">
        <v>2511</v>
      </c>
      <c r="C2848" t="s">
        <v>520</v>
      </c>
      <c r="D2848" t="s">
        <v>21</v>
      </c>
      <c r="E2848">
        <v>26582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43277</v>
      </c>
      <c r="L2848" t="s">
        <v>26</v>
      </c>
      <c r="N2848" t="s">
        <v>24</v>
      </c>
    </row>
    <row r="2849" spans="1:14" x14ac:dyDescent="0.25">
      <c r="A2849" t="s">
        <v>439</v>
      </c>
      <c r="B2849" t="s">
        <v>3567</v>
      </c>
      <c r="C2849" t="s">
        <v>2463</v>
      </c>
      <c r="D2849" t="s">
        <v>21</v>
      </c>
      <c r="E2849">
        <v>25186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43277</v>
      </c>
      <c r="L2849" t="s">
        <v>26</v>
      </c>
      <c r="N2849" t="s">
        <v>24</v>
      </c>
    </row>
    <row r="2850" spans="1:14" x14ac:dyDescent="0.25">
      <c r="A2850" t="s">
        <v>3576</v>
      </c>
      <c r="B2850" t="s">
        <v>3577</v>
      </c>
      <c r="C2850" t="s">
        <v>2451</v>
      </c>
      <c r="D2850" t="s">
        <v>21</v>
      </c>
      <c r="E2850">
        <v>25812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43277</v>
      </c>
      <c r="L2850" t="s">
        <v>26</v>
      </c>
      <c r="N2850" t="s">
        <v>24</v>
      </c>
    </row>
    <row r="2851" spans="1:14" x14ac:dyDescent="0.25">
      <c r="A2851" t="s">
        <v>3578</v>
      </c>
      <c r="B2851" t="s">
        <v>3579</v>
      </c>
      <c r="C2851" t="s">
        <v>480</v>
      </c>
      <c r="D2851" t="s">
        <v>21</v>
      </c>
      <c r="E2851">
        <v>25901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43277</v>
      </c>
      <c r="L2851" t="s">
        <v>26</v>
      </c>
      <c r="N2851" t="s">
        <v>24</v>
      </c>
    </row>
    <row r="2852" spans="1:14" x14ac:dyDescent="0.25">
      <c r="A2852" t="s">
        <v>1827</v>
      </c>
      <c r="B2852" t="s">
        <v>1828</v>
      </c>
      <c r="C2852" t="s">
        <v>1654</v>
      </c>
      <c r="D2852" t="s">
        <v>21</v>
      </c>
      <c r="E2852">
        <v>25976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43277</v>
      </c>
      <c r="L2852" t="s">
        <v>26</v>
      </c>
      <c r="N2852" t="s">
        <v>24</v>
      </c>
    </row>
    <row r="2853" spans="1:14" x14ac:dyDescent="0.25">
      <c r="A2853" t="s">
        <v>5097</v>
      </c>
      <c r="B2853" t="s">
        <v>5098</v>
      </c>
      <c r="C2853" t="s">
        <v>441</v>
      </c>
      <c r="D2853" t="s">
        <v>21</v>
      </c>
      <c r="E2853">
        <v>26554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43277</v>
      </c>
      <c r="L2853" t="s">
        <v>26</v>
      </c>
      <c r="N2853" t="s">
        <v>24</v>
      </c>
    </row>
    <row r="2854" spans="1:14" x14ac:dyDescent="0.25">
      <c r="A2854" t="s">
        <v>2496</v>
      </c>
      <c r="B2854" t="s">
        <v>2497</v>
      </c>
      <c r="C2854" t="s">
        <v>520</v>
      </c>
      <c r="D2854" t="s">
        <v>21</v>
      </c>
      <c r="E2854">
        <v>26582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43276</v>
      </c>
      <c r="L2854" t="s">
        <v>26</v>
      </c>
      <c r="N2854" t="s">
        <v>24</v>
      </c>
    </row>
    <row r="2855" spans="1:14" x14ac:dyDescent="0.25">
      <c r="A2855" t="s">
        <v>1814</v>
      </c>
      <c r="B2855" t="s">
        <v>2499</v>
      </c>
      <c r="C2855" t="s">
        <v>520</v>
      </c>
      <c r="D2855" t="s">
        <v>21</v>
      </c>
      <c r="E2855">
        <v>26582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43276</v>
      </c>
      <c r="L2855" t="s">
        <v>26</v>
      </c>
      <c r="N2855" t="s">
        <v>24</v>
      </c>
    </row>
    <row r="2856" spans="1:14" x14ac:dyDescent="0.25">
      <c r="A2856" t="s">
        <v>2380</v>
      </c>
      <c r="B2856" t="s">
        <v>2310</v>
      </c>
      <c r="C2856" t="s">
        <v>2311</v>
      </c>
      <c r="D2856" t="s">
        <v>21</v>
      </c>
      <c r="E2856">
        <v>26571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43276</v>
      </c>
      <c r="L2856" t="s">
        <v>26</v>
      </c>
      <c r="N2856" t="s">
        <v>24</v>
      </c>
    </row>
    <row r="2857" spans="1:14" x14ac:dyDescent="0.25">
      <c r="A2857" t="s">
        <v>2380</v>
      </c>
      <c r="B2857" t="s">
        <v>2307</v>
      </c>
      <c r="C2857" t="s">
        <v>2308</v>
      </c>
      <c r="D2857" t="s">
        <v>21</v>
      </c>
      <c r="E2857">
        <v>26554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43276</v>
      </c>
      <c r="L2857" t="s">
        <v>26</v>
      </c>
      <c r="N2857" t="s">
        <v>24</v>
      </c>
    </row>
    <row r="2858" spans="1:14" x14ac:dyDescent="0.25">
      <c r="A2858" t="s">
        <v>2380</v>
      </c>
      <c r="B2858" t="s">
        <v>2027</v>
      </c>
      <c r="C2858" t="s">
        <v>3097</v>
      </c>
      <c r="D2858" t="s">
        <v>21</v>
      </c>
      <c r="E2858">
        <v>25621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43276</v>
      </c>
      <c r="L2858" t="s">
        <v>26</v>
      </c>
      <c r="N2858" t="s">
        <v>24</v>
      </c>
    </row>
    <row r="2859" spans="1:14" x14ac:dyDescent="0.25">
      <c r="A2859" t="s">
        <v>2380</v>
      </c>
      <c r="B2859" t="s">
        <v>2508</v>
      </c>
      <c r="C2859" t="s">
        <v>520</v>
      </c>
      <c r="D2859" t="s">
        <v>21</v>
      </c>
      <c r="E2859">
        <v>26582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43276</v>
      </c>
      <c r="L2859" t="s">
        <v>26</v>
      </c>
      <c r="N2859" t="s">
        <v>24</v>
      </c>
    </row>
    <row r="2860" spans="1:14" x14ac:dyDescent="0.25">
      <c r="A2860" t="s">
        <v>5099</v>
      </c>
      <c r="B2860" t="s">
        <v>715</v>
      </c>
      <c r="C2860" t="s">
        <v>716</v>
      </c>
      <c r="D2860" t="s">
        <v>21</v>
      </c>
      <c r="E2860">
        <v>25678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43273</v>
      </c>
      <c r="L2860" t="s">
        <v>26</v>
      </c>
      <c r="N2860" t="s">
        <v>24</v>
      </c>
    </row>
    <row r="2861" spans="1:14" x14ac:dyDescent="0.25">
      <c r="A2861" t="s">
        <v>2143</v>
      </c>
      <c r="B2861" t="s">
        <v>5100</v>
      </c>
      <c r="C2861" t="s">
        <v>914</v>
      </c>
      <c r="D2861" t="s">
        <v>21</v>
      </c>
      <c r="E2861">
        <v>25670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43273</v>
      </c>
      <c r="L2861" t="s">
        <v>26</v>
      </c>
      <c r="N2861" t="s">
        <v>24</v>
      </c>
    </row>
    <row r="2862" spans="1:14" x14ac:dyDescent="0.25">
      <c r="A2862" t="s">
        <v>1984</v>
      </c>
      <c r="B2862" t="s">
        <v>5101</v>
      </c>
      <c r="C2862" t="s">
        <v>520</v>
      </c>
      <c r="D2862" t="s">
        <v>21</v>
      </c>
      <c r="E2862">
        <v>26582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43273</v>
      </c>
      <c r="L2862" t="s">
        <v>26</v>
      </c>
      <c r="N2862" t="s">
        <v>24</v>
      </c>
    </row>
    <row r="2863" spans="1:14" x14ac:dyDescent="0.25">
      <c r="A2863" t="s">
        <v>359</v>
      </c>
      <c r="B2863" t="s">
        <v>1025</v>
      </c>
      <c r="C2863" t="s">
        <v>697</v>
      </c>
      <c r="D2863" t="s">
        <v>21</v>
      </c>
      <c r="E2863">
        <v>26521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43273</v>
      </c>
      <c r="L2863" t="s">
        <v>26</v>
      </c>
      <c r="N2863" t="s">
        <v>24</v>
      </c>
    </row>
    <row r="2864" spans="1:14" x14ac:dyDescent="0.25">
      <c r="A2864" t="s">
        <v>1037</v>
      </c>
      <c r="B2864" t="s">
        <v>5102</v>
      </c>
      <c r="C2864" t="s">
        <v>697</v>
      </c>
      <c r="D2864" t="s">
        <v>21</v>
      </c>
      <c r="E2864">
        <v>26521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43273</v>
      </c>
      <c r="L2864" t="s">
        <v>26</v>
      </c>
      <c r="N2864" t="s">
        <v>24</v>
      </c>
    </row>
    <row r="2865" spans="1:14" x14ac:dyDescent="0.25">
      <c r="A2865" t="s">
        <v>2432</v>
      </c>
      <c r="B2865" t="s">
        <v>2498</v>
      </c>
      <c r="C2865" t="s">
        <v>520</v>
      </c>
      <c r="D2865" t="s">
        <v>21</v>
      </c>
      <c r="E2865">
        <v>26582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43273</v>
      </c>
      <c r="L2865" t="s">
        <v>26</v>
      </c>
      <c r="N2865" t="s">
        <v>24</v>
      </c>
    </row>
    <row r="2866" spans="1:14" x14ac:dyDescent="0.25">
      <c r="A2866" t="s">
        <v>518</v>
      </c>
      <c r="B2866" t="s">
        <v>5103</v>
      </c>
      <c r="C2866" t="s">
        <v>520</v>
      </c>
      <c r="D2866" t="s">
        <v>21</v>
      </c>
      <c r="E2866">
        <v>26582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43273</v>
      </c>
      <c r="L2866" t="s">
        <v>26</v>
      </c>
      <c r="N2866" t="s">
        <v>24</v>
      </c>
    </row>
    <row r="2867" spans="1:14" x14ac:dyDescent="0.25">
      <c r="A2867" t="s">
        <v>695</v>
      </c>
      <c r="B2867" t="s">
        <v>696</v>
      </c>
      <c r="C2867" t="s">
        <v>697</v>
      </c>
      <c r="D2867" t="s">
        <v>21</v>
      </c>
      <c r="E2867">
        <v>26521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43273</v>
      </c>
      <c r="L2867" t="s">
        <v>26</v>
      </c>
      <c r="N2867" t="s">
        <v>24</v>
      </c>
    </row>
    <row r="2868" spans="1:14" x14ac:dyDescent="0.25">
      <c r="A2868" t="s">
        <v>1042</v>
      </c>
      <c r="B2868" t="s">
        <v>5104</v>
      </c>
      <c r="C2868" t="s">
        <v>1044</v>
      </c>
      <c r="D2868" t="s">
        <v>21</v>
      </c>
      <c r="E2868">
        <v>25524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43273</v>
      </c>
      <c r="L2868" t="s">
        <v>26</v>
      </c>
      <c r="N2868" t="s">
        <v>24</v>
      </c>
    </row>
    <row r="2869" spans="1:14" x14ac:dyDescent="0.25">
      <c r="A2869" t="s">
        <v>3960</v>
      </c>
      <c r="B2869" t="s">
        <v>3961</v>
      </c>
      <c r="C2869" t="s">
        <v>3911</v>
      </c>
      <c r="D2869" t="s">
        <v>21</v>
      </c>
      <c r="E2869">
        <v>25608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43273</v>
      </c>
      <c r="L2869" t="s">
        <v>26</v>
      </c>
      <c r="N2869" t="s">
        <v>24</v>
      </c>
    </row>
    <row r="2870" spans="1:14" x14ac:dyDescent="0.25">
      <c r="A2870" t="s">
        <v>2652</v>
      </c>
      <c r="B2870" t="s">
        <v>5055</v>
      </c>
      <c r="C2870" t="s">
        <v>271</v>
      </c>
      <c r="D2870" t="s">
        <v>21</v>
      </c>
      <c r="E2870">
        <v>25401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43273</v>
      </c>
      <c r="L2870" t="s">
        <v>26</v>
      </c>
      <c r="N2870" t="s">
        <v>24</v>
      </c>
    </row>
    <row r="2871" spans="1:14" x14ac:dyDescent="0.25">
      <c r="A2871" t="s">
        <v>343</v>
      </c>
      <c r="B2871" t="s">
        <v>3528</v>
      </c>
      <c r="C2871" t="s">
        <v>2358</v>
      </c>
      <c r="D2871" t="s">
        <v>21</v>
      </c>
      <c r="E2871">
        <v>25177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43273</v>
      </c>
      <c r="L2871" t="s">
        <v>26</v>
      </c>
      <c r="N2871" t="s">
        <v>24</v>
      </c>
    </row>
    <row r="2872" spans="1:14" x14ac:dyDescent="0.25">
      <c r="A2872" t="s">
        <v>1050</v>
      </c>
      <c r="B2872" t="s">
        <v>1051</v>
      </c>
      <c r="C2872" t="s">
        <v>5105</v>
      </c>
      <c r="D2872" t="s">
        <v>21</v>
      </c>
      <c r="E2872">
        <v>26541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43273</v>
      </c>
      <c r="L2872" t="s">
        <v>26</v>
      </c>
      <c r="N2872" t="s">
        <v>24</v>
      </c>
    </row>
    <row r="2873" spans="1:14" x14ac:dyDescent="0.25">
      <c r="A2873" t="s">
        <v>2380</v>
      </c>
      <c r="B2873" t="s">
        <v>1095</v>
      </c>
      <c r="C2873" t="s">
        <v>37</v>
      </c>
      <c r="D2873" t="s">
        <v>21</v>
      </c>
      <c r="E2873">
        <v>26501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43273</v>
      </c>
      <c r="L2873" t="s">
        <v>26</v>
      </c>
      <c r="N2873" t="s">
        <v>24</v>
      </c>
    </row>
    <row r="2874" spans="1:14" x14ac:dyDescent="0.25">
      <c r="A2874" t="s">
        <v>5106</v>
      </c>
      <c r="B2874" t="s">
        <v>5107</v>
      </c>
      <c r="C2874" t="s">
        <v>2940</v>
      </c>
      <c r="D2874" t="s">
        <v>21</v>
      </c>
      <c r="E2874">
        <v>25557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43273</v>
      </c>
      <c r="L2874" t="s">
        <v>26</v>
      </c>
      <c r="N2874" t="s">
        <v>24</v>
      </c>
    </row>
    <row r="2875" spans="1:14" x14ac:dyDescent="0.25">
      <c r="A2875" t="s">
        <v>3988</v>
      </c>
      <c r="B2875" t="s">
        <v>3989</v>
      </c>
      <c r="C2875" t="s">
        <v>74</v>
      </c>
      <c r="D2875" t="s">
        <v>21</v>
      </c>
      <c r="E2875">
        <v>24901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43273</v>
      </c>
      <c r="L2875" t="s">
        <v>26</v>
      </c>
      <c r="N2875" t="s">
        <v>24</v>
      </c>
    </row>
    <row r="2876" spans="1:14" x14ac:dyDescent="0.25">
      <c r="A2876" t="s">
        <v>2404</v>
      </c>
      <c r="B2876" t="s">
        <v>3616</v>
      </c>
      <c r="C2876" t="s">
        <v>271</v>
      </c>
      <c r="D2876" t="s">
        <v>21</v>
      </c>
      <c r="E2876">
        <v>25404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43273</v>
      </c>
      <c r="L2876" t="s">
        <v>26</v>
      </c>
      <c r="N2876" t="s">
        <v>24</v>
      </c>
    </row>
    <row r="2877" spans="1:14" x14ac:dyDescent="0.25">
      <c r="A2877" t="s">
        <v>5108</v>
      </c>
      <c r="B2877" t="s">
        <v>2979</v>
      </c>
      <c r="C2877" t="s">
        <v>326</v>
      </c>
      <c r="D2877" t="s">
        <v>21</v>
      </c>
      <c r="E2877">
        <v>25702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43273</v>
      </c>
      <c r="L2877" t="s">
        <v>26</v>
      </c>
      <c r="N2877" t="s">
        <v>24</v>
      </c>
    </row>
    <row r="2878" spans="1:14" x14ac:dyDescent="0.25">
      <c r="A2878" t="s">
        <v>2817</v>
      </c>
      <c r="B2878" t="s">
        <v>2818</v>
      </c>
      <c r="C2878" t="s">
        <v>271</v>
      </c>
      <c r="D2878" t="s">
        <v>21</v>
      </c>
      <c r="E2878">
        <v>25401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43273</v>
      </c>
      <c r="L2878" t="s">
        <v>26</v>
      </c>
      <c r="N2878" t="s">
        <v>24</v>
      </c>
    </row>
    <row r="2879" spans="1:14" x14ac:dyDescent="0.25">
      <c r="A2879" t="s">
        <v>5109</v>
      </c>
      <c r="B2879" t="s">
        <v>5110</v>
      </c>
      <c r="C2879" t="s">
        <v>1427</v>
      </c>
      <c r="D2879" t="s">
        <v>21</v>
      </c>
      <c r="E2879">
        <v>25688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43273</v>
      </c>
      <c r="L2879" t="s">
        <v>26</v>
      </c>
      <c r="N2879" t="s">
        <v>24</v>
      </c>
    </row>
    <row r="2880" spans="1:14" x14ac:dyDescent="0.25">
      <c r="A2880" t="s">
        <v>2154</v>
      </c>
      <c r="B2880" t="s">
        <v>2155</v>
      </c>
      <c r="C2880" t="s">
        <v>914</v>
      </c>
      <c r="D2880" t="s">
        <v>21</v>
      </c>
      <c r="E2880">
        <v>25670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43273</v>
      </c>
      <c r="L2880" t="s">
        <v>26</v>
      </c>
      <c r="N2880" t="s">
        <v>24</v>
      </c>
    </row>
    <row r="2881" spans="1:14" x14ac:dyDescent="0.25">
      <c r="A2881" t="s">
        <v>5111</v>
      </c>
      <c r="B2881" t="s">
        <v>5112</v>
      </c>
      <c r="C2881" t="s">
        <v>697</v>
      </c>
      <c r="D2881" t="s">
        <v>21</v>
      </c>
      <c r="E2881">
        <v>26521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43273</v>
      </c>
      <c r="L2881" t="s">
        <v>26</v>
      </c>
      <c r="N2881" t="s">
        <v>24</v>
      </c>
    </row>
    <row r="2882" spans="1:14" x14ac:dyDescent="0.25">
      <c r="A2882" t="s">
        <v>2512</v>
      </c>
      <c r="B2882" t="s">
        <v>2513</v>
      </c>
      <c r="C2882" t="s">
        <v>520</v>
      </c>
      <c r="D2882" t="s">
        <v>21</v>
      </c>
      <c r="E2882">
        <v>26582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43273</v>
      </c>
      <c r="L2882" t="s">
        <v>26</v>
      </c>
      <c r="N2882" t="s">
        <v>24</v>
      </c>
    </row>
    <row r="2883" spans="1:14" x14ac:dyDescent="0.25">
      <c r="A2883" t="s">
        <v>2425</v>
      </c>
      <c r="B2883" t="s">
        <v>5113</v>
      </c>
      <c r="C2883" t="s">
        <v>914</v>
      </c>
      <c r="D2883" t="s">
        <v>21</v>
      </c>
      <c r="E2883">
        <v>25670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43273</v>
      </c>
      <c r="L2883" t="s">
        <v>26</v>
      </c>
      <c r="N2883" t="s">
        <v>24</v>
      </c>
    </row>
    <row r="2884" spans="1:14" x14ac:dyDescent="0.25">
      <c r="A2884" t="s">
        <v>1091</v>
      </c>
      <c r="B2884" t="s">
        <v>1092</v>
      </c>
      <c r="C2884" t="s">
        <v>271</v>
      </c>
      <c r="D2884" t="s">
        <v>21</v>
      </c>
      <c r="E2884">
        <v>25401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43273</v>
      </c>
      <c r="L2884" t="s">
        <v>26</v>
      </c>
      <c r="N2884" t="s">
        <v>24</v>
      </c>
    </row>
    <row r="2885" spans="1:14" x14ac:dyDescent="0.25">
      <c r="A2885" t="s">
        <v>5114</v>
      </c>
      <c r="B2885" t="s">
        <v>1141</v>
      </c>
      <c r="C2885" t="s">
        <v>3477</v>
      </c>
      <c r="D2885" t="s">
        <v>21</v>
      </c>
      <c r="E2885">
        <v>25880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43271</v>
      </c>
      <c r="L2885" t="s">
        <v>26</v>
      </c>
      <c r="N2885" t="s">
        <v>24</v>
      </c>
    </row>
    <row r="2886" spans="1:14" x14ac:dyDescent="0.25">
      <c r="A2886" t="s">
        <v>359</v>
      </c>
      <c r="B2886" t="s">
        <v>2680</v>
      </c>
      <c r="C2886" t="s">
        <v>991</v>
      </c>
      <c r="D2886" t="s">
        <v>21</v>
      </c>
      <c r="E2886">
        <v>25414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43271</v>
      </c>
      <c r="L2886" t="s">
        <v>26</v>
      </c>
      <c r="N2886" t="s">
        <v>24</v>
      </c>
    </row>
    <row r="2887" spans="1:14" x14ac:dyDescent="0.25">
      <c r="A2887" t="s">
        <v>3519</v>
      </c>
      <c r="B2887" t="s">
        <v>5115</v>
      </c>
      <c r="C2887" t="s">
        <v>1293</v>
      </c>
      <c r="D2887" t="s">
        <v>21</v>
      </c>
      <c r="E2887">
        <v>25443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43271</v>
      </c>
      <c r="L2887" t="s">
        <v>26</v>
      </c>
      <c r="N2887" t="s">
        <v>24</v>
      </c>
    </row>
    <row r="2888" spans="1:14" x14ac:dyDescent="0.25">
      <c r="A2888" t="s">
        <v>366</v>
      </c>
      <c r="B2888" t="s">
        <v>5116</v>
      </c>
      <c r="C2888" t="s">
        <v>113</v>
      </c>
      <c r="D2888" t="s">
        <v>21</v>
      </c>
      <c r="E2888">
        <v>25801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43271</v>
      </c>
      <c r="L2888" t="s">
        <v>26</v>
      </c>
      <c r="N2888" t="s">
        <v>24</v>
      </c>
    </row>
    <row r="2889" spans="1:14" x14ac:dyDescent="0.25">
      <c r="A2889" t="s">
        <v>2571</v>
      </c>
      <c r="B2889" t="s">
        <v>5117</v>
      </c>
      <c r="C2889" t="s">
        <v>3477</v>
      </c>
      <c r="D2889" t="s">
        <v>21</v>
      </c>
      <c r="E2889">
        <v>25818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43271</v>
      </c>
      <c r="L2889" t="s">
        <v>26</v>
      </c>
      <c r="N2889" t="s">
        <v>24</v>
      </c>
    </row>
    <row r="2890" spans="1:14" x14ac:dyDescent="0.25">
      <c r="A2890" t="s">
        <v>5118</v>
      </c>
      <c r="B2890" t="s">
        <v>1159</v>
      </c>
      <c r="C2890" t="s">
        <v>3477</v>
      </c>
      <c r="D2890" t="s">
        <v>21</v>
      </c>
      <c r="E2890">
        <v>25818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43271</v>
      </c>
      <c r="L2890" t="s">
        <v>26</v>
      </c>
      <c r="N2890" t="s">
        <v>24</v>
      </c>
    </row>
    <row r="2891" spans="1:14" x14ac:dyDescent="0.25">
      <c r="A2891" t="s">
        <v>5119</v>
      </c>
      <c r="B2891" t="s">
        <v>5120</v>
      </c>
      <c r="C2891" t="s">
        <v>4113</v>
      </c>
      <c r="D2891" t="s">
        <v>21</v>
      </c>
      <c r="E2891">
        <v>25880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43271</v>
      </c>
      <c r="L2891" t="s">
        <v>26</v>
      </c>
      <c r="N2891" t="s">
        <v>24</v>
      </c>
    </row>
    <row r="2892" spans="1:14" x14ac:dyDescent="0.25">
      <c r="A2892" t="s">
        <v>5015</v>
      </c>
      <c r="B2892" t="s">
        <v>5121</v>
      </c>
      <c r="C2892" t="s">
        <v>113</v>
      </c>
      <c r="D2892" t="s">
        <v>21</v>
      </c>
      <c r="E2892">
        <v>25801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43271</v>
      </c>
      <c r="L2892" t="s">
        <v>26</v>
      </c>
      <c r="N2892" t="s">
        <v>24</v>
      </c>
    </row>
    <row r="2893" spans="1:14" x14ac:dyDescent="0.25">
      <c r="A2893" t="s">
        <v>3290</v>
      </c>
      <c r="B2893" t="s">
        <v>1124</v>
      </c>
      <c r="C2893" t="s">
        <v>3477</v>
      </c>
      <c r="D2893" t="s">
        <v>21</v>
      </c>
      <c r="E2893">
        <v>25818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43271</v>
      </c>
      <c r="L2893" t="s">
        <v>26</v>
      </c>
      <c r="N2893" t="s">
        <v>24</v>
      </c>
    </row>
    <row r="2894" spans="1:14" x14ac:dyDescent="0.25">
      <c r="A2894" t="s">
        <v>2432</v>
      </c>
      <c r="B2894" t="s">
        <v>5122</v>
      </c>
      <c r="C2894" t="s">
        <v>480</v>
      </c>
      <c r="D2894" t="s">
        <v>21</v>
      </c>
      <c r="E2894">
        <v>25901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43270</v>
      </c>
      <c r="L2894" t="s">
        <v>26</v>
      </c>
      <c r="N2894" t="s">
        <v>24</v>
      </c>
    </row>
    <row r="2895" spans="1:14" x14ac:dyDescent="0.25">
      <c r="A2895" t="s">
        <v>5123</v>
      </c>
      <c r="B2895" t="s">
        <v>310</v>
      </c>
      <c r="C2895" t="s">
        <v>311</v>
      </c>
      <c r="D2895" t="s">
        <v>21</v>
      </c>
      <c r="E2895">
        <v>24941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43270</v>
      </c>
      <c r="L2895" t="s">
        <v>26</v>
      </c>
      <c r="N2895" t="s">
        <v>24</v>
      </c>
    </row>
    <row r="2896" spans="1:14" x14ac:dyDescent="0.25">
      <c r="A2896" t="s">
        <v>2492</v>
      </c>
      <c r="B2896" t="s">
        <v>2493</v>
      </c>
      <c r="C2896" t="s">
        <v>2494</v>
      </c>
      <c r="D2896" t="s">
        <v>21</v>
      </c>
      <c r="E2896">
        <v>26656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43270</v>
      </c>
      <c r="L2896" t="s">
        <v>26</v>
      </c>
      <c r="N2896" t="s">
        <v>24</v>
      </c>
    </row>
    <row r="2897" spans="1:14" x14ac:dyDescent="0.25">
      <c r="A2897" t="s">
        <v>1284</v>
      </c>
      <c r="B2897" t="s">
        <v>2468</v>
      </c>
      <c r="C2897" t="s">
        <v>2469</v>
      </c>
      <c r="D2897" t="s">
        <v>21</v>
      </c>
      <c r="E2897">
        <v>26651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43270</v>
      </c>
      <c r="L2897" t="s">
        <v>26</v>
      </c>
      <c r="N2897" t="s">
        <v>24</v>
      </c>
    </row>
    <row r="2898" spans="1:14" x14ac:dyDescent="0.25">
      <c r="A2898" t="s">
        <v>918</v>
      </c>
      <c r="B2898" t="s">
        <v>5124</v>
      </c>
      <c r="C2898" t="s">
        <v>480</v>
      </c>
      <c r="D2898" t="s">
        <v>21</v>
      </c>
      <c r="E2898">
        <v>25901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43270</v>
      </c>
      <c r="L2898" t="s">
        <v>26</v>
      </c>
      <c r="N2898" t="s">
        <v>24</v>
      </c>
    </row>
    <row r="2899" spans="1:14" x14ac:dyDescent="0.25">
      <c r="A2899" t="s">
        <v>2380</v>
      </c>
      <c r="B2899" t="s">
        <v>2473</v>
      </c>
      <c r="C2899" t="s">
        <v>2417</v>
      </c>
      <c r="D2899" t="s">
        <v>21</v>
      </c>
      <c r="E2899">
        <v>25085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43270</v>
      </c>
      <c r="L2899" t="s">
        <v>26</v>
      </c>
      <c r="N2899" t="s">
        <v>24</v>
      </c>
    </row>
    <row r="2900" spans="1:14" x14ac:dyDescent="0.25">
      <c r="A2900" t="s">
        <v>3985</v>
      </c>
      <c r="B2900" t="s">
        <v>3986</v>
      </c>
      <c r="C2900" t="s">
        <v>3987</v>
      </c>
      <c r="D2900" t="s">
        <v>21</v>
      </c>
      <c r="E2900">
        <v>24951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43270</v>
      </c>
      <c r="L2900" t="s">
        <v>26</v>
      </c>
      <c r="N2900" t="s">
        <v>24</v>
      </c>
    </row>
    <row r="2901" spans="1:14" x14ac:dyDescent="0.25">
      <c r="A2901" t="s">
        <v>5125</v>
      </c>
      <c r="B2901" t="s">
        <v>2476</v>
      </c>
      <c r="C2901" t="s">
        <v>2417</v>
      </c>
      <c r="D2901" t="s">
        <v>21</v>
      </c>
      <c r="E2901">
        <v>25085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43270</v>
      </c>
      <c r="L2901" t="s">
        <v>26</v>
      </c>
      <c r="N2901" t="s">
        <v>24</v>
      </c>
    </row>
    <row r="2902" spans="1:14" x14ac:dyDescent="0.25">
      <c r="A2902" t="s">
        <v>2407</v>
      </c>
      <c r="B2902" t="s">
        <v>2477</v>
      </c>
      <c r="C2902" t="s">
        <v>2478</v>
      </c>
      <c r="D2902" t="s">
        <v>21</v>
      </c>
      <c r="E2902">
        <v>25002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43270</v>
      </c>
      <c r="L2902" t="s">
        <v>26</v>
      </c>
      <c r="N2902" t="s">
        <v>24</v>
      </c>
    </row>
    <row r="2903" spans="1:14" x14ac:dyDescent="0.25">
      <c r="A2903" t="s">
        <v>3997</v>
      </c>
      <c r="B2903" t="s">
        <v>3998</v>
      </c>
      <c r="C2903" t="s">
        <v>3999</v>
      </c>
      <c r="D2903" t="s">
        <v>21</v>
      </c>
      <c r="E2903">
        <v>26581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43270</v>
      </c>
      <c r="L2903" t="s">
        <v>26</v>
      </c>
      <c r="N2903" t="s">
        <v>24</v>
      </c>
    </row>
    <row r="2904" spans="1:14" x14ac:dyDescent="0.25">
      <c r="A2904" t="s">
        <v>4169</v>
      </c>
      <c r="B2904" t="s">
        <v>484</v>
      </c>
      <c r="C2904" t="s">
        <v>480</v>
      </c>
      <c r="D2904" t="s">
        <v>21</v>
      </c>
      <c r="E2904">
        <v>25901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43270</v>
      </c>
      <c r="L2904" t="s">
        <v>26</v>
      </c>
      <c r="N2904" t="s">
        <v>24</v>
      </c>
    </row>
    <row r="2905" spans="1:14" x14ac:dyDescent="0.25">
      <c r="A2905" t="s">
        <v>4000</v>
      </c>
      <c r="B2905" t="s">
        <v>995</v>
      </c>
      <c r="C2905" t="s">
        <v>4001</v>
      </c>
      <c r="D2905" t="s">
        <v>21</v>
      </c>
      <c r="E2905">
        <v>26377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43270</v>
      </c>
      <c r="L2905" t="s">
        <v>26</v>
      </c>
      <c r="N2905" t="s">
        <v>24</v>
      </c>
    </row>
    <row r="2906" spans="1:14" x14ac:dyDescent="0.25">
      <c r="A2906" t="s">
        <v>5126</v>
      </c>
      <c r="B2906" t="s">
        <v>5127</v>
      </c>
      <c r="C2906" t="s">
        <v>5128</v>
      </c>
      <c r="D2906" t="s">
        <v>21</v>
      </c>
      <c r="E2906">
        <v>25161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43270</v>
      </c>
      <c r="L2906" t="s">
        <v>26</v>
      </c>
      <c r="N2906" t="s">
        <v>24</v>
      </c>
    </row>
    <row r="2907" spans="1:14" x14ac:dyDescent="0.25">
      <c r="A2907" t="s">
        <v>3991</v>
      </c>
      <c r="B2907" t="s">
        <v>3992</v>
      </c>
      <c r="C2907" t="s">
        <v>87</v>
      </c>
      <c r="D2907" t="s">
        <v>21</v>
      </c>
      <c r="E2907">
        <v>24983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43270</v>
      </c>
      <c r="L2907" t="s">
        <v>26</v>
      </c>
      <c r="N2907" t="s">
        <v>24</v>
      </c>
    </row>
    <row r="2908" spans="1:14" x14ac:dyDescent="0.25">
      <c r="A2908" t="s">
        <v>790</v>
      </c>
      <c r="B2908" t="s">
        <v>5129</v>
      </c>
      <c r="C2908" t="s">
        <v>3428</v>
      </c>
      <c r="D2908" t="s">
        <v>21</v>
      </c>
      <c r="E2908">
        <v>25661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43270</v>
      </c>
      <c r="L2908" t="s">
        <v>26</v>
      </c>
      <c r="N2908" t="s">
        <v>24</v>
      </c>
    </row>
    <row r="2909" spans="1:14" x14ac:dyDescent="0.25">
      <c r="A2909" t="s">
        <v>3753</v>
      </c>
      <c r="B2909" t="s">
        <v>3754</v>
      </c>
      <c r="C2909" t="s">
        <v>1024</v>
      </c>
      <c r="D2909" t="s">
        <v>21</v>
      </c>
      <c r="E2909">
        <v>26354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43269</v>
      </c>
      <c r="L2909" t="s">
        <v>26</v>
      </c>
      <c r="N2909" t="s">
        <v>24</v>
      </c>
    </row>
    <row r="2910" spans="1:14" x14ac:dyDescent="0.25">
      <c r="A2910" t="s">
        <v>2407</v>
      </c>
      <c r="B2910" t="s">
        <v>4178</v>
      </c>
      <c r="C2910" t="s">
        <v>1380</v>
      </c>
      <c r="D2910" t="s">
        <v>21</v>
      </c>
      <c r="E2910">
        <v>26330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43269</v>
      </c>
      <c r="L2910" t="s">
        <v>26</v>
      </c>
      <c r="N2910" t="s">
        <v>24</v>
      </c>
    </row>
    <row r="2911" spans="1:14" x14ac:dyDescent="0.25">
      <c r="A2911" t="s">
        <v>1091</v>
      </c>
      <c r="B2911" t="s">
        <v>4064</v>
      </c>
      <c r="C2911" t="s">
        <v>2919</v>
      </c>
      <c r="D2911" t="s">
        <v>21</v>
      </c>
      <c r="E2911">
        <v>25570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43269</v>
      </c>
      <c r="L2911" t="s">
        <v>26</v>
      </c>
      <c r="N2911" t="s">
        <v>24</v>
      </c>
    </row>
    <row r="2912" spans="1:14" x14ac:dyDescent="0.25">
      <c r="A2912" t="s">
        <v>4245</v>
      </c>
      <c r="B2912" t="s">
        <v>4246</v>
      </c>
      <c r="C2912" t="s">
        <v>326</v>
      </c>
      <c r="D2912" t="s">
        <v>21</v>
      </c>
      <c r="E2912">
        <v>25702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43269</v>
      </c>
      <c r="L2912" t="s">
        <v>26</v>
      </c>
      <c r="N2912" t="s">
        <v>24</v>
      </c>
    </row>
    <row r="2913" spans="1:14" x14ac:dyDescent="0.25">
      <c r="A2913" t="s">
        <v>4132</v>
      </c>
      <c r="B2913" t="s">
        <v>4133</v>
      </c>
      <c r="C2913" t="s">
        <v>1769</v>
      </c>
      <c r="D2913" t="s">
        <v>21</v>
      </c>
      <c r="E2913">
        <v>26320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43266</v>
      </c>
      <c r="L2913" t="s">
        <v>26</v>
      </c>
      <c r="N2913" t="s">
        <v>24</v>
      </c>
    </row>
    <row r="2914" spans="1:14" x14ac:dyDescent="0.25">
      <c r="A2914" t="s">
        <v>4137</v>
      </c>
      <c r="B2914" t="s">
        <v>4138</v>
      </c>
      <c r="C2914" t="s">
        <v>1698</v>
      </c>
      <c r="D2914" t="s">
        <v>21</v>
      </c>
      <c r="E2914">
        <v>26155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43266</v>
      </c>
      <c r="L2914" t="s">
        <v>26</v>
      </c>
      <c r="N2914" t="s">
        <v>24</v>
      </c>
    </row>
    <row r="2915" spans="1:14" x14ac:dyDescent="0.25">
      <c r="A2915" t="s">
        <v>2056</v>
      </c>
      <c r="B2915" t="s">
        <v>2057</v>
      </c>
      <c r="C2915" t="s">
        <v>2058</v>
      </c>
      <c r="D2915" t="s">
        <v>21</v>
      </c>
      <c r="E2915">
        <v>26610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43265</v>
      </c>
      <c r="L2915" t="s">
        <v>26</v>
      </c>
      <c r="N2915" t="s">
        <v>24</v>
      </c>
    </row>
    <row r="2916" spans="1:14" x14ac:dyDescent="0.25">
      <c r="A2916" t="s">
        <v>496</v>
      </c>
      <c r="B2916" t="s">
        <v>1550</v>
      </c>
      <c r="C2916" t="s">
        <v>1534</v>
      </c>
      <c r="D2916" t="s">
        <v>21</v>
      </c>
      <c r="E2916">
        <v>26651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43265</v>
      </c>
      <c r="L2916" t="s">
        <v>26</v>
      </c>
      <c r="N2916" t="s">
        <v>24</v>
      </c>
    </row>
    <row r="2917" spans="1:14" x14ac:dyDescent="0.25">
      <c r="A2917" t="s">
        <v>2380</v>
      </c>
      <c r="B2917" t="s">
        <v>1853</v>
      </c>
      <c r="C2917" t="s">
        <v>1849</v>
      </c>
      <c r="D2917" t="s">
        <v>21</v>
      </c>
      <c r="E2917">
        <v>26681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43265</v>
      </c>
      <c r="L2917" t="s">
        <v>26</v>
      </c>
      <c r="N2917" t="s">
        <v>24</v>
      </c>
    </row>
    <row r="2918" spans="1:14" x14ac:dyDescent="0.25">
      <c r="A2918" t="s">
        <v>5130</v>
      </c>
      <c r="B2918" t="s">
        <v>5131</v>
      </c>
      <c r="C2918" t="s">
        <v>2058</v>
      </c>
      <c r="D2918" t="s">
        <v>21</v>
      </c>
      <c r="E2918">
        <v>26610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43265</v>
      </c>
      <c r="L2918" t="s">
        <v>26</v>
      </c>
      <c r="N2918" t="s">
        <v>24</v>
      </c>
    </row>
    <row r="2919" spans="1:14" x14ac:dyDescent="0.25">
      <c r="A2919" t="s">
        <v>2407</v>
      </c>
      <c r="B2919" t="s">
        <v>1848</v>
      </c>
      <c r="C2919" t="s">
        <v>1849</v>
      </c>
      <c r="D2919" t="s">
        <v>21</v>
      </c>
      <c r="E2919">
        <v>26681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43265</v>
      </c>
      <c r="L2919" t="s">
        <v>26</v>
      </c>
      <c r="N2919" t="s">
        <v>24</v>
      </c>
    </row>
    <row r="2920" spans="1:14" x14ac:dyDescent="0.25">
      <c r="A2920" t="s">
        <v>5132</v>
      </c>
      <c r="B2920" t="s">
        <v>2584</v>
      </c>
      <c r="C2920" t="s">
        <v>1782</v>
      </c>
      <c r="D2920" t="s">
        <v>21</v>
      </c>
      <c r="E2920">
        <v>25571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43265</v>
      </c>
      <c r="L2920" t="s">
        <v>26</v>
      </c>
      <c r="N2920" t="s">
        <v>24</v>
      </c>
    </row>
    <row r="2921" spans="1:14" x14ac:dyDescent="0.25">
      <c r="A2921" t="s">
        <v>2420</v>
      </c>
      <c r="B2921" t="s">
        <v>2421</v>
      </c>
      <c r="C2921" t="s">
        <v>914</v>
      </c>
      <c r="D2921" t="s">
        <v>21</v>
      </c>
      <c r="E2921">
        <v>25670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43264</v>
      </c>
      <c r="L2921" t="s">
        <v>26</v>
      </c>
      <c r="N2921" t="s">
        <v>24</v>
      </c>
    </row>
    <row r="2922" spans="1:14" x14ac:dyDescent="0.25">
      <c r="A2922" t="s">
        <v>3408</v>
      </c>
      <c r="B2922" t="s">
        <v>3409</v>
      </c>
      <c r="C2922" t="s">
        <v>991</v>
      </c>
      <c r="D2922" t="s">
        <v>21</v>
      </c>
      <c r="E2922">
        <v>25414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43264</v>
      </c>
      <c r="L2922" t="s">
        <v>26</v>
      </c>
      <c r="N2922" t="s">
        <v>24</v>
      </c>
    </row>
    <row r="2923" spans="1:14" x14ac:dyDescent="0.25">
      <c r="A2923" t="s">
        <v>2678</v>
      </c>
      <c r="B2923" t="s">
        <v>2679</v>
      </c>
      <c r="C2923" t="s">
        <v>991</v>
      </c>
      <c r="D2923" t="s">
        <v>21</v>
      </c>
      <c r="E2923">
        <v>25414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43264</v>
      </c>
      <c r="L2923" t="s">
        <v>26</v>
      </c>
      <c r="N2923" t="s">
        <v>24</v>
      </c>
    </row>
    <row r="2924" spans="1:14" x14ac:dyDescent="0.25">
      <c r="A2924" t="s">
        <v>359</v>
      </c>
      <c r="B2924" t="s">
        <v>1364</v>
      </c>
      <c r="C2924" t="s">
        <v>991</v>
      </c>
      <c r="D2924" t="s">
        <v>21</v>
      </c>
      <c r="E2924">
        <v>25414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43264</v>
      </c>
      <c r="L2924" t="s">
        <v>26</v>
      </c>
      <c r="N2924" t="s">
        <v>24</v>
      </c>
    </row>
    <row r="2925" spans="1:14" x14ac:dyDescent="0.25">
      <c r="A2925" t="s">
        <v>2432</v>
      </c>
      <c r="B2925" t="s">
        <v>5133</v>
      </c>
      <c r="C2925" t="s">
        <v>271</v>
      </c>
      <c r="D2925" t="s">
        <v>21</v>
      </c>
      <c r="E2925">
        <v>25401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43264</v>
      </c>
      <c r="L2925" t="s">
        <v>26</v>
      </c>
      <c r="N2925" t="s">
        <v>24</v>
      </c>
    </row>
    <row r="2926" spans="1:14" x14ac:dyDescent="0.25">
      <c r="A2926" t="s">
        <v>3413</v>
      </c>
      <c r="B2926" t="s">
        <v>3414</v>
      </c>
      <c r="C2926" t="s">
        <v>817</v>
      </c>
      <c r="D2926" t="s">
        <v>21</v>
      </c>
      <c r="E2926">
        <v>25425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43264</v>
      </c>
      <c r="L2926" t="s">
        <v>26</v>
      </c>
      <c r="N2926" t="s">
        <v>24</v>
      </c>
    </row>
    <row r="2927" spans="1:14" x14ac:dyDescent="0.25">
      <c r="A2927" t="s">
        <v>3431</v>
      </c>
      <c r="B2927" t="s">
        <v>3432</v>
      </c>
      <c r="C2927" t="s">
        <v>2008</v>
      </c>
      <c r="D2927" t="s">
        <v>21</v>
      </c>
      <c r="E2927">
        <v>25674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43264</v>
      </c>
      <c r="L2927" t="s">
        <v>26</v>
      </c>
      <c r="N2927" t="s">
        <v>24</v>
      </c>
    </row>
    <row r="2928" spans="1:14" x14ac:dyDescent="0.25">
      <c r="A2928" t="s">
        <v>4239</v>
      </c>
      <c r="B2928" t="s">
        <v>4240</v>
      </c>
      <c r="C2928" t="s">
        <v>276</v>
      </c>
      <c r="D2928" t="s">
        <v>21</v>
      </c>
      <c r="E2928">
        <v>26845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43264</v>
      </c>
      <c r="L2928" t="s">
        <v>26</v>
      </c>
      <c r="N2928" t="s">
        <v>24</v>
      </c>
    </row>
    <row r="2929" spans="1:14" x14ac:dyDescent="0.25">
      <c r="A2929" t="s">
        <v>2380</v>
      </c>
      <c r="B2929" t="s">
        <v>1080</v>
      </c>
      <c r="C2929" t="s">
        <v>271</v>
      </c>
      <c r="D2929" t="s">
        <v>21</v>
      </c>
      <c r="E2929">
        <v>25401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43264</v>
      </c>
      <c r="L2929" t="s">
        <v>26</v>
      </c>
      <c r="N2929" t="s">
        <v>24</v>
      </c>
    </row>
    <row r="2930" spans="1:14" x14ac:dyDescent="0.25">
      <c r="A2930" t="s">
        <v>4280</v>
      </c>
      <c r="B2930" t="s">
        <v>4281</v>
      </c>
      <c r="C2930" t="s">
        <v>37</v>
      </c>
      <c r="D2930" t="s">
        <v>21</v>
      </c>
      <c r="E2930">
        <v>26501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43264</v>
      </c>
      <c r="L2930" t="s">
        <v>26</v>
      </c>
      <c r="N2930" t="s">
        <v>24</v>
      </c>
    </row>
    <row r="2931" spans="1:14" x14ac:dyDescent="0.25">
      <c r="A2931" t="s">
        <v>2405</v>
      </c>
      <c r="B2931" t="s">
        <v>2406</v>
      </c>
      <c r="C2931" t="s">
        <v>37</v>
      </c>
      <c r="D2931" t="s">
        <v>21</v>
      </c>
      <c r="E2931">
        <v>26505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43264</v>
      </c>
      <c r="L2931" t="s">
        <v>26</v>
      </c>
      <c r="N2931" t="s">
        <v>24</v>
      </c>
    </row>
    <row r="2932" spans="1:14" x14ac:dyDescent="0.25">
      <c r="A2932" t="s">
        <v>4118</v>
      </c>
      <c r="B2932" t="s">
        <v>4119</v>
      </c>
      <c r="C2932" t="s">
        <v>4120</v>
      </c>
      <c r="D2932" t="s">
        <v>21</v>
      </c>
      <c r="E2932">
        <v>26704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43264</v>
      </c>
      <c r="L2932" t="s">
        <v>26</v>
      </c>
      <c r="N2932" t="s">
        <v>24</v>
      </c>
    </row>
    <row r="2933" spans="1:14" x14ac:dyDescent="0.25">
      <c r="A2933" t="s">
        <v>1091</v>
      </c>
      <c r="B2933" t="s">
        <v>200</v>
      </c>
      <c r="C2933" t="s">
        <v>201</v>
      </c>
      <c r="D2933" t="s">
        <v>21</v>
      </c>
      <c r="E2933">
        <v>26836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43264</v>
      </c>
      <c r="L2933" t="s">
        <v>26</v>
      </c>
      <c r="N2933" t="s">
        <v>24</v>
      </c>
    </row>
    <row r="2934" spans="1:14" x14ac:dyDescent="0.25">
      <c r="A2934" t="s">
        <v>3290</v>
      </c>
      <c r="B2934" t="s">
        <v>3411</v>
      </c>
      <c r="C2934" t="s">
        <v>991</v>
      </c>
      <c r="D2934" t="s">
        <v>21</v>
      </c>
      <c r="E2934">
        <v>25414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43264</v>
      </c>
      <c r="L2934" t="s">
        <v>26</v>
      </c>
      <c r="N2934" t="s">
        <v>24</v>
      </c>
    </row>
    <row r="2935" spans="1:14" x14ac:dyDescent="0.25">
      <c r="A2935" t="s">
        <v>790</v>
      </c>
      <c r="B2935" t="s">
        <v>2430</v>
      </c>
      <c r="C2935" t="s">
        <v>914</v>
      </c>
      <c r="D2935" t="s">
        <v>21</v>
      </c>
      <c r="E2935">
        <v>25670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43264</v>
      </c>
      <c r="L2935" t="s">
        <v>26</v>
      </c>
      <c r="N2935" t="s">
        <v>24</v>
      </c>
    </row>
    <row r="2936" spans="1:14" x14ac:dyDescent="0.25">
      <c r="A2936" t="s">
        <v>3519</v>
      </c>
      <c r="B2936" t="s">
        <v>4351</v>
      </c>
      <c r="C2936" t="s">
        <v>154</v>
      </c>
      <c r="D2936" t="s">
        <v>21</v>
      </c>
      <c r="E2936">
        <v>25508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43263</v>
      </c>
      <c r="L2936" t="s">
        <v>26</v>
      </c>
      <c r="N2936" t="s">
        <v>24</v>
      </c>
    </row>
    <row r="2937" spans="1:14" x14ac:dyDescent="0.25">
      <c r="A2937" t="s">
        <v>3995</v>
      </c>
      <c r="B2937" t="s">
        <v>3996</v>
      </c>
      <c r="C2937" t="s">
        <v>632</v>
      </c>
      <c r="D2937" t="s">
        <v>21</v>
      </c>
      <c r="E2937">
        <v>25962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43263</v>
      </c>
      <c r="L2937" t="s">
        <v>26</v>
      </c>
      <c r="N2937" t="s">
        <v>24</v>
      </c>
    </row>
    <row r="2938" spans="1:14" x14ac:dyDescent="0.25">
      <c r="A2938" t="s">
        <v>343</v>
      </c>
      <c r="B2938" t="s">
        <v>3994</v>
      </c>
      <c r="C2938" t="s">
        <v>632</v>
      </c>
      <c r="D2938" t="s">
        <v>21</v>
      </c>
      <c r="E2938">
        <v>25962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43263</v>
      </c>
      <c r="L2938" t="s">
        <v>26</v>
      </c>
      <c r="N2938" t="s">
        <v>24</v>
      </c>
    </row>
    <row r="2939" spans="1:14" x14ac:dyDescent="0.25">
      <c r="A2939" t="s">
        <v>2380</v>
      </c>
      <c r="B2939" t="s">
        <v>2262</v>
      </c>
      <c r="C2939" t="s">
        <v>537</v>
      </c>
      <c r="D2939" t="s">
        <v>21</v>
      </c>
      <c r="E2939">
        <v>25053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43263</v>
      </c>
      <c r="L2939" t="s">
        <v>26</v>
      </c>
      <c r="N2939" t="s">
        <v>24</v>
      </c>
    </row>
    <row r="2940" spans="1:14" x14ac:dyDescent="0.25">
      <c r="A2940" t="s">
        <v>4023</v>
      </c>
      <c r="B2940" t="s">
        <v>4024</v>
      </c>
      <c r="C2940" t="s">
        <v>4025</v>
      </c>
      <c r="D2940" t="s">
        <v>21</v>
      </c>
      <c r="E2940">
        <v>25205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43263</v>
      </c>
      <c r="L2940" t="s">
        <v>26</v>
      </c>
      <c r="N2940" t="s">
        <v>24</v>
      </c>
    </row>
    <row r="2941" spans="1:14" x14ac:dyDescent="0.25">
      <c r="A2941" t="s">
        <v>439</v>
      </c>
      <c r="B2941" t="s">
        <v>4026</v>
      </c>
      <c r="C2941" t="s">
        <v>540</v>
      </c>
      <c r="D2941" t="s">
        <v>21</v>
      </c>
      <c r="E2941">
        <v>25130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43263</v>
      </c>
      <c r="L2941" t="s">
        <v>26</v>
      </c>
      <c r="N2941" t="s">
        <v>24</v>
      </c>
    </row>
    <row r="2942" spans="1:14" x14ac:dyDescent="0.25">
      <c r="A2942" t="s">
        <v>5134</v>
      </c>
      <c r="B2942" t="s">
        <v>2610</v>
      </c>
      <c r="C2942" t="s">
        <v>154</v>
      </c>
      <c r="D2942" t="s">
        <v>21</v>
      </c>
      <c r="E2942">
        <v>25508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43263</v>
      </c>
      <c r="L2942" t="s">
        <v>26</v>
      </c>
      <c r="N2942" t="s">
        <v>24</v>
      </c>
    </row>
    <row r="2943" spans="1:14" x14ac:dyDescent="0.25">
      <c r="A2943" t="s">
        <v>4057</v>
      </c>
      <c r="B2943" t="s">
        <v>4058</v>
      </c>
      <c r="C2943" t="s">
        <v>271</v>
      </c>
      <c r="D2943" t="s">
        <v>21</v>
      </c>
      <c r="E2943">
        <v>25401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43263</v>
      </c>
      <c r="L2943" t="s">
        <v>26</v>
      </c>
      <c r="N2943" t="s">
        <v>24</v>
      </c>
    </row>
    <row r="2944" spans="1:14" x14ac:dyDescent="0.25">
      <c r="A2944" t="s">
        <v>1444</v>
      </c>
      <c r="B2944" t="s">
        <v>5135</v>
      </c>
      <c r="C2944" t="s">
        <v>48</v>
      </c>
      <c r="D2944" t="s">
        <v>21</v>
      </c>
      <c r="E2944">
        <v>25312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43263</v>
      </c>
      <c r="L2944" t="s">
        <v>26</v>
      </c>
      <c r="N2944" t="s">
        <v>24</v>
      </c>
    </row>
    <row r="2945" spans="1:14" x14ac:dyDescent="0.25">
      <c r="A2945" t="s">
        <v>4060</v>
      </c>
      <c r="B2945" t="s">
        <v>4061</v>
      </c>
      <c r="C2945" t="s">
        <v>976</v>
      </c>
      <c r="D2945" t="s">
        <v>21</v>
      </c>
      <c r="E2945">
        <v>25438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43262</v>
      </c>
      <c r="L2945" t="s">
        <v>26</v>
      </c>
      <c r="N2945" t="s">
        <v>24</v>
      </c>
    </row>
    <row r="2946" spans="1:14" x14ac:dyDescent="0.25">
      <c r="A2946" t="s">
        <v>1733</v>
      </c>
      <c r="B2946" t="s">
        <v>1734</v>
      </c>
      <c r="C2946" t="s">
        <v>1735</v>
      </c>
      <c r="D2946" t="s">
        <v>21</v>
      </c>
      <c r="E2946">
        <v>26419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43262</v>
      </c>
      <c r="L2946" t="s">
        <v>26</v>
      </c>
      <c r="N2946" t="s">
        <v>24</v>
      </c>
    </row>
    <row r="2947" spans="1:14" x14ac:dyDescent="0.25">
      <c r="A2947" t="s">
        <v>3747</v>
      </c>
      <c r="B2947" t="s">
        <v>3748</v>
      </c>
      <c r="C2947" t="s">
        <v>3008</v>
      </c>
      <c r="D2947" t="s">
        <v>21</v>
      </c>
      <c r="E2947">
        <v>26347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43262</v>
      </c>
      <c r="L2947" t="s">
        <v>26</v>
      </c>
      <c r="N2947" t="s">
        <v>24</v>
      </c>
    </row>
    <row r="2948" spans="1:14" x14ac:dyDescent="0.25">
      <c r="A2948" t="s">
        <v>901</v>
      </c>
      <c r="B2948" t="s">
        <v>5136</v>
      </c>
      <c r="C2948" t="s">
        <v>903</v>
      </c>
      <c r="D2948" t="s">
        <v>21</v>
      </c>
      <c r="E2948">
        <v>26562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43262</v>
      </c>
      <c r="L2948" t="s">
        <v>26</v>
      </c>
      <c r="N2948" t="s">
        <v>24</v>
      </c>
    </row>
    <row r="2949" spans="1:14" x14ac:dyDescent="0.25">
      <c r="A2949" t="s">
        <v>5137</v>
      </c>
      <c r="B2949" t="s">
        <v>5138</v>
      </c>
      <c r="C2949" t="s">
        <v>906</v>
      </c>
      <c r="D2949" t="s">
        <v>21</v>
      </c>
      <c r="E2949">
        <v>26575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43262</v>
      </c>
      <c r="L2949" t="s">
        <v>26</v>
      </c>
      <c r="N2949" t="s">
        <v>24</v>
      </c>
    </row>
    <row r="2950" spans="1:14" x14ac:dyDescent="0.25">
      <c r="A2950" t="s">
        <v>909</v>
      </c>
      <c r="B2950" t="s">
        <v>5139</v>
      </c>
      <c r="C2950" t="s">
        <v>903</v>
      </c>
      <c r="D2950" t="s">
        <v>21</v>
      </c>
      <c r="E2950">
        <v>26562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43262</v>
      </c>
      <c r="L2950" t="s">
        <v>26</v>
      </c>
      <c r="N2950" t="s">
        <v>24</v>
      </c>
    </row>
    <row r="2951" spans="1:14" x14ac:dyDescent="0.25">
      <c r="A2951" t="s">
        <v>695</v>
      </c>
      <c r="B2951" t="s">
        <v>5140</v>
      </c>
      <c r="C2951" t="s">
        <v>906</v>
      </c>
      <c r="D2951" t="s">
        <v>21</v>
      </c>
      <c r="E2951">
        <v>26575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43262</v>
      </c>
      <c r="L2951" t="s">
        <v>26</v>
      </c>
      <c r="N2951" t="s">
        <v>24</v>
      </c>
    </row>
    <row r="2952" spans="1:14" x14ac:dyDescent="0.25">
      <c r="A2952" t="s">
        <v>3755</v>
      </c>
      <c r="B2952" t="s">
        <v>3756</v>
      </c>
      <c r="C2952" t="s">
        <v>1024</v>
      </c>
      <c r="D2952" t="s">
        <v>21</v>
      </c>
      <c r="E2952">
        <v>26354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43262</v>
      </c>
      <c r="L2952" t="s">
        <v>26</v>
      </c>
      <c r="N2952" t="s">
        <v>24</v>
      </c>
    </row>
    <row r="2953" spans="1:14" x14ac:dyDescent="0.25">
      <c r="A2953" t="s">
        <v>5141</v>
      </c>
      <c r="B2953" t="s">
        <v>2708</v>
      </c>
      <c r="C2953" t="s">
        <v>326</v>
      </c>
      <c r="D2953" t="s">
        <v>21</v>
      </c>
      <c r="E2953">
        <v>25701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43262</v>
      </c>
      <c r="L2953" t="s">
        <v>26</v>
      </c>
      <c r="N2953" t="s">
        <v>24</v>
      </c>
    </row>
    <row r="2954" spans="1:14" x14ac:dyDescent="0.25">
      <c r="A2954" t="s">
        <v>925</v>
      </c>
      <c r="B2954" t="s">
        <v>5142</v>
      </c>
      <c r="C2954" t="s">
        <v>927</v>
      </c>
      <c r="D2954" t="s">
        <v>21</v>
      </c>
      <c r="E2954">
        <v>26581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43262</v>
      </c>
      <c r="L2954" t="s">
        <v>26</v>
      </c>
      <c r="N2954" t="s">
        <v>24</v>
      </c>
    </row>
    <row r="2955" spans="1:14" x14ac:dyDescent="0.25">
      <c r="A2955" t="s">
        <v>3936</v>
      </c>
      <c r="B2955" t="s">
        <v>3937</v>
      </c>
      <c r="C2955" t="s">
        <v>3938</v>
      </c>
      <c r="D2955" t="s">
        <v>21</v>
      </c>
      <c r="E2955">
        <v>25241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43262</v>
      </c>
      <c r="L2955" t="s">
        <v>26</v>
      </c>
      <c r="N2955" t="s">
        <v>24</v>
      </c>
    </row>
    <row r="2956" spans="1:14" x14ac:dyDescent="0.25">
      <c r="A2956" t="s">
        <v>5143</v>
      </c>
      <c r="B2956" t="s">
        <v>5144</v>
      </c>
      <c r="C2956" t="s">
        <v>5145</v>
      </c>
      <c r="D2956" t="s">
        <v>21</v>
      </c>
      <c r="E2956">
        <v>26437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43262</v>
      </c>
      <c r="L2956" t="s">
        <v>26</v>
      </c>
      <c r="N2956" t="s">
        <v>24</v>
      </c>
    </row>
    <row r="2957" spans="1:14" x14ac:dyDescent="0.25">
      <c r="A2957" t="s">
        <v>1594</v>
      </c>
      <c r="B2957" t="s">
        <v>3761</v>
      </c>
      <c r="C2957" t="s">
        <v>1024</v>
      </c>
      <c r="D2957" t="s">
        <v>21</v>
      </c>
      <c r="E2957">
        <v>26354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43262</v>
      </c>
      <c r="L2957" t="s">
        <v>26</v>
      </c>
      <c r="N2957" t="s">
        <v>24</v>
      </c>
    </row>
    <row r="2958" spans="1:14" x14ac:dyDescent="0.25">
      <c r="A2958" t="s">
        <v>3668</v>
      </c>
      <c r="B2958" t="s">
        <v>3669</v>
      </c>
      <c r="C2958" t="s">
        <v>3670</v>
      </c>
      <c r="D2958" t="s">
        <v>21</v>
      </c>
      <c r="E2958">
        <v>25510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43260</v>
      </c>
      <c r="L2958" t="s">
        <v>26</v>
      </c>
      <c r="N2958" t="s">
        <v>24</v>
      </c>
    </row>
    <row r="2959" spans="1:14" x14ac:dyDescent="0.25">
      <c r="A2959" t="s">
        <v>1829</v>
      </c>
      <c r="B2959" t="s">
        <v>5146</v>
      </c>
      <c r="C2959" t="s">
        <v>2358</v>
      </c>
      <c r="D2959" t="s">
        <v>21</v>
      </c>
      <c r="E2959">
        <v>25177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43260</v>
      </c>
      <c r="L2959" t="s">
        <v>26</v>
      </c>
      <c r="N2959" t="s">
        <v>24</v>
      </c>
    </row>
    <row r="2960" spans="1:14" x14ac:dyDescent="0.25">
      <c r="A2960" t="s">
        <v>1834</v>
      </c>
      <c r="B2960" t="s">
        <v>5147</v>
      </c>
      <c r="C2960" t="s">
        <v>2358</v>
      </c>
      <c r="D2960" t="s">
        <v>21</v>
      </c>
      <c r="E2960">
        <v>25177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43260</v>
      </c>
      <c r="L2960" t="s">
        <v>26</v>
      </c>
      <c r="N2960" t="s">
        <v>24</v>
      </c>
    </row>
    <row r="2961" spans="1:14" x14ac:dyDescent="0.25">
      <c r="A2961" t="s">
        <v>2251</v>
      </c>
      <c r="B2961" t="s">
        <v>5148</v>
      </c>
      <c r="C2961" t="s">
        <v>1293</v>
      </c>
      <c r="D2961" t="s">
        <v>21</v>
      </c>
      <c r="E2961">
        <v>25443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43260</v>
      </c>
      <c r="L2961" t="s">
        <v>26</v>
      </c>
      <c r="N2961" t="s">
        <v>24</v>
      </c>
    </row>
    <row r="2962" spans="1:14" x14ac:dyDescent="0.25">
      <c r="A2962" t="s">
        <v>359</v>
      </c>
      <c r="B2962" t="s">
        <v>2248</v>
      </c>
      <c r="C2962" t="s">
        <v>1293</v>
      </c>
      <c r="D2962" t="s">
        <v>21</v>
      </c>
      <c r="E2962">
        <v>25443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43260</v>
      </c>
      <c r="L2962" t="s">
        <v>26</v>
      </c>
      <c r="N2962" t="s">
        <v>24</v>
      </c>
    </row>
    <row r="2963" spans="1:14" x14ac:dyDescent="0.25">
      <c r="A2963" t="s">
        <v>4074</v>
      </c>
      <c r="B2963" t="s">
        <v>4075</v>
      </c>
      <c r="C2963" t="s">
        <v>2358</v>
      </c>
      <c r="D2963" t="s">
        <v>21</v>
      </c>
      <c r="E2963">
        <v>25177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43260</v>
      </c>
      <c r="L2963" t="s">
        <v>26</v>
      </c>
      <c r="N2963" t="s">
        <v>24</v>
      </c>
    </row>
    <row r="2964" spans="1:14" x14ac:dyDescent="0.25">
      <c r="A2964" t="s">
        <v>3460</v>
      </c>
      <c r="B2964" t="s">
        <v>3295</v>
      </c>
      <c r="C2964" t="s">
        <v>2358</v>
      </c>
      <c r="D2964" t="s">
        <v>21</v>
      </c>
      <c r="E2964">
        <v>25177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43260</v>
      </c>
      <c r="L2964" t="s">
        <v>26</v>
      </c>
      <c r="N2964" t="s">
        <v>24</v>
      </c>
    </row>
    <row r="2965" spans="1:14" x14ac:dyDescent="0.25">
      <c r="A2965" t="s">
        <v>622</v>
      </c>
      <c r="B2965" t="s">
        <v>5149</v>
      </c>
      <c r="C2965" t="s">
        <v>48</v>
      </c>
      <c r="D2965" t="s">
        <v>21</v>
      </c>
      <c r="E2965">
        <v>25301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43260</v>
      </c>
      <c r="L2965" t="s">
        <v>26</v>
      </c>
      <c r="N2965" t="s">
        <v>24</v>
      </c>
    </row>
    <row r="2966" spans="1:14" x14ac:dyDescent="0.25">
      <c r="A2966" t="s">
        <v>2380</v>
      </c>
      <c r="B2966" t="s">
        <v>4087</v>
      </c>
      <c r="C2966" t="s">
        <v>2358</v>
      </c>
      <c r="D2966" t="s">
        <v>21</v>
      </c>
      <c r="E2966">
        <v>25177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43260</v>
      </c>
      <c r="L2966" t="s">
        <v>26</v>
      </c>
      <c r="N2966" t="s">
        <v>24</v>
      </c>
    </row>
    <row r="2967" spans="1:14" x14ac:dyDescent="0.25">
      <c r="A2967" t="s">
        <v>2380</v>
      </c>
      <c r="B2967" t="s">
        <v>3673</v>
      </c>
      <c r="C2967" t="s">
        <v>3670</v>
      </c>
      <c r="D2967" t="s">
        <v>21</v>
      </c>
      <c r="E2967">
        <v>25510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43260</v>
      </c>
      <c r="L2967" t="s">
        <v>26</v>
      </c>
      <c r="N2967" t="s">
        <v>24</v>
      </c>
    </row>
    <row r="2968" spans="1:14" x14ac:dyDescent="0.25">
      <c r="A2968" t="s">
        <v>2990</v>
      </c>
      <c r="B2968" t="s">
        <v>2991</v>
      </c>
      <c r="C2968" t="s">
        <v>271</v>
      </c>
      <c r="D2968" t="s">
        <v>21</v>
      </c>
      <c r="E2968">
        <v>25403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43260</v>
      </c>
      <c r="L2968" t="s">
        <v>26</v>
      </c>
      <c r="N2968" t="s">
        <v>24</v>
      </c>
    </row>
    <row r="2969" spans="1:14" x14ac:dyDescent="0.25">
      <c r="A2969" t="s">
        <v>1869</v>
      </c>
      <c r="B2969" t="s">
        <v>5150</v>
      </c>
      <c r="C2969" t="s">
        <v>2358</v>
      </c>
      <c r="D2969" t="s">
        <v>21</v>
      </c>
      <c r="E2969">
        <v>25177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43260</v>
      </c>
      <c r="L2969" t="s">
        <v>26</v>
      </c>
      <c r="N2969" t="s">
        <v>24</v>
      </c>
    </row>
    <row r="2970" spans="1:14" x14ac:dyDescent="0.25">
      <c r="A2970" t="s">
        <v>2571</v>
      </c>
      <c r="B2970" t="s">
        <v>1899</v>
      </c>
      <c r="C2970" t="s">
        <v>1617</v>
      </c>
      <c r="D2970" t="s">
        <v>21</v>
      </c>
      <c r="E2970">
        <v>25526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43260</v>
      </c>
      <c r="L2970" t="s">
        <v>26</v>
      </c>
      <c r="N2970" t="s">
        <v>24</v>
      </c>
    </row>
    <row r="2971" spans="1:14" x14ac:dyDescent="0.25">
      <c r="A2971" t="s">
        <v>2534</v>
      </c>
      <c r="B2971" t="s">
        <v>5151</v>
      </c>
      <c r="C2971" t="s">
        <v>1293</v>
      </c>
      <c r="D2971" t="s">
        <v>21</v>
      </c>
      <c r="E2971">
        <v>25433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43260</v>
      </c>
      <c r="L2971" t="s">
        <v>26</v>
      </c>
      <c r="N2971" t="s">
        <v>24</v>
      </c>
    </row>
    <row r="2972" spans="1:14" x14ac:dyDescent="0.25">
      <c r="A2972" t="s">
        <v>1780</v>
      </c>
      <c r="B2972" t="s">
        <v>3672</v>
      </c>
      <c r="C2972" t="s">
        <v>3670</v>
      </c>
      <c r="D2972" t="s">
        <v>21</v>
      </c>
      <c r="E2972">
        <v>25510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43260</v>
      </c>
      <c r="L2972" t="s">
        <v>26</v>
      </c>
      <c r="N2972" t="s">
        <v>24</v>
      </c>
    </row>
    <row r="2973" spans="1:14" x14ac:dyDescent="0.25">
      <c r="A2973" t="s">
        <v>2404</v>
      </c>
      <c r="B2973" t="s">
        <v>1855</v>
      </c>
      <c r="C2973" t="s">
        <v>2358</v>
      </c>
      <c r="D2973" t="s">
        <v>21</v>
      </c>
      <c r="E2973">
        <v>25177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43260</v>
      </c>
      <c r="L2973" t="s">
        <v>26</v>
      </c>
      <c r="N2973" t="s">
        <v>24</v>
      </c>
    </row>
    <row r="2974" spans="1:14" x14ac:dyDescent="0.25">
      <c r="A2974" t="s">
        <v>624</v>
      </c>
      <c r="B2974" t="s">
        <v>5152</v>
      </c>
      <c r="C2974" t="s">
        <v>48</v>
      </c>
      <c r="D2974" t="s">
        <v>21</v>
      </c>
      <c r="E2974">
        <v>25301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43260</v>
      </c>
      <c r="L2974" t="s">
        <v>26</v>
      </c>
      <c r="N2974" t="s">
        <v>24</v>
      </c>
    </row>
    <row r="2975" spans="1:14" x14ac:dyDescent="0.25">
      <c r="A2975" t="s">
        <v>2407</v>
      </c>
      <c r="B2975" t="s">
        <v>5153</v>
      </c>
      <c r="C2975" t="s">
        <v>2358</v>
      </c>
      <c r="D2975" t="s">
        <v>21</v>
      </c>
      <c r="E2975">
        <v>25177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43260</v>
      </c>
      <c r="L2975" t="s">
        <v>26</v>
      </c>
      <c r="N2975" t="s">
        <v>24</v>
      </c>
    </row>
    <row r="2976" spans="1:14" x14ac:dyDescent="0.25">
      <c r="A2976" t="s">
        <v>3677</v>
      </c>
      <c r="B2976" t="s">
        <v>3678</v>
      </c>
      <c r="C2976" t="s">
        <v>1617</v>
      </c>
      <c r="D2976" t="s">
        <v>21</v>
      </c>
      <c r="E2976">
        <v>25526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43260</v>
      </c>
      <c r="L2976" t="s">
        <v>26</v>
      </c>
      <c r="N2976" t="s">
        <v>24</v>
      </c>
    </row>
    <row r="2977" spans="1:14" x14ac:dyDescent="0.25">
      <c r="A2977" t="s">
        <v>5154</v>
      </c>
      <c r="B2977" t="s">
        <v>1495</v>
      </c>
      <c r="C2977" t="s">
        <v>1293</v>
      </c>
      <c r="D2977" t="s">
        <v>21</v>
      </c>
      <c r="E2977">
        <v>25443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43260</v>
      </c>
      <c r="L2977" t="s">
        <v>26</v>
      </c>
      <c r="N2977" t="s">
        <v>24</v>
      </c>
    </row>
    <row r="2978" spans="1:14" x14ac:dyDescent="0.25">
      <c r="A2978" t="s">
        <v>5155</v>
      </c>
      <c r="B2978" t="s">
        <v>1437</v>
      </c>
      <c r="C2978" t="s">
        <v>2358</v>
      </c>
      <c r="D2978" t="s">
        <v>21</v>
      </c>
      <c r="E2978">
        <v>25177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43260</v>
      </c>
      <c r="L2978" t="s">
        <v>26</v>
      </c>
      <c r="N2978" t="s">
        <v>24</v>
      </c>
    </row>
    <row r="2979" spans="1:14" x14ac:dyDescent="0.25">
      <c r="A2979" t="s">
        <v>3590</v>
      </c>
      <c r="B2979" t="s">
        <v>3591</v>
      </c>
      <c r="C2979" t="s">
        <v>48</v>
      </c>
      <c r="D2979" t="s">
        <v>21</v>
      </c>
      <c r="E2979">
        <v>25302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43260</v>
      </c>
      <c r="L2979" t="s">
        <v>26</v>
      </c>
      <c r="N2979" t="s">
        <v>24</v>
      </c>
    </row>
    <row r="2980" spans="1:14" x14ac:dyDescent="0.25">
      <c r="A2980" t="s">
        <v>3290</v>
      </c>
      <c r="B2980" t="s">
        <v>832</v>
      </c>
      <c r="C2980" t="s">
        <v>271</v>
      </c>
      <c r="D2980" t="s">
        <v>21</v>
      </c>
      <c r="E2980">
        <v>25401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43260</v>
      </c>
      <c r="L2980" t="s">
        <v>26</v>
      </c>
      <c r="N2980" t="s">
        <v>24</v>
      </c>
    </row>
    <row r="2981" spans="1:14" x14ac:dyDescent="0.25">
      <c r="A2981" t="s">
        <v>3290</v>
      </c>
      <c r="B2981" t="s">
        <v>2246</v>
      </c>
      <c r="C2981" t="s">
        <v>1293</v>
      </c>
      <c r="D2981" t="s">
        <v>21</v>
      </c>
      <c r="E2981">
        <v>25443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43260</v>
      </c>
      <c r="L2981" t="s">
        <v>26</v>
      </c>
      <c r="N2981" t="s">
        <v>24</v>
      </c>
    </row>
    <row r="2982" spans="1:14" x14ac:dyDescent="0.25">
      <c r="A2982" t="s">
        <v>2575</v>
      </c>
      <c r="B2982" t="s">
        <v>3681</v>
      </c>
      <c r="C2982" t="s">
        <v>3670</v>
      </c>
      <c r="D2982" t="s">
        <v>21</v>
      </c>
      <c r="E2982">
        <v>25510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43260</v>
      </c>
      <c r="L2982" t="s">
        <v>26</v>
      </c>
      <c r="N2982" t="s">
        <v>24</v>
      </c>
    </row>
    <row r="2983" spans="1:14" x14ac:dyDescent="0.25">
      <c r="A2983" t="s">
        <v>3717</v>
      </c>
      <c r="B2983" t="s">
        <v>4114</v>
      </c>
      <c r="C2983" t="s">
        <v>113</v>
      </c>
      <c r="D2983" t="s">
        <v>21</v>
      </c>
      <c r="E2983">
        <v>25801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43259</v>
      </c>
      <c r="L2983" t="s">
        <v>26</v>
      </c>
      <c r="N2983" t="s">
        <v>24</v>
      </c>
    </row>
    <row r="2984" spans="1:14" x14ac:dyDescent="0.25">
      <c r="A2984" t="s">
        <v>5156</v>
      </c>
      <c r="B2984" t="s">
        <v>4898</v>
      </c>
      <c r="C2984" t="s">
        <v>48</v>
      </c>
      <c r="D2984" t="s">
        <v>21</v>
      </c>
      <c r="E2984">
        <v>25302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43259</v>
      </c>
      <c r="L2984" t="s">
        <v>26</v>
      </c>
      <c r="N2984" t="s">
        <v>24</v>
      </c>
    </row>
    <row r="2985" spans="1:14" x14ac:dyDescent="0.25">
      <c r="A2985" t="s">
        <v>1638</v>
      </c>
      <c r="B2985" t="s">
        <v>5157</v>
      </c>
      <c r="C2985" t="s">
        <v>953</v>
      </c>
      <c r="D2985" t="s">
        <v>21</v>
      </c>
      <c r="E2985">
        <v>25064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43259</v>
      </c>
      <c r="L2985" t="s">
        <v>26</v>
      </c>
      <c r="N2985" t="s">
        <v>24</v>
      </c>
    </row>
    <row r="2986" spans="1:14" x14ac:dyDescent="0.25">
      <c r="A2986" t="s">
        <v>4116</v>
      </c>
      <c r="B2986" t="s">
        <v>4117</v>
      </c>
      <c r="C2986" t="s">
        <v>113</v>
      </c>
      <c r="D2986" t="s">
        <v>21</v>
      </c>
      <c r="E2986">
        <v>25801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43259</v>
      </c>
      <c r="L2986" t="s">
        <v>26</v>
      </c>
      <c r="N2986" t="s">
        <v>24</v>
      </c>
    </row>
    <row r="2987" spans="1:14" x14ac:dyDescent="0.25">
      <c r="A2987" t="s">
        <v>2003</v>
      </c>
      <c r="B2987" t="s">
        <v>5158</v>
      </c>
      <c r="C2987" t="s">
        <v>2005</v>
      </c>
      <c r="D2987" t="s">
        <v>21</v>
      </c>
      <c r="E2987">
        <v>25537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43258</v>
      </c>
      <c r="L2987" t="s">
        <v>26</v>
      </c>
      <c r="N2987" t="s">
        <v>24</v>
      </c>
    </row>
    <row r="2988" spans="1:14" x14ac:dyDescent="0.25">
      <c r="A2988" t="s">
        <v>2768</v>
      </c>
      <c r="B2988" t="s">
        <v>2769</v>
      </c>
      <c r="C2988" t="s">
        <v>2034</v>
      </c>
      <c r="D2988" t="s">
        <v>21</v>
      </c>
      <c r="E2988">
        <v>25503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43258</v>
      </c>
      <c r="L2988" t="s">
        <v>26</v>
      </c>
      <c r="N2988" t="s">
        <v>24</v>
      </c>
    </row>
    <row r="2989" spans="1:14" x14ac:dyDescent="0.25">
      <c r="A2989" t="s">
        <v>4241</v>
      </c>
      <c r="B2989" t="s">
        <v>4242</v>
      </c>
      <c r="C2989" t="s">
        <v>1089</v>
      </c>
      <c r="D2989" t="s">
        <v>21</v>
      </c>
      <c r="E2989">
        <v>25504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43258</v>
      </c>
      <c r="L2989" t="s">
        <v>26</v>
      </c>
      <c r="N2989" t="s">
        <v>24</v>
      </c>
    </row>
    <row r="2990" spans="1:14" x14ac:dyDescent="0.25">
      <c r="A2990" t="s">
        <v>5159</v>
      </c>
      <c r="B2990" t="s">
        <v>3211</v>
      </c>
      <c r="C2990" t="s">
        <v>326</v>
      </c>
      <c r="D2990" t="s">
        <v>21</v>
      </c>
      <c r="E2990">
        <v>25702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43258</v>
      </c>
      <c r="L2990" t="s">
        <v>26</v>
      </c>
      <c r="N2990" t="s">
        <v>24</v>
      </c>
    </row>
    <row r="2991" spans="1:14" x14ac:dyDescent="0.25">
      <c r="A2991" t="s">
        <v>5160</v>
      </c>
      <c r="B2991" t="s">
        <v>5161</v>
      </c>
      <c r="C2991" t="s">
        <v>578</v>
      </c>
      <c r="D2991" t="s">
        <v>21</v>
      </c>
      <c r="E2991">
        <v>25832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43258</v>
      </c>
      <c r="L2991" t="s">
        <v>26</v>
      </c>
      <c r="N2991" t="s">
        <v>24</v>
      </c>
    </row>
    <row r="2992" spans="1:14" x14ac:dyDescent="0.25">
      <c r="A2992" t="s">
        <v>5162</v>
      </c>
      <c r="B2992" t="s">
        <v>5163</v>
      </c>
      <c r="C2992" t="s">
        <v>578</v>
      </c>
      <c r="D2992" t="s">
        <v>21</v>
      </c>
      <c r="E2992">
        <v>25832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43258</v>
      </c>
      <c r="L2992" t="s">
        <v>26</v>
      </c>
      <c r="N2992" t="s">
        <v>24</v>
      </c>
    </row>
    <row r="2993" spans="1:14" x14ac:dyDescent="0.25">
      <c r="A2993" t="s">
        <v>852</v>
      </c>
      <c r="B2993" t="s">
        <v>5164</v>
      </c>
      <c r="C2993" t="s">
        <v>578</v>
      </c>
      <c r="D2993" t="s">
        <v>21</v>
      </c>
      <c r="E2993">
        <v>25832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43258</v>
      </c>
      <c r="L2993" t="s">
        <v>26</v>
      </c>
      <c r="N2993" t="s">
        <v>24</v>
      </c>
    </row>
    <row r="2994" spans="1:14" x14ac:dyDescent="0.25">
      <c r="A2994" t="s">
        <v>518</v>
      </c>
      <c r="B2994" t="s">
        <v>4037</v>
      </c>
      <c r="C2994" t="s">
        <v>320</v>
      </c>
      <c r="D2994" t="s">
        <v>21</v>
      </c>
      <c r="E2994">
        <v>26452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43258</v>
      </c>
      <c r="L2994" t="s">
        <v>26</v>
      </c>
      <c r="N2994" t="s">
        <v>24</v>
      </c>
    </row>
    <row r="2995" spans="1:14" x14ac:dyDescent="0.25">
      <c r="A2995" t="s">
        <v>1715</v>
      </c>
      <c r="B2995" t="s">
        <v>5165</v>
      </c>
      <c r="C2995" t="s">
        <v>591</v>
      </c>
      <c r="D2995" t="s">
        <v>21</v>
      </c>
      <c r="E2995">
        <v>25813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43258</v>
      </c>
      <c r="L2995" t="s">
        <v>26</v>
      </c>
      <c r="N2995" t="s">
        <v>24</v>
      </c>
    </row>
    <row r="2996" spans="1:14" x14ac:dyDescent="0.25">
      <c r="A2996" t="s">
        <v>496</v>
      </c>
      <c r="B2996" t="s">
        <v>5166</v>
      </c>
      <c r="C2996" t="s">
        <v>578</v>
      </c>
      <c r="D2996" t="s">
        <v>21</v>
      </c>
      <c r="E2996">
        <v>25832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43258</v>
      </c>
      <c r="L2996" t="s">
        <v>26</v>
      </c>
      <c r="N2996" t="s">
        <v>24</v>
      </c>
    </row>
    <row r="2997" spans="1:14" x14ac:dyDescent="0.25">
      <c r="A2997" t="s">
        <v>343</v>
      </c>
      <c r="B2997" t="s">
        <v>3219</v>
      </c>
      <c r="C2997" t="s">
        <v>326</v>
      </c>
      <c r="D2997" t="s">
        <v>21</v>
      </c>
      <c r="E2997">
        <v>25702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43258</v>
      </c>
      <c r="L2997" t="s">
        <v>26</v>
      </c>
      <c r="N2997" t="s">
        <v>24</v>
      </c>
    </row>
    <row r="2998" spans="1:14" x14ac:dyDescent="0.25">
      <c r="A2998" t="s">
        <v>3726</v>
      </c>
      <c r="B2998" t="s">
        <v>3727</v>
      </c>
      <c r="C2998" t="s">
        <v>583</v>
      </c>
      <c r="D2998" t="s">
        <v>21</v>
      </c>
      <c r="E2998">
        <v>25918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43258</v>
      </c>
      <c r="L2998" t="s">
        <v>26</v>
      </c>
      <c r="N2998" t="s">
        <v>24</v>
      </c>
    </row>
    <row r="2999" spans="1:14" x14ac:dyDescent="0.25">
      <c r="A2999" t="s">
        <v>5167</v>
      </c>
      <c r="B2999" t="s">
        <v>5168</v>
      </c>
      <c r="C2999" t="s">
        <v>326</v>
      </c>
      <c r="D2999" t="s">
        <v>21</v>
      </c>
      <c r="E2999">
        <v>25702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43258</v>
      </c>
      <c r="L2999" t="s">
        <v>26</v>
      </c>
      <c r="N2999" t="s">
        <v>24</v>
      </c>
    </row>
    <row r="3000" spans="1:14" x14ac:dyDescent="0.25">
      <c r="A3000" t="s">
        <v>4043</v>
      </c>
      <c r="B3000" t="s">
        <v>4044</v>
      </c>
      <c r="C3000" t="s">
        <v>512</v>
      </c>
      <c r="D3000" t="s">
        <v>21</v>
      </c>
      <c r="E3000">
        <v>26201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43258</v>
      </c>
      <c r="L3000" t="s">
        <v>26</v>
      </c>
      <c r="N3000" t="s">
        <v>24</v>
      </c>
    </row>
    <row r="3001" spans="1:14" x14ac:dyDescent="0.25">
      <c r="A3001" t="s">
        <v>3282</v>
      </c>
      <c r="B3001" t="s">
        <v>3283</v>
      </c>
      <c r="C3001" t="s">
        <v>326</v>
      </c>
      <c r="D3001" t="s">
        <v>21</v>
      </c>
      <c r="E3001">
        <v>25705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43258</v>
      </c>
      <c r="L3001" t="s">
        <v>26</v>
      </c>
      <c r="N3001" t="s">
        <v>24</v>
      </c>
    </row>
    <row r="3002" spans="1:14" x14ac:dyDescent="0.25">
      <c r="A3002" t="s">
        <v>2405</v>
      </c>
      <c r="B3002" t="s">
        <v>4050</v>
      </c>
      <c r="C3002" t="s">
        <v>4051</v>
      </c>
      <c r="D3002" t="s">
        <v>21</v>
      </c>
      <c r="E3002">
        <v>26335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43258</v>
      </c>
      <c r="L3002" t="s">
        <v>26</v>
      </c>
      <c r="N3002" t="s">
        <v>24</v>
      </c>
    </row>
    <row r="3003" spans="1:14" x14ac:dyDescent="0.25">
      <c r="A3003" t="s">
        <v>2038</v>
      </c>
      <c r="B3003" t="s">
        <v>5169</v>
      </c>
      <c r="C3003" t="s">
        <v>2005</v>
      </c>
      <c r="D3003" t="s">
        <v>21</v>
      </c>
      <c r="E3003">
        <v>25537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43258</v>
      </c>
      <c r="L3003" t="s">
        <v>26</v>
      </c>
      <c r="N3003" t="s">
        <v>24</v>
      </c>
    </row>
    <row r="3004" spans="1:14" x14ac:dyDescent="0.25">
      <c r="A3004" t="s">
        <v>2032</v>
      </c>
      <c r="B3004" t="s">
        <v>5170</v>
      </c>
      <c r="C3004" t="s">
        <v>2034</v>
      </c>
      <c r="D3004" t="s">
        <v>21</v>
      </c>
      <c r="E3004">
        <v>25503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43258</v>
      </c>
      <c r="L3004" t="s">
        <v>26</v>
      </c>
      <c r="N3004" t="s">
        <v>24</v>
      </c>
    </row>
    <row r="3005" spans="1:14" x14ac:dyDescent="0.25">
      <c r="A3005" t="s">
        <v>2097</v>
      </c>
      <c r="B3005" t="s">
        <v>2980</v>
      </c>
      <c r="C3005" t="s">
        <v>326</v>
      </c>
      <c r="D3005" t="s">
        <v>21</v>
      </c>
      <c r="E3005">
        <v>25702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43258</v>
      </c>
      <c r="L3005" t="s">
        <v>26</v>
      </c>
      <c r="N3005" t="s">
        <v>24</v>
      </c>
    </row>
    <row r="3006" spans="1:14" x14ac:dyDescent="0.25">
      <c r="A3006" t="s">
        <v>3738</v>
      </c>
      <c r="B3006" t="s">
        <v>3739</v>
      </c>
      <c r="C3006" t="s">
        <v>578</v>
      </c>
      <c r="D3006" t="s">
        <v>21</v>
      </c>
      <c r="E3006">
        <v>25832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43258</v>
      </c>
      <c r="L3006" t="s">
        <v>26</v>
      </c>
      <c r="N3006" t="s">
        <v>24</v>
      </c>
    </row>
    <row r="3007" spans="1:14" x14ac:dyDescent="0.25">
      <c r="A3007" t="s">
        <v>2803</v>
      </c>
      <c r="B3007" t="s">
        <v>2804</v>
      </c>
      <c r="C3007" t="s">
        <v>704</v>
      </c>
      <c r="D3007" t="s">
        <v>21</v>
      </c>
      <c r="E3007">
        <v>25515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43258</v>
      </c>
      <c r="L3007" t="s">
        <v>26</v>
      </c>
      <c r="N3007" t="s">
        <v>24</v>
      </c>
    </row>
    <row r="3008" spans="1:14" x14ac:dyDescent="0.25">
      <c r="A3008" t="s">
        <v>2575</v>
      </c>
      <c r="B3008" t="s">
        <v>2981</v>
      </c>
      <c r="C3008" t="s">
        <v>326</v>
      </c>
      <c r="D3008" t="s">
        <v>21</v>
      </c>
      <c r="E3008">
        <v>25703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43258</v>
      </c>
      <c r="L3008" t="s">
        <v>26</v>
      </c>
      <c r="N3008" t="s">
        <v>24</v>
      </c>
    </row>
    <row r="3009" spans="1:14" x14ac:dyDescent="0.25">
      <c r="A3009" t="s">
        <v>496</v>
      </c>
      <c r="B3009" t="s">
        <v>5171</v>
      </c>
      <c r="C3009" t="s">
        <v>53</v>
      </c>
      <c r="D3009" t="s">
        <v>21</v>
      </c>
      <c r="E3009">
        <v>25309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43257</v>
      </c>
      <c r="L3009" t="s">
        <v>26</v>
      </c>
      <c r="N3009" t="s">
        <v>24</v>
      </c>
    </row>
    <row r="3010" spans="1:14" x14ac:dyDescent="0.25">
      <c r="A3010" t="s">
        <v>343</v>
      </c>
      <c r="B3010" t="s">
        <v>1235</v>
      </c>
      <c r="C3010" t="s">
        <v>53</v>
      </c>
      <c r="D3010" t="s">
        <v>21</v>
      </c>
      <c r="E3010">
        <v>25303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43257</v>
      </c>
      <c r="L3010" t="s">
        <v>26</v>
      </c>
      <c r="N3010" t="s">
        <v>24</v>
      </c>
    </row>
    <row r="3011" spans="1:14" x14ac:dyDescent="0.25">
      <c r="A3011" t="s">
        <v>2380</v>
      </c>
      <c r="B3011" t="s">
        <v>5172</v>
      </c>
      <c r="C3011" t="s">
        <v>53</v>
      </c>
      <c r="D3011" t="s">
        <v>21</v>
      </c>
      <c r="E3011">
        <v>25309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43257</v>
      </c>
      <c r="L3011" t="s">
        <v>26</v>
      </c>
      <c r="N3011" t="s">
        <v>24</v>
      </c>
    </row>
    <row r="3012" spans="1:14" x14ac:dyDescent="0.25">
      <c r="A3012" t="s">
        <v>2380</v>
      </c>
      <c r="B3012" t="s">
        <v>5173</v>
      </c>
      <c r="C3012" t="s">
        <v>53</v>
      </c>
      <c r="D3012" t="s">
        <v>21</v>
      </c>
      <c r="E3012">
        <v>25303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43257</v>
      </c>
      <c r="L3012" t="s">
        <v>26</v>
      </c>
      <c r="N3012" t="s">
        <v>24</v>
      </c>
    </row>
    <row r="3013" spans="1:14" x14ac:dyDescent="0.25">
      <c r="A3013" t="s">
        <v>5174</v>
      </c>
      <c r="B3013" t="s">
        <v>709</v>
      </c>
      <c r="C3013" t="s">
        <v>304</v>
      </c>
      <c r="D3013" t="s">
        <v>21</v>
      </c>
      <c r="E3013">
        <v>24739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43257</v>
      </c>
      <c r="L3013" t="s">
        <v>26</v>
      </c>
      <c r="N3013" t="s">
        <v>24</v>
      </c>
    </row>
    <row r="3014" spans="1:14" x14ac:dyDescent="0.25">
      <c r="A3014" t="s">
        <v>2404</v>
      </c>
      <c r="B3014" t="s">
        <v>5175</v>
      </c>
      <c r="C3014" t="s">
        <v>53</v>
      </c>
      <c r="D3014" t="s">
        <v>21</v>
      </c>
      <c r="E3014">
        <v>25309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43257</v>
      </c>
      <c r="L3014" t="s">
        <v>26</v>
      </c>
      <c r="N3014" t="s">
        <v>24</v>
      </c>
    </row>
    <row r="3015" spans="1:14" x14ac:dyDescent="0.25">
      <c r="A3015" t="s">
        <v>2407</v>
      </c>
      <c r="B3015" t="s">
        <v>1610</v>
      </c>
      <c r="C3015" t="s">
        <v>53</v>
      </c>
      <c r="D3015" t="s">
        <v>21</v>
      </c>
      <c r="E3015">
        <v>25309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43257</v>
      </c>
      <c r="L3015" t="s">
        <v>26</v>
      </c>
      <c r="N3015" t="s">
        <v>24</v>
      </c>
    </row>
    <row r="3016" spans="1:14" x14ac:dyDescent="0.25">
      <c r="A3016" t="s">
        <v>2407</v>
      </c>
      <c r="B3016" t="s">
        <v>4257</v>
      </c>
      <c r="C3016" t="s">
        <v>1534</v>
      </c>
      <c r="D3016" t="s">
        <v>21</v>
      </c>
      <c r="E3016">
        <v>26651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43257</v>
      </c>
      <c r="L3016" t="s">
        <v>26</v>
      </c>
      <c r="N3016" t="s">
        <v>24</v>
      </c>
    </row>
    <row r="3017" spans="1:14" x14ac:dyDescent="0.25">
      <c r="A3017" t="s">
        <v>3290</v>
      </c>
      <c r="B3017" t="s">
        <v>5176</v>
      </c>
      <c r="C3017" t="s">
        <v>53</v>
      </c>
      <c r="D3017" t="s">
        <v>21</v>
      </c>
      <c r="E3017">
        <v>25309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43257</v>
      </c>
      <c r="L3017" t="s">
        <v>26</v>
      </c>
      <c r="N3017" t="s">
        <v>24</v>
      </c>
    </row>
    <row r="3018" spans="1:14" x14ac:dyDescent="0.25">
      <c r="A3018" t="s">
        <v>4264</v>
      </c>
      <c r="B3018" t="s">
        <v>4265</v>
      </c>
      <c r="C3018" t="s">
        <v>149</v>
      </c>
      <c r="D3018" t="s">
        <v>21</v>
      </c>
      <c r="E3018">
        <v>25276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43256</v>
      </c>
      <c r="L3018" t="s">
        <v>26</v>
      </c>
      <c r="N3018" t="s">
        <v>24</v>
      </c>
    </row>
    <row r="3019" spans="1:14" x14ac:dyDescent="0.25">
      <c r="A3019" t="s">
        <v>5177</v>
      </c>
      <c r="B3019" t="s">
        <v>4125</v>
      </c>
      <c r="C3019" t="s">
        <v>4126</v>
      </c>
      <c r="D3019" t="s">
        <v>21</v>
      </c>
      <c r="E3019">
        <v>25517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43256</v>
      </c>
      <c r="L3019" t="s">
        <v>26</v>
      </c>
      <c r="N3019" t="s">
        <v>24</v>
      </c>
    </row>
    <row r="3020" spans="1:14" x14ac:dyDescent="0.25">
      <c r="A3020" t="s">
        <v>2566</v>
      </c>
      <c r="B3020" t="s">
        <v>2567</v>
      </c>
      <c r="C3020" t="s">
        <v>2564</v>
      </c>
      <c r="D3020" t="s">
        <v>21</v>
      </c>
      <c r="E3020">
        <v>26181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43256</v>
      </c>
      <c r="L3020" t="s">
        <v>26</v>
      </c>
      <c r="N3020" t="s">
        <v>24</v>
      </c>
    </row>
    <row r="3021" spans="1:14" x14ac:dyDescent="0.25">
      <c r="A3021" t="s">
        <v>5178</v>
      </c>
      <c r="B3021" t="s">
        <v>4128</v>
      </c>
      <c r="C3021" t="s">
        <v>4123</v>
      </c>
      <c r="D3021" t="s">
        <v>21</v>
      </c>
      <c r="E3021">
        <v>25669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43256</v>
      </c>
      <c r="L3021" t="s">
        <v>26</v>
      </c>
      <c r="N3021" t="s">
        <v>24</v>
      </c>
    </row>
    <row r="3022" spans="1:14" x14ac:dyDescent="0.25">
      <c r="A3022" t="s">
        <v>5179</v>
      </c>
      <c r="B3022" t="s">
        <v>2943</v>
      </c>
      <c r="C3022" t="s">
        <v>2944</v>
      </c>
      <c r="D3022" t="s">
        <v>21</v>
      </c>
      <c r="E3022">
        <v>25512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43256</v>
      </c>
      <c r="L3022" t="s">
        <v>26</v>
      </c>
      <c r="N3022" t="s">
        <v>24</v>
      </c>
    </row>
    <row r="3023" spans="1:14" x14ac:dyDescent="0.25">
      <c r="A3023" t="s">
        <v>2380</v>
      </c>
      <c r="B3023" t="s">
        <v>4305</v>
      </c>
      <c r="C3023" t="s">
        <v>4292</v>
      </c>
      <c r="D3023" t="s">
        <v>21</v>
      </c>
      <c r="E3023">
        <v>26170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43256</v>
      </c>
      <c r="L3023" t="s">
        <v>26</v>
      </c>
      <c r="N3023" t="s">
        <v>24</v>
      </c>
    </row>
    <row r="3024" spans="1:14" x14ac:dyDescent="0.25">
      <c r="A3024" t="s">
        <v>2538</v>
      </c>
      <c r="B3024" t="s">
        <v>4131</v>
      </c>
      <c r="C3024" t="s">
        <v>4126</v>
      </c>
      <c r="D3024" t="s">
        <v>21</v>
      </c>
      <c r="E3024">
        <v>25517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43256</v>
      </c>
      <c r="L3024" t="s">
        <v>26</v>
      </c>
      <c r="N3024" t="s">
        <v>24</v>
      </c>
    </row>
    <row r="3025" spans="1:14" x14ac:dyDescent="0.25">
      <c r="A3025" t="s">
        <v>4134</v>
      </c>
      <c r="B3025" t="s">
        <v>4135</v>
      </c>
      <c r="C3025" t="s">
        <v>4136</v>
      </c>
      <c r="D3025" t="s">
        <v>21</v>
      </c>
      <c r="E3025">
        <v>25511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43256</v>
      </c>
      <c r="L3025" t="s">
        <v>26</v>
      </c>
      <c r="N3025" t="s">
        <v>24</v>
      </c>
    </row>
    <row r="3026" spans="1:14" x14ac:dyDescent="0.25">
      <c r="A3026" t="s">
        <v>2945</v>
      </c>
      <c r="B3026" t="s">
        <v>2946</v>
      </c>
      <c r="C3026" t="s">
        <v>2947</v>
      </c>
      <c r="D3026" t="s">
        <v>21</v>
      </c>
      <c r="E3026">
        <v>25534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43256</v>
      </c>
      <c r="L3026" t="s">
        <v>26</v>
      </c>
      <c r="N3026" t="s">
        <v>24</v>
      </c>
    </row>
    <row r="3027" spans="1:14" x14ac:dyDescent="0.25">
      <c r="A3027" t="s">
        <v>5180</v>
      </c>
      <c r="B3027" t="s">
        <v>2949</v>
      </c>
      <c r="C3027" t="s">
        <v>2919</v>
      </c>
      <c r="D3027" t="s">
        <v>21</v>
      </c>
      <c r="E3027">
        <v>25570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43256</v>
      </c>
      <c r="L3027" t="s">
        <v>26</v>
      </c>
      <c r="N3027" t="s">
        <v>24</v>
      </c>
    </row>
    <row r="3028" spans="1:14" x14ac:dyDescent="0.25">
      <c r="A3028" t="s">
        <v>4065</v>
      </c>
      <c r="B3028" t="s">
        <v>4066</v>
      </c>
      <c r="C3028" t="s">
        <v>976</v>
      </c>
      <c r="D3028" t="s">
        <v>21</v>
      </c>
      <c r="E3028">
        <v>25438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43256</v>
      </c>
      <c r="L3028" t="s">
        <v>26</v>
      </c>
      <c r="N3028" t="s">
        <v>24</v>
      </c>
    </row>
    <row r="3029" spans="1:14" x14ac:dyDescent="0.25">
      <c r="A3029" t="s">
        <v>129</v>
      </c>
      <c r="B3029" t="s">
        <v>2431</v>
      </c>
      <c r="C3029" t="s">
        <v>110</v>
      </c>
      <c r="D3029" t="s">
        <v>21</v>
      </c>
      <c r="E3029">
        <v>26031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43255</v>
      </c>
      <c r="L3029" t="s">
        <v>26</v>
      </c>
      <c r="N3029" t="s">
        <v>24</v>
      </c>
    </row>
    <row r="3030" spans="1:14" x14ac:dyDescent="0.25">
      <c r="A3030" t="s">
        <v>5181</v>
      </c>
      <c r="B3030" t="s">
        <v>778</v>
      </c>
      <c r="C3030" t="s">
        <v>779</v>
      </c>
      <c r="D3030" t="s">
        <v>21</v>
      </c>
      <c r="E3030">
        <v>26040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43255</v>
      </c>
      <c r="L3030" t="s">
        <v>26</v>
      </c>
      <c r="N3030" t="s">
        <v>24</v>
      </c>
    </row>
    <row r="3031" spans="1:14" x14ac:dyDescent="0.25">
      <c r="A3031" t="s">
        <v>4111</v>
      </c>
      <c r="B3031" t="s">
        <v>4112</v>
      </c>
      <c r="C3031" t="s">
        <v>4113</v>
      </c>
      <c r="D3031" t="s">
        <v>21</v>
      </c>
      <c r="E3031">
        <v>25880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43255</v>
      </c>
      <c r="L3031" t="s">
        <v>26</v>
      </c>
      <c r="N3031" t="s">
        <v>24</v>
      </c>
    </row>
    <row r="3032" spans="1:14" x14ac:dyDescent="0.25">
      <c r="A3032" t="s">
        <v>2276</v>
      </c>
      <c r="B3032" t="s">
        <v>5182</v>
      </c>
      <c r="C3032" t="s">
        <v>2278</v>
      </c>
      <c r="D3032" t="s">
        <v>21</v>
      </c>
      <c r="E3032">
        <v>26218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43255</v>
      </c>
      <c r="L3032" t="s">
        <v>26</v>
      </c>
      <c r="N3032" t="s">
        <v>24</v>
      </c>
    </row>
    <row r="3033" spans="1:14" x14ac:dyDescent="0.25">
      <c r="A3033" t="s">
        <v>2432</v>
      </c>
      <c r="B3033" t="s">
        <v>2433</v>
      </c>
      <c r="C3033" t="s">
        <v>110</v>
      </c>
      <c r="D3033" t="s">
        <v>21</v>
      </c>
      <c r="E3033">
        <v>26031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43255</v>
      </c>
      <c r="L3033" t="s">
        <v>26</v>
      </c>
      <c r="N3033" t="s">
        <v>24</v>
      </c>
    </row>
    <row r="3034" spans="1:14" x14ac:dyDescent="0.25">
      <c r="A3034" t="s">
        <v>2288</v>
      </c>
      <c r="B3034" t="s">
        <v>5183</v>
      </c>
      <c r="C3034" t="s">
        <v>2287</v>
      </c>
      <c r="D3034" t="s">
        <v>21</v>
      </c>
      <c r="E3034">
        <v>26234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43255</v>
      </c>
      <c r="L3034" t="s">
        <v>26</v>
      </c>
      <c r="N3034" t="s">
        <v>24</v>
      </c>
    </row>
    <row r="3035" spans="1:14" x14ac:dyDescent="0.25">
      <c r="A3035" t="s">
        <v>2733</v>
      </c>
      <c r="B3035" t="s">
        <v>2734</v>
      </c>
      <c r="C3035" t="s">
        <v>2735</v>
      </c>
      <c r="D3035" t="s">
        <v>21</v>
      </c>
      <c r="E3035">
        <v>24726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43255</v>
      </c>
      <c r="L3035" t="s">
        <v>26</v>
      </c>
      <c r="N3035" t="s">
        <v>24</v>
      </c>
    </row>
    <row r="3036" spans="1:14" x14ac:dyDescent="0.25">
      <c r="A3036" t="s">
        <v>314</v>
      </c>
      <c r="B3036" t="s">
        <v>1631</v>
      </c>
      <c r="C3036" t="s">
        <v>1632</v>
      </c>
      <c r="D3036" t="s">
        <v>21</v>
      </c>
      <c r="E3036">
        <v>26041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43255</v>
      </c>
      <c r="L3036" t="s">
        <v>26</v>
      </c>
      <c r="N3036" t="s">
        <v>24</v>
      </c>
    </row>
    <row r="3037" spans="1:14" x14ac:dyDescent="0.25">
      <c r="A3037" t="s">
        <v>314</v>
      </c>
      <c r="B3037" t="s">
        <v>2925</v>
      </c>
      <c r="C3037" t="s">
        <v>2372</v>
      </c>
      <c r="D3037" t="s">
        <v>21</v>
      </c>
      <c r="E3037">
        <v>26038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43255</v>
      </c>
      <c r="L3037" t="s">
        <v>26</v>
      </c>
      <c r="N3037" t="s">
        <v>24</v>
      </c>
    </row>
    <row r="3038" spans="1:14" x14ac:dyDescent="0.25">
      <c r="A3038" t="s">
        <v>2290</v>
      </c>
      <c r="B3038" t="s">
        <v>5184</v>
      </c>
      <c r="C3038" t="s">
        <v>512</v>
      </c>
      <c r="D3038" t="s">
        <v>21</v>
      </c>
      <c r="E3038">
        <v>26201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43255</v>
      </c>
      <c r="L3038" t="s">
        <v>26</v>
      </c>
      <c r="N3038" t="s">
        <v>24</v>
      </c>
    </row>
    <row r="3039" spans="1:14" x14ac:dyDescent="0.25">
      <c r="A3039" t="s">
        <v>2292</v>
      </c>
      <c r="B3039" t="s">
        <v>5185</v>
      </c>
      <c r="C3039" t="s">
        <v>2287</v>
      </c>
      <c r="D3039" t="s">
        <v>21</v>
      </c>
      <c r="E3039">
        <v>26234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43255</v>
      </c>
      <c r="L3039" t="s">
        <v>26</v>
      </c>
      <c r="N3039" t="s">
        <v>24</v>
      </c>
    </row>
    <row r="3040" spans="1:14" x14ac:dyDescent="0.25">
      <c r="A3040" t="s">
        <v>5186</v>
      </c>
      <c r="B3040" t="s">
        <v>2295</v>
      </c>
      <c r="C3040" t="s">
        <v>512</v>
      </c>
      <c r="D3040" t="s">
        <v>21</v>
      </c>
      <c r="E3040">
        <v>26201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43255</v>
      </c>
      <c r="L3040" t="s">
        <v>26</v>
      </c>
      <c r="N3040" t="s">
        <v>24</v>
      </c>
    </row>
    <row r="3041" spans="1:14" x14ac:dyDescent="0.25">
      <c r="A3041" t="s">
        <v>5187</v>
      </c>
      <c r="B3041" t="s">
        <v>2297</v>
      </c>
      <c r="C3041" t="s">
        <v>512</v>
      </c>
      <c r="D3041" t="s">
        <v>21</v>
      </c>
      <c r="E3041">
        <v>26201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43255</v>
      </c>
      <c r="L3041" t="s">
        <v>26</v>
      </c>
      <c r="N3041" t="s">
        <v>24</v>
      </c>
    </row>
    <row r="3042" spans="1:14" x14ac:dyDescent="0.25">
      <c r="A3042" t="s">
        <v>2380</v>
      </c>
      <c r="B3042" t="s">
        <v>2815</v>
      </c>
      <c r="C3042" t="s">
        <v>551</v>
      </c>
      <c r="D3042" t="s">
        <v>21</v>
      </c>
      <c r="E3042">
        <v>25315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43255</v>
      </c>
      <c r="L3042" t="s">
        <v>26</v>
      </c>
      <c r="N3042" t="s">
        <v>24</v>
      </c>
    </row>
    <row r="3043" spans="1:14" x14ac:dyDescent="0.25">
      <c r="A3043" t="s">
        <v>2380</v>
      </c>
      <c r="B3043" t="s">
        <v>3344</v>
      </c>
      <c r="C3043" t="s">
        <v>512</v>
      </c>
      <c r="D3043" t="s">
        <v>21</v>
      </c>
      <c r="E3043">
        <v>26201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43255</v>
      </c>
      <c r="L3043" t="s">
        <v>26</v>
      </c>
      <c r="N3043" t="s">
        <v>24</v>
      </c>
    </row>
    <row r="3044" spans="1:14" x14ac:dyDescent="0.25">
      <c r="A3044" t="s">
        <v>2380</v>
      </c>
      <c r="B3044" t="s">
        <v>5188</v>
      </c>
      <c r="C3044" t="s">
        <v>2287</v>
      </c>
      <c r="D3044" t="s">
        <v>21</v>
      </c>
      <c r="E3044">
        <v>26234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43255</v>
      </c>
      <c r="L3044" t="s">
        <v>26</v>
      </c>
      <c r="N3044" t="s">
        <v>24</v>
      </c>
    </row>
    <row r="3045" spans="1:14" x14ac:dyDescent="0.25">
      <c r="A3045" t="s">
        <v>177</v>
      </c>
      <c r="B3045" t="s">
        <v>2440</v>
      </c>
      <c r="C3045" t="s">
        <v>110</v>
      </c>
      <c r="D3045" t="s">
        <v>21</v>
      </c>
      <c r="E3045">
        <v>26031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43255</v>
      </c>
      <c r="L3045" t="s">
        <v>26</v>
      </c>
      <c r="N3045" t="s">
        <v>24</v>
      </c>
    </row>
    <row r="3046" spans="1:14" x14ac:dyDescent="0.25">
      <c r="A3046" t="s">
        <v>1061</v>
      </c>
      <c r="B3046" t="s">
        <v>5189</v>
      </c>
      <c r="C3046" t="s">
        <v>53</v>
      </c>
      <c r="D3046" t="s">
        <v>21</v>
      </c>
      <c r="E3046">
        <v>25309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43255</v>
      </c>
      <c r="L3046" t="s">
        <v>26</v>
      </c>
      <c r="N3046" t="s">
        <v>24</v>
      </c>
    </row>
    <row r="3047" spans="1:14" x14ac:dyDescent="0.25">
      <c r="A3047" t="s">
        <v>2443</v>
      </c>
      <c r="B3047" t="s">
        <v>1947</v>
      </c>
      <c r="C3047" t="s">
        <v>463</v>
      </c>
      <c r="D3047" t="s">
        <v>21</v>
      </c>
      <c r="E3047">
        <v>25550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43255</v>
      </c>
      <c r="L3047" t="s">
        <v>26</v>
      </c>
      <c r="N3047" t="s">
        <v>24</v>
      </c>
    </row>
    <row r="3048" spans="1:14" x14ac:dyDescent="0.25">
      <c r="A3048" t="s">
        <v>2929</v>
      </c>
      <c r="B3048" t="s">
        <v>2930</v>
      </c>
      <c r="C3048" t="s">
        <v>779</v>
      </c>
      <c r="D3048" t="s">
        <v>21</v>
      </c>
      <c r="E3048">
        <v>26040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43255</v>
      </c>
      <c r="L3048" t="s">
        <v>26</v>
      </c>
      <c r="N3048" t="s">
        <v>24</v>
      </c>
    </row>
    <row r="3049" spans="1:14" x14ac:dyDescent="0.25">
      <c r="A3049" t="s">
        <v>626</v>
      </c>
      <c r="B3049" t="s">
        <v>5190</v>
      </c>
      <c r="C3049" t="s">
        <v>48</v>
      </c>
      <c r="D3049" t="s">
        <v>21</v>
      </c>
      <c r="E3049">
        <v>25311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43255</v>
      </c>
      <c r="L3049" t="s">
        <v>26</v>
      </c>
      <c r="N3049" t="s">
        <v>24</v>
      </c>
    </row>
    <row r="3050" spans="1:14" x14ac:dyDescent="0.25">
      <c r="A3050" t="s">
        <v>192</v>
      </c>
      <c r="B3050" t="s">
        <v>5191</v>
      </c>
      <c r="C3050" t="s">
        <v>512</v>
      </c>
      <c r="D3050" t="s">
        <v>21</v>
      </c>
      <c r="E3050">
        <v>26201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43255</v>
      </c>
      <c r="L3050" t="s">
        <v>26</v>
      </c>
      <c r="N3050" t="s">
        <v>24</v>
      </c>
    </row>
    <row r="3051" spans="1:14" x14ac:dyDescent="0.25">
      <c r="A3051" t="s">
        <v>5096</v>
      </c>
      <c r="B3051" t="s">
        <v>2104</v>
      </c>
      <c r="C3051" t="s">
        <v>409</v>
      </c>
      <c r="D3051" t="s">
        <v>21</v>
      </c>
      <c r="E3051">
        <v>26807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43251</v>
      </c>
      <c r="L3051" t="s">
        <v>26</v>
      </c>
      <c r="N3051" t="s">
        <v>24</v>
      </c>
    </row>
    <row r="3052" spans="1:14" x14ac:dyDescent="0.25">
      <c r="A3052" t="s">
        <v>4293</v>
      </c>
      <c r="B3052" t="s">
        <v>4294</v>
      </c>
      <c r="C3052" t="s">
        <v>409</v>
      </c>
      <c r="D3052" t="s">
        <v>21</v>
      </c>
      <c r="E3052">
        <v>26807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43251</v>
      </c>
      <c r="L3052" t="s">
        <v>26</v>
      </c>
      <c r="N3052" t="s">
        <v>24</v>
      </c>
    </row>
    <row r="3053" spans="1:14" x14ac:dyDescent="0.25">
      <c r="A3053" t="s">
        <v>4300</v>
      </c>
      <c r="B3053" t="s">
        <v>4301</v>
      </c>
      <c r="C3053" t="s">
        <v>409</v>
      </c>
      <c r="D3053" t="s">
        <v>21</v>
      </c>
      <c r="E3053">
        <v>26807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43251</v>
      </c>
      <c r="L3053" t="s">
        <v>26</v>
      </c>
      <c r="N3053" t="s">
        <v>24</v>
      </c>
    </row>
    <row r="3054" spans="1:14" x14ac:dyDescent="0.25">
      <c r="A3054" t="s">
        <v>2042</v>
      </c>
      <c r="B3054" t="s">
        <v>5194</v>
      </c>
      <c r="C3054" t="s">
        <v>2044</v>
      </c>
      <c r="D3054" t="s">
        <v>21</v>
      </c>
      <c r="E3054">
        <v>26814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43251</v>
      </c>
      <c r="L3054" t="s">
        <v>26</v>
      </c>
      <c r="N3054" t="s">
        <v>24</v>
      </c>
    </row>
    <row r="3055" spans="1:14" x14ac:dyDescent="0.25">
      <c r="A3055" t="s">
        <v>5195</v>
      </c>
      <c r="B3055" t="s">
        <v>5196</v>
      </c>
      <c r="C3055" t="s">
        <v>512</v>
      </c>
      <c r="D3055" t="s">
        <v>21</v>
      </c>
      <c r="E3055">
        <v>26201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43250</v>
      </c>
      <c r="L3055" t="s">
        <v>26</v>
      </c>
      <c r="N3055" t="s">
        <v>24</v>
      </c>
    </row>
    <row r="3056" spans="1:14" x14ac:dyDescent="0.25">
      <c r="A3056" t="s">
        <v>5130</v>
      </c>
      <c r="B3056" t="s">
        <v>4430</v>
      </c>
      <c r="C3056" t="s">
        <v>4431</v>
      </c>
      <c r="D3056" t="s">
        <v>21</v>
      </c>
      <c r="E3056">
        <v>25047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43250</v>
      </c>
      <c r="L3056" t="s">
        <v>26</v>
      </c>
      <c r="N3056" t="s">
        <v>24</v>
      </c>
    </row>
    <row r="3057" spans="1:14" x14ac:dyDescent="0.25">
      <c r="A3057" t="s">
        <v>4237</v>
      </c>
      <c r="B3057" t="s">
        <v>4447</v>
      </c>
      <c r="C3057" t="s">
        <v>4448</v>
      </c>
      <c r="D3057" t="s">
        <v>21</v>
      </c>
      <c r="E3057">
        <v>25009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43250</v>
      </c>
      <c r="L3057" t="s">
        <v>26</v>
      </c>
      <c r="N3057" t="s">
        <v>24</v>
      </c>
    </row>
    <row r="3058" spans="1:14" x14ac:dyDescent="0.25">
      <c r="A3058" t="s">
        <v>1322</v>
      </c>
      <c r="B3058" t="s">
        <v>2446</v>
      </c>
      <c r="C3058" t="s">
        <v>441</v>
      </c>
      <c r="D3058" t="s">
        <v>21</v>
      </c>
      <c r="E3058">
        <v>26554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43249</v>
      </c>
      <c r="L3058" t="s">
        <v>26</v>
      </c>
      <c r="N3058" t="s">
        <v>24</v>
      </c>
    </row>
    <row r="3059" spans="1:14" x14ac:dyDescent="0.25">
      <c r="A3059" t="s">
        <v>5197</v>
      </c>
      <c r="B3059" t="s">
        <v>5198</v>
      </c>
      <c r="C3059" t="s">
        <v>441</v>
      </c>
      <c r="D3059" t="s">
        <v>21</v>
      </c>
      <c r="E3059">
        <v>26554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43249</v>
      </c>
      <c r="L3059" t="s">
        <v>26</v>
      </c>
      <c r="N3059" t="s">
        <v>24</v>
      </c>
    </row>
    <row r="3060" spans="1:14" x14ac:dyDescent="0.25">
      <c r="A3060" t="s">
        <v>2826</v>
      </c>
      <c r="B3060" t="s">
        <v>2827</v>
      </c>
      <c r="C3060" t="s">
        <v>444</v>
      </c>
      <c r="D3060" t="s">
        <v>21</v>
      </c>
      <c r="E3060">
        <v>26288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43249</v>
      </c>
      <c r="L3060" t="s">
        <v>26</v>
      </c>
      <c r="N3060" t="s">
        <v>24</v>
      </c>
    </row>
    <row r="3061" spans="1:14" x14ac:dyDescent="0.25">
      <c r="A3061" t="s">
        <v>2432</v>
      </c>
      <c r="B3061" t="s">
        <v>2828</v>
      </c>
      <c r="C3061" t="s">
        <v>444</v>
      </c>
      <c r="D3061" t="s">
        <v>21</v>
      </c>
      <c r="E3061">
        <v>26288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43249</v>
      </c>
      <c r="L3061" t="s">
        <v>26</v>
      </c>
      <c r="N3061" t="s">
        <v>24</v>
      </c>
    </row>
    <row r="3062" spans="1:14" x14ac:dyDescent="0.25">
      <c r="A3062" t="s">
        <v>1039</v>
      </c>
      <c r="B3062" t="s">
        <v>1040</v>
      </c>
      <c r="C3062" t="s">
        <v>1041</v>
      </c>
      <c r="D3062" t="s">
        <v>21</v>
      </c>
      <c r="E3062">
        <v>26323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43249</v>
      </c>
      <c r="L3062" t="s">
        <v>26</v>
      </c>
      <c r="N3062" t="s">
        <v>24</v>
      </c>
    </row>
    <row r="3063" spans="1:14" x14ac:dyDescent="0.25">
      <c r="A3063" t="s">
        <v>4187</v>
      </c>
      <c r="B3063" t="s">
        <v>4188</v>
      </c>
      <c r="C3063" t="s">
        <v>301</v>
      </c>
      <c r="D3063" t="s">
        <v>21</v>
      </c>
      <c r="E3063">
        <v>26034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43249</v>
      </c>
      <c r="L3063" t="s">
        <v>26</v>
      </c>
      <c r="N3063" t="s">
        <v>24</v>
      </c>
    </row>
    <row r="3064" spans="1:14" x14ac:dyDescent="0.25">
      <c r="A3064" t="s">
        <v>256</v>
      </c>
      <c r="B3064" t="s">
        <v>257</v>
      </c>
      <c r="C3064" t="s">
        <v>258</v>
      </c>
      <c r="D3064" t="s">
        <v>21</v>
      </c>
      <c r="E3064">
        <v>26047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43249</v>
      </c>
      <c r="L3064" t="s">
        <v>26</v>
      </c>
      <c r="N3064" t="s">
        <v>24</v>
      </c>
    </row>
    <row r="3065" spans="1:14" x14ac:dyDescent="0.25">
      <c r="A3065" t="s">
        <v>2380</v>
      </c>
      <c r="B3065" t="s">
        <v>2829</v>
      </c>
      <c r="C3065" t="s">
        <v>444</v>
      </c>
      <c r="D3065" t="s">
        <v>21</v>
      </c>
      <c r="E3065">
        <v>26288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43249</v>
      </c>
      <c r="L3065" t="s">
        <v>26</v>
      </c>
      <c r="N3065" t="s">
        <v>24</v>
      </c>
    </row>
    <row r="3066" spans="1:14" x14ac:dyDescent="0.25">
      <c r="A3066" t="s">
        <v>5199</v>
      </c>
      <c r="B3066" t="s">
        <v>443</v>
      </c>
      <c r="C3066" t="s">
        <v>444</v>
      </c>
      <c r="D3066" t="s">
        <v>21</v>
      </c>
      <c r="E3066">
        <v>26288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43249</v>
      </c>
      <c r="L3066" t="s">
        <v>26</v>
      </c>
      <c r="N3066" t="s">
        <v>24</v>
      </c>
    </row>
    <row r="3067" spans="1:14" x14ac:dyDescent="0.25">
      <c r="A3067" t="s">
        <v>2407</v>
      </c>
      <c r="B3067" t="s">
        <v>2832</v>
      </c>
      <c r="C3067" t="s">
        <v>444</v>
      </c>
      <c r="D3067" t="s">
        <v>21</v>
      </c>
      <c r="E3067">
        <v>26288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43249</v>
      </c>
      <c r="L3067" t="s">
        <v>26</v>
      </c>
      <c r="N3067" t="s">
        <v>24</v>
      </c>
    </row>
    <row r="3068" spans="1:14" x14ac:dyDescent="0.25">
      <c r="A3068" t="s">
        <v>920</v>
      </c>
      <c r="B3068" t="s">
        <v>5200</v>
      </c>
      <c r="C3068" t="s">
        <v>892</v>
      </c>
      <c r="D3068" t="s">
        <v>21</v>
      </c>
      <c r="E3068">
        <v>25864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43248</v>
      </c>
      <c r="L3068" t="s">
        <v>26</v>
      </c>
      <c r="N3068" t="s">
        <v>24</v>
      </c>
    </row>
    <row r="3069" spans="1:14" x14ac:dyDescent="0.25">
      <c r="A3069" t="s">
        <v>2954</v>
      </c>
      <c r="B3069" t="s">
        <v>5201</v>
      </c>
      <c r="C3069" t="s">
        <v>1534</v>
      </c>
      <c r="D3069" t="s">
        <v>21</v>
      </c>
      <c r="E3069">
        <v>26651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43248</v>
      </c>
      <c r="L3069" t="s">
        <v>26</v>
      </c>
      <c r="N3069" t="s">
        <v>24</v>
      </c>
    </row>
    <row r="3070" spans="1:14" x14ac:dyDescent="0.25">
      <c r="A3070" t="s">
        <v>4556</v>
      </c>
      <c r="B3070" t="s">
        <v>4557</v>
      </c>
      <c r="C3070" t="s">
        <v>2065</v>
      </c>
      <c r="D3070" t="s">
        <v>21</v>
      </c>
      <c r="E3070">
        <v>26261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43248</v>
      </c>
      <c r="L3070" t="s">
        <v>26</v>
      </c>
      <c r="N3070" t="s">
        <v>24</v>
      </c>
    </row>
    <row r="3071" spans="1:14" x14ac:dyDescent="0.25">
      <c r="A3071" t="s">
        <v>2432</v>
      </c>
      <c r="B3071" t="s">
        <v>2884</v>
      </c>
      <c r="C3071" t="s">
        <v>1671</v>
      </c>
      <c r="D3071" t="s">
        <v>21</v>
      </c>
      <c r="E3071">
        <v>26757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43245</v>
      </c>
      <c r="L3071" t="s">
        <v>26</v>
      </c>
      <c r="N3071" t="s">
        <v>24</v>
      </c>
    </row>
    <row r="3072" spans="1:14" x14ac:dyDescent="0.25">
      <c r="A3072" t="s">
        <v>5202</v>
      </c>
      <c r="B3072" t="s">
        <v>5203</v>
      </c>
      <c r="C3072" t="s">
        <v>201</v>
      </c>
      <c r="D3072" t="s">
        <v>21</v>
      </c>
      <c r="E3072">
        <v>26836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43245</v>
      </c>
      <c r="L3072" t="s">
        <v>26</v>
      </c>
      <c r="N3072" t="s">
        <v>24</v>
      </c>
    </row>
    <row r="3073" spans="1:14" x14ac:dyDescent="0.25">
      <c r="A3073" t="s">
        <v>2380</v>
      </c>
      <c r="B3073" t="s">
        <v>5204</v>
      </c>
      <c r="C3073" t="s">
        <v>201</v>
      </c>
      <c r="D3073" t="s">
        <v>21</v>
      </c>
      <c r="E3073">
        <v>26836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43245</v>
      </c>
      <c r="L3073" t="s">
        <v>26</v>
      </c>
      <c r="N3073" t="s">
        <v>24</v>
      </c>
    </row>
    <row r="3074" spans="1:14" x14ac:dyDescent="0.25">
      <c r="A3074" t="s">
        <v>2534</v>
      </c>
      <c r="B3074" t="s">
        <v>1510</v>
      </c>
      <c r="C3074" t="s">
        <v>201</v>
      </c>
      <c r="D3074" t="s">
        <v>21</v>
      </c>
      <c r="E3074">
        <v>26836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43245</v>
      </c>
      <c r="L3074" t="s">
        <v>26</v>
      </c>
      <c r="N3074" t="s">
        <v>24</v>
      </c>
    </row>
    <row r="3075" spans="1:14" x14ac:dyDescent="0.25">
      <c r="A3075" t="s">
        <v>4386</v>
      </c>
      <c r="B3075" t="s">
        <v>4387</v>
      </c>
      <c r="C3075" t="s">
        <v>4388</v>
      </c>
      <c r="D3075" t="s">
        <v>21</v>
      </c>
      <c r="E3075">
        <v>26451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43244</v>
      </c>
      <c r="L3075" t="s">
        <v>26</v>
      </c>
      <c r="N3075" t="s">
        <v>24</v>
      </c>
    </row>
    <row r="3076" spans="1:14" x14ac:dyDescent="0.25">
      <c r="A3076" t="s">
        <v>959</v>
      </c>
      <c r="B3076" t="s">
        <v>960</v>
      </c>
      <c r="C3076" t="s">
        <v>953</v>
      </c>
      <c r="D3076" t="s">
        <v>21</v>
      </c>
      <c r="E3076">
        <v>25064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43244</v>
      </c>
      <c r="L3076" t="s">
        <v>26</v>
      </c>
      <c r="N3076" t="s">
        <v>24</v>
      </c>
    </row>
    <row r="3077" spans="1:14" x14ac:dyDescent="0.25">
      <c r="A3077" t="s">
        <v>5205</v>
      </c>
      <c r="B3077" t="s">
        <v>5206</v>
      </c>
      <c r="C3077" t="s">
        <v>53</v>
      </c>
      <c r="D3077" t="s">
        <v>21</v>
      </c>
      <c r="E3077">
        <v>25309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43244</v>
      </c>
      <c r="L3077" t="s">
        <v>26</v>
      </c>
      <c r="N3077" t="s">
        <v>24</v>
      </c>
    </row>
    <row r="3078" spans="1:14" x14ac:dyDescent="0.25">
      <c r="A3078" t="s">
        <v>225</v>
      </c>
      <c r="B3078" t="s">
        <v>4208</v>
      </c>
      <c r="C3078" t="s">
        <v>217</v>
      </c>
      <c r="D3078" t="s">
        <v>21</v>
      </c>
      <c r="E3078">
        <v>25523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43244</v>
      </c>
      <c r="L3078" t="s">
        <v>26</v>
      </c>
      <c r="N3078" t="s">
        <v>24</v>
      </c>
    </row>
    <row r="3079" spans="1:14" x14ac:dyDescent="0.25">
      <c r="A3079" t="s">
        <v>4536</v>
      </c>
      <c r="B3079" t="s">
        <v>4537</v>
      </c>
      <c r="C3079" t="s">
        <v>393</v>
      </c>
      <c r="D3079" t="s">
        <v>21</v>
      </c>
      <c r="E3079">
        <v>26764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43244</v>
      </c>
      <c r="L3079" t="s">
        <v>26</v>
      </c>
      <c r="N3079" t="s">
        <v>24</v>
      </c>
    </row>
    <row r="3080" spans="1:14" x14ac:dyDescent="0.25">
      <c r="A3080" t="s">
        <v>4395</v>
      </c>
      <c r="B3080" t="s">
        <v>4396</v>
      </c>
      <c r="C3080" t="s">
        <v>4388</v>
      </c>
      <c r="D3080" t="s">
        <v>21</v>
      </c>
      <c r="E3080">
        <v>26451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43244</v>
      </c>
      <c r="L3080" t="s">
        <v>26</v>
      </c>
      <c r="N3080" t="s">
        <v>24</v>
      </c>
    </row>
    <row r="3081" spans="1:14" x14ac:dyDescent="0.25">
      <c r="A3081" t="s">
        <v>5207</v>
      </c>
      <c r="B3081" t="s">
        <v>5208</v>
      </c>
      <c r="C3081" t="s">
        <v>326</v>
      </c>
      <c r="D3081" t="s">
        <v>21</v>
      </c>
      <c r="E3081">
        <v>25504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43244</v>
      </c>
      <c r="L3081" t="s">
        <v>26</v>
      </c>
      <c r="N3081" t="s">
        <v>24</v>
      </c>
    </row>
    <row r="3082" spans="1:14" x14ac:dyDescent="0.25">
      <c r="A3082" t="s">
        <v>4187</v>
      </c>
      <c r="B3082" t="s">
        <v>5209</v>
      </c>
      <c r="C3082" t="s">
        <v>71</v>
      </c>
      <c r="D3082" t="s">
        <v>21</v>
      </c>
      <c r="E3082">
        <v>26003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43244</v>
      </c>
      <c r="L3082" t="s">
        <v>26</v>
      </c>
      <c r="N3082" t="s">
        <v>24</v>
      </c>
    </row>
    <row r="3083" spans="1:14" x14ac:dyDescent="0.25">
      <c r="A3083" t="s">
        <v>4538</v>
      </c>
      <c r="B3083" t="s">
        <v>4539</v>
      </c>
      <c r="C3083" t="s">
        <v>4540</v>
      </c>
      <c r="D3083" t="s">
        <v>21</v>
      </c>
      <c r="E3083">
        <v>26520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43244</v>
      </c>
      <c r="L3083" t="s">
        <v>26</v>
      </c>
      <c r="N3083" t="s">
        <v>24</v>
      </c>
    </row>
    <row r="3084" spans="1:14" x14ac:dyDescent="0.25">
      <c r="A3084" t="s">
        <v>343</v>
      </c>
      <c r="B3084" t="s">
        <v>2607</v>
      </c>
      <c r="C3084" t="s">
        <v>326</v>
      </c>
      <c r="D3084" t="s">
        <v>21</v>
      </c>
      <c r="E3084">
        <v>25701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43244</v>
      </c>
      <c r="L3084" t="s">
        <v>26</v>
      </c>
      <c r="N3084" t="s">
        <v>24</v>
      </c>
    </row>
    <row r="3085" spans="1:14" x14ac:dyDescent="0.25">
      <c r="A3085" t="s">
        <v>5167</v>
      </c>
      <c r="B3085" t="s">
        <v>2710</v>
      </c>
      <c r="C3085" t="s">
        <v>326</v>
      </c>
      <c r="D3085" t="s">
        <v>21</v>
      </c>
      <c r="E3085">
        <v>25701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43244</v>
      </c>
      <c r="L3085" t="s">
        <v>26</v>
      </c>
      <c r="N3085" t="s">
        <v>24</v>
      </c>
    </row>
    <row r="3086" spans="1:14" x14ac:dyDescent="0.25">
      <c r="A3086" t="s">
        <v>533</v>
      </c>
      <c r="B3086" t="s">
        <v>534</v>
      </c>
      <c r="C3086" t="s">
        <v>71</v>
      </c>
      <c r="D3086" t="s">
        <v>21</v>
      </c>
      <c r="E3086">
        <v>26003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43244</v>
      </c>
      <c r="L3086" t="s">
        <v>26</v>
      </c>
      <c r="N3086" t="s">
        <v>24</v>
      </c>
    </row>
    <row r="3087" spans="1:14" x14ac:dyDescent="0.25">
      <c r="A3087" t="s">
        <v>4403</v>
      </c>
      <c r="B3087" t="s">
        <v>4404</v>
      </c>
      <c r="C3087" t="s">
        <v>4405</v>
      </c>
      <c r="D3087" t="s">
        <v>21</v>
      </c>
      <c r="E3087">
        <v>26385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43244</v>
      </c>
      <c r="L3087" t="s">
        <v>26</v>
      </c>
      <c r="N3087" t="s">
        <v>24</v>
      </c>
    </row>
    <row r="3088" spans="1:14" x14ac:dyDescent="0.25">
      <c r="A3088" t="s">
        <v>4546</v>
      </c>
      <c r="B3088" t="s">
        <v>4547</v>
      </c>
      <c r="C3088" t="s">
        <v>390</v>
      </c>
      <c r="D3088" t="s">
        <v>21</v>
      </c>
      <c r="E3088">
        <v>26537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43244</v>
      </c>
      <c r="L3088" t="s">
        <v>26</v>
      </c>
      <c r="N3088" t="s">
        <v>24</v>
      </c>
    </row>
    <row r="3089" spans="1:14" x14ac:dyDescent="0.25">
      <c r="A3089" t="s">
        <v>2380</v>
      </c>
      <c r="B3089" t="s">
        <v>4223</v>
      </c>
      <c r="C3089" t="s">
        <v>217</v>
      </c>
      <c r="D3089" t="s">
        <v>21</v>
      </c>
      <c r="E3089">
        <v>25523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43244</v>
      </c>
      <c r="L3089" t="s">
        <v>26</v>
      </c>
      <c r="N3089" t="s">
        <v>24</v>
      </c>
    </row>
    <row r="3090" spans="1:14" x14ac:dyDescent="0.25">
      <c r="A3090" t="s">
        <v>368</v>
      </c>
      <c r="B3090" t="s">
        <v>3641</v>
      </c>
      <c r="C3090" t="s">
        <v>326</v>
      </c>
      <c r="D3090" t="s">
        <v>21</v>
      </c>
      <c r="E3090">
        <v>25705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43244</v>
      </c>
      <c r="L3090" t="s">
        <v>26</v>
      </c>
      <c r="N3090" t="s">
        <v>24</v>
      </c>
    </row>
    <row r="3091" spans="1:14" x14ac:dyDescent="0.25">
      <c r="A3091" t="s">
        <v>1061</v>
      </c>
      <c r="B3091" t="s">
        <v>5210</v>
      </c>
      <c r="C3091" t="s">
        <v>53</v>
      </c>
      <c r="D3091" t="s">
        <v>21</v>
      </c>
      <c r="E3091">
        <v>25303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43244</v>
      </c>
      <c r="L3091" t="s">
        <v>26</v>
      </c>
      <c r="N3091" t="s">
        <v>24</v>
      </c>
    </row>
    <row r="3092" spans="1:14" x14ac:dyDescent="0.25">
      <c r="A3092" t="s">
        <v>3674</v>
      </c>
      <c r="B3092" t="s">
        <v>5211</v>
      </c>
      <c r="C3092" t="s">
        <v>326</v>
      </c>
      <c r="D3092" t="s">
        <v>21</v>
      </c>
      <c r="E3092">
        <v>25705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43244</v>
      </c>
      <c r="L3092" t="s">
        <v>26</v>
      </c>
      <c r="N3092" t="s">
        <v>24</v>
      </c>
    </row>
    <row r="3093" spans="1:14" x14ac:dyDescent="0.25">
      <c r="A3093" t="s">
        <v>4415</v>
      </c>
      <c r="B3093" t="s">
        <v>4416</v>
      </c>
      <c r="C3093" t="s">
        <v>4405</v>
      </c>
      <c r="D3093" t="s">
        <v>21</v>
      </c>
      <c r="E3093">
        <v>26385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43244</v>
      </c>
      <c r="L3093" t="s">
        <v>26</v>
      </c>
      <c r="N3093" t="s">
        <v>24</v>
      </c>
    </row>
    <row r="3094" spans="1:14" x14ac:dyDescent="0.25">
      <c r="A3094" t="s">
        <v>3221</v>
      </c>
      <c r="B3094" t="s">
        <v>3222</v>
      </c>
      <c r="C3094" t="s">
        <v>326</v>
      </c>
      <c r="D3094" t="s">
        <v>21</v>
      </c>
      <c r="E3094">
        <v>25701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43244</v>
      </c>
      <c r="L3094" t="s">
        <v>26</v>
      </c>
      <c r="N3094" t="s">
        <v>24</v>
      </c>
    </row>
    <row r="3095" spans="1:14" x14ac:dyDescent="0.25">
      <c r="A3095" t="s">
        <v>3227</v>
      </c>
      <c r="B3095" t="s">
        <v>3228</v>
      </c>
      <c r="C3095" t="s">
        <v>326</v>
      </c>
      <c r="D3095" t="s">
        <v>21</v>
      </c>
      <c r="E3095">
        <v>25701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43244</v>
      </c>
      <c r="L3095" t="s">
        <v>26</v>
      </c>
      <c r="N3095" t="s">
        <v>24</v>
      </c>
    </row>
    <row r="3096" spans="1:14" x14ac:dyDescent="0.25">
      <c r="A3096" t="s">
        <v>970</v>
      </c>
      <c r="B3096" t="s">
        <v>529</v>
      </c>
      <c r="C3096" t="s">
        <v>71</v>
      </c>
      <c r="D3096" t="s">
        <v>21</v>
      </c>
      <c r="E3096">
        <v>26003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43244</v>
      </c>
      <c r="L3096" t="s">
        <v>26</v>
      </c>
      <c r="N3096" t="s">
        <v>24</v>
      </c>
    </row>
    <row r="3097" spans="1:14" x14ac:dyDescent="0.25">
      <c r="A3097" t="s">
        <v>192</v>
      </c>
      <c r="B3097" t="s">
        <v>5212</v>
      </c>
      <c r="C3097" t="s">
        <v>1133</v>
      </c>
      <c r="D3097" t="s">
        <v>21</v>
      </c>
      <c r="E3097">
        <v>26426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43244</v>
      </c>
      <c r="L3097" t="s">
        <v>26</v>
      </c>
      <c r="N3097" t="s">
        <v>24</v>
      </c>
    </row>
    <row r="3098" spans="1:14" x14ac:dyDescent="0.25">
      <c r="A3098" t="s">
        <v>3810</v>
      </c>
      <c r="B3098" t="s">
        <v>3811</v>
      </c>
      <c r="C3098" t="s">
        <v>1950</v>
      </c>
      <c r="D3098" t="s">
        <v>21</v>
      </c>
      <c r="E3098">
        <v>25260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43244</v>
      </c>
      <c r="L3098" t="s">
        <v>26</v>
      </c>
      <c r="N3098" t="s">
        <v>24</v>
      </c>
    </row>
    <row r="3099" spans="1:14" x14ac:dyDescent="0.25">
      <c r="A3099" t="s">
        <v>4057</v>
      </c>
      <c r="B3099" t="s">
        <v>4559</v>
      </c>
      <c r="C3099" t="s">
        <v>4534</v>
      </c>
      <c r="D3099" t="s">
        <v>21</v>
      </c>
      <c r="E3099">
        <v>26547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43244</v>
      </c>
      <c r="L3099" t="s">
        <v>26</v>
      </c>
      <c r="N3099" t="s">
        <v>24</v>
      </c>
    </row>
    <row r="3100" spans="1:14" x14ac:dyDescent="0.25">
      <c r="A3100" t="s">
        <v>3851</v>
      </c>
      <c r="B3100" t="s">
        <v>3852</v>
      </c>
      <c r="C3100" t="s">
        <v>3817</v>
      </c>
      <c r="D3100" t="s">
        <v>21</v>
      </c>
      <c r="E3100">
        <v>26444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43244</v>
      </c>
      <c r="L3100" t="s">
        <v>26</v>
      </c>
      <c r="N3100" t="s">
        <v>24</v>
      </c>
    </row>
    <row r="3101" spans="1:14" x14ac:dyDescent="0.25">
      <c r="A3101" t="s">
        <v>3812</v>
      </c>
      <c r="B3101" t="s">
        <v>4527</v>
      </c>
      <c r="C3101" t="s">
        <v>326</v>
      </c>
      <c r="D3101" t="s">
        <v>21</v>
      </c>
      <c r="E3101">
        <v>25701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43244</v>
      </c>
      <c r="L3101" t="s">
        <v>26</v>
      </c>
      <c r="N3101" t="s">
        <v>24</v>
      </c>
    </row>
    <row r="3102" spans="1:14" x14ac:dyDescent="0.25">
      <c r="A3102" t="s">
        <v>2312</v>
      </c>
      <c r="B3102" t="s">
        <v>5213</v>
      </c>
      <c r="C3102" t="s">
        <v>1047</v>
      </c>
      <c r="D3102" t="s">
        <v>21</v>
      </c>
      <c r="E3102">
        <v>26591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43242</v>
      </c>
      <c r="L3102" t="s">
        <v>26</v>
      </c>
      <c r="N3102" t="s">
        <v>24</v>
      </c>
    </row>
    <row r="3103" spans="1:14" x14ac:dyDescent="0.25">
      <c r="A3103" t="s">
        <v>3448</v>
      </c>
      <c r="B3103" t="s">
        <v>3449</v>
      </c>
      <c r="C3103" t="s">
        <v>3450</v>
      </c>
      <c r="D3103" t="s">
        <v>21</v>
      </c>
      <c r="E3103">
        <v>26559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43242</v>
      </c>
      <c r="L3103" t="s">
        <v>26</v>
      </c>
      <c r="N3103" t="s">
        <v>24</v>
      </c>
    </row>
    <row r="3104" spans="1:14" x14ac:dyDescent="0.25">
      <c r="A3104" t="s">
        <v>3952</v>
      </c>
      <c r="B3104" t="s">
        <v>3953</v>
      </c>
      <c r="C3104" t="s">
        <v>532</v>
      </c>
      <c r="D3104" t="s">
        <v>21</v>
      </c>
      <c r="E3104">
        <v>24870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43242</v>
      </c>
      <c r="L3104" t="s">
        <v>26</v>
      </c>
      <c r="N3104" t="s">
        <v>24</v>
      </c>
    </row>
    <row r="3105" spans="1:14" x14ac:dyDescent="0.25">
      <c r="A3105" t="s">
        <v>3954</v>
      </c>
      <c r="B3105" t="s">
        <v>3955</v>
      </c>
      <c r="C3105" t="s">
        <v>532</v>
      </c>
      <c r="D3105" t="s">
        <v>21</v>
      </c>
      <c r="E3105">
        <v>24870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43242</v>
      </c>
      <c r="L3105" t="s">
        <v>26</v>
      </c>
      <c r="N3105" t="s">
        <v>24</v>
      </c>
    </row>
    <row r="3106" spans="1:14" x14ac:dyDescent="0.25">
      <c r="A3106" t="s">
        <v>2432</v>
      </c>
      <c r="B3106" t="s">
        <v>3959</v>
      </c>
      <c r="C3106" t="s">
        <v>532</v>
      </c>
      <c r="D3106" t="s">
        <v>21</v>
      </c>
      <c r="E3106">
        <v>24870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43242</v>
      </c>
      <c r="L3106" t="s">
        <v>26</v>
      </c>
      <c r="N3106" t="s">
        <v>24</v>
      </c>
    </row>
    <row r="3107" spans="1:14" x14ac:dyDescent="0.25">
      <c r="A3107" t="s">
        <v>2432</v>
      </c>
      <c r="B3107" t="s">
        <v>834</v>
      </c>
      <c r="C3107" t="s">
        <v>789</v>
      </c>
      <c r="D3107" t="s">
        <v>21</v>
      </c>
      <c r="E3107">
        <v>26351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43242</v>
      </c>
      <c r="L3107" t="s">
        <v>26</v>
      </c>
      <c r="N3107" t="s">
        <v>24</v>
      </c>
    </row>
    <row r="3108" spans="1:14" x14ac:dyDescent="0.25">
      <c r="A3108" t="s">
        <v>2432</v>
      </c>
      <c r="B3108" t="s">
        <v>4273</v>
      </c>
      <c r="C3108" t="s">
        <v>2301</v>
      </c>
      <c r="D3108" t="s">
        <v>21</v>
      </c>
      <c r="E3108">
        <v>26501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43242</v>
      </c>
      <c r="L3108" t="s">
        <v>26</v>
      </c>
      <c r="N3108" t="s">
        <v>24</v>
      </c>
    </row>
    <row r="3109" spans="1:14" x14ac:dyDescent="0.25">
      <c r="A3109" t="s">
        <v>5214</v>
      </c>
      <c r="B3109" t="s">
        <v>5215</v>
      </c>
      <c r="C3109" t="s">
        <v>5216</v>
      </c>
      <c r="D3109" t="s">
        <v>21</v>
      </c>
      <c r="E3109">
        <v>25617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43242</v>
      </c>
      <c r="L3109" t="s">
        <v>26</v>
      </c>
      <c r="N3109" t="s">
        <v>24</v>
      </c>
    </row>
    <row r="3110" spans="1:14" x14ac:dyDescent="0.25">
      <c r="A3110" t="s">
        <v>2731</v>
      </c>
      <c r="B3110" t="s">
        <v>2732</v>
      </c>
      <c r="C3110" t="s">
        <v>532</v>
      </c>
      <c r="D3110" t="s">
        <v>21</v>
      </c>
      <c r="E3110">
        <v>24870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43242</v>
      </c>
      <c r="L3110" t="s">
        <v>26</v>
      </c>
      <c r="N3110" t="s">
        <v>24</v>
      </c>
    </row>
    <row r="3111" spans="1:14" x14ac:dyDescent="0.25">
      <c r="A3111" t="s">
        <v>5217</v>
      </c>
      <c r="B3111" t="s">
        <v>5218</v>
      </c>
      <c r="C3111" t="s">
        <v>5219</v>
      </c>
      <c r="D3111" t="s">
        <v>21</v>
      </c>
      <c r="E3111">
        <v>26369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43242</v>
      </c>
      <c r="L3111" t="s">
        <v>26</v>
      </c>
      <c r="N3111" t="s">
        <v>24</v>
      </c>
    </row>
    <row r="3112" spans="1:14" x14ac:dyDescent="0.25">
      <c r="A3112" t="s">
        <v>1517</v>
      </c>
      <c r="B3112" t="s">
        <v>2399</v>
      </c>
      <c r="C3112" t="s">
        <v>37</v>
      </c>
      <c r="D3112" t="s">
        <v>21</v>
      </c>
      <c r="E3112">
        <v>26505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43242</v>
      </c>
      <c r="L3112" t="s">
        <v>26</v>
      </c>
      <c r="N3112" t="s">
        <v>24</v>
      </c>
    </row>
    <row r="3113" spans="1:14" x14ac:dyDescent="0.25">
      <c r="A3113" t="s">
        <v>5220</v>
      </c>
      <c r="B3113" t="s">
        <v>553</v>
      </c>
      <c r="C3113" t="s">
        <v>37</v>
      </c>
      <c r="D3113" t="s">
        <v>21</v>
      </c>
      <c r="E3113">
        <v>26505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43242</v>
      </c>
      <c r="L3113" t="s">
        <v>26</v>
      </c>
      <c r="N3113" t="s">
        <v>24</v>
      </c>
    </row>
    <row r="3114" spans="1:14" x14ac:dyDescent="0.25">
      <c r="A3114" t="s">
        <v>2318</v>
      </c>
      <c r="B3114" t="s">
        <v>5221</v>
      </c>
      <c r="C3114" t="s">
        <v>2311</v>
      </c>
      <c r="D3114" t="s">
        <v>21</v>
      </c>
      <c r="E3114">
        <v>26571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43242</v>
      </c>
      <c r="L3114" t="s">
        <v>26</v>
      </c>
      <c r="N3114" t="s">
        <v>24</v>
      </c>
    </row>
    <row r="3115" spans="1:14" x14ac:dyDescent="0.25">
      <c r="A3115" t="s">
        <v>5222</v>
      </c>
      <c r="B3115" t="s">
        <v>5223</v>
      </c>
      <c r="C3115" t="s">
        <v>2301</v>
      </c>
      <c r="D3115" t="s">
        <v>21</v>
      </c>
      <c r="E3115">
        <v>26501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43242</v>
      </c>
      <c r="L3115" t="s">
        <v>26</v>
      </c>
      <c r="N3115" t="s">
        <v>24</v>
      </c>
    </row>
    <row r="3116" spans="1:14" x14ac:dyDescent="0.25">
      <c r="A3116" t="s">
        <v>2400</v>
      </c>
      <c r="B3116" t="s">
        <v>2401</v>
      </c>
      <c r="C3116" t="s">
        <v>37</v>
      </c>
      <c r="D3116" t="s">
        <v>21</v>
      </c>
      <c r="E3116">
        <v>26501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43242</v>
      </c>
      <c r="L3116" t="s">
        <v>26</v>
      </c>
      <c r="N3116" t="s">
        <v>24</v>
      </c>
    </row>
    <row r="3117" spans="1:14" x14ac:dyDescent="0.25">
      <c r="A3117" t="s">
        <v>2320</v>
      </c>
      <c r="B3117" t="s">
        <v>5224</v>
      </c>
      <c r="C3117" t="s">
        <v>515</v>
      </c>
      <c r="D3117" t="s">
        <v>21</v>
      </c>
      <c r="E3117">
        <v>26570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43242</v>
      </c>
      <c r="L3117" t="s">
        <v>26</v>
      </c>
      <c r="N3117" t="s">
        <v>24</v>
      </c>
    </row>
    <row r="3118" spans="1:14" x14ac:dyDescent="0.25">
      <c r="A3118" t="s">
        <v>2320</v>
      </c>
      <c r="B3118" t="s">
        <v>5225</v>
      </c>
      <c r="C3118" t="s">
        <v>2308</v>
      </c>
      <c r="D3118" t="s">
        <v>21</v>
      </c>
      <c r="E3118">
        <v>26554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43242</v>
      </c>
      <c r="L3118" t="s">
        <v>26</v>
      </c>
      <c r="N3118" t="s">
        <v>24</v>
      </c>
    </row>
    <row r="3119" spans="1:14" x14ac:dyDescent="0.25">
      <c r="A3119" t="s">
        <v>2320</v>
      </c>
      <c r="B3119" t="s">
        <v>2315</v>
      </c>
      <c r="C3119" t="s">
        <v>1047</v>
      </c>
      <c r="D3119" t="s">
        <v>21</v>
      </c>
      <c r="E3119">
        <v>26591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43242</v>
      </c>
      <c r="L3119" t="s">
        <v>26</v>
      </c>
      <c r="N3119" t="s">
        <v>24</v>
      </c>
    </row>
    <row r="3120" spans="1:14" x14ac:dyDescent="0.25">
      <c r="A3120" t="s">
        <v>2341</v>
      </c>
      <c r="B3120" t="s">
        <v>5226</v>
      </c>
      <c r="C3120" t="s">
        <v>2343</v>
      </c>
      <c r="D3120" t="s">
        <v>21</v>
      </c>
      <c r="E3120">
        <v>25267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43242</v>
      </c>
      <c r="L3120" t="s">
        <v>26</v>
      </c>
      <c r="N3120" t="s">
        <v>24</v>
      </c>
    </row>
    <row r="3121" spans="1:14" x14ac:dyDescent="0.25">
      <c r="A3121" t="s">
        <v>2503</v>
      </c>
      <c r="B3121" t="s">
        <v>2504</v>
      </c>
      <c r="C3121" t="s">
        <v>2502</v>
      </c>
      <c r="D3121" t="s">
        <v>21</v>
      </c>
      <c r="E3121">
        <v>26386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43242</v>
      </c>
      <c r="L3121" t="s">
        <v>26</v>
      </c>
      <c r="N3121" t="s">
        <v>24</v>
      </c>
    </row>
    <row r="3122" spans="1:14" x14ac:dyDescent="0.25">
      <c r="A3122" t="s">
        <v>2500</v>
      </c>
      <c r="B3122" t="s">
        <v>2501</v>
      </c>
      <c r="C3122" t="s">
        <v>2502</v>
      </c>
      <c r="D3122" t="s">
        <v>21</v>
      </c>
      <c r="E3122">
        <v>26386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43242</v>
      </c>
      <c r="L3122" t="s">
        <v>26</v>
      </c>
      <c r="N3122" t="s">
        <v>24</v>
      </c>
    </row>
    <row r="3123" spans="1:14" x14ac:dyDescent="0.25">
      <c r="A3123" t="s">
        <v>2505</v>
      </c>
      <c r="B3123" t="s">
        <v>2506</v>
      </c>
      <c r="C3123" t="s">
        <v>2507</v>
      </c>
      <c r="D3123" t="s">
        <v>21</v>
      </c>
      <c r="E3123">
        <v>26448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43242</v>
      </c>
      <c r="L3123" t="s">
        <v>26</v>
      </c>
      <c r="N3123" t="s">
        <v>24</v>
      </c>
    </row>
    <row r="3124" spans="1:14" x14ac:dyDescent="0.25">
      <c r="A3124" t="s">
        <v>2380</v>
      </c>
      <c r="B3124" t="s">
        <v>2509</v>
      </c>
      <c r="C3124" t="s">
        <v>515</v>
      </c>
      <c r="D3124" t="s">
        <v>21</v>
      </c>
      <c r="E3124">
        <v>26570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43242</v>
      </c>
      <c r="L3124" t="s">
        <v>26</v>
      </c>
      <c r="N3124" t="s">
        <v>24</v>
      </c>
    </row>
    <row r="3125" spans="1:14" x14ac:dyDescent="0.25">
      <c r="A3125" t="s">
        <v>2380</v>
      </c>
      <c r="B3125" t="s">
        <v>3964</v>
      </c>
      <c r="C3125" t="s">
        <v>532</v>
      </c>
      <c r="D3125" t="s">
        <v>21</v>
      </c>
      <c r="E3125">
        <v>24870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43242</v>
      </c>
      <c r="L3125" t="s">
        <v>26</v>
      </c>
      <c r="N3125" t="s">
        <v>24</v>
      </c>
    </row>
    <row r="3126" spans="1:14" x14ac:dyDescent="0.25">
      <c r="A3126" t="s">
        <v>2322</v>
      </c>
      <c r="B3126" t="s">
        <v>2323</v>
      </c>
      <c r="C3126" t="s">
        <v>1047</v>
      </c>
      <c r="D3126" t="s">
        <v>21</v>
      </c>
      <c r="E3126">
        <v>26591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43242</v>
      </c>
      <c r="L3126" t="s">
        <v>26</v>
      </c>
      <c r="N3126" t="s">
        <v>24</v>
      </c>
    </row>
    <row r="3127" spans="1:14" x14ac:dyDescent="0.25">
      <c r="A3127" t="s">
        <v>2346</v>
      </c>
      <c r="B3127" t="s">
        <v>5227</v>
      </c>
      <c r="C3127" t="s">
        <v>2343</v>
      </c>
      <c r="D3127" t="s">
        <v>21</v>
      </c>
      <c r="E3127">
        <v>25267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43242</v>
      </c>
      <c r="L3127" t="s">
        <v>26</v>
      </c>
      <c r="N3127" t="s">
        <v>24</v>
      </c>
    </row>
    <row r="3128" spans="1:14" x14ac:dyDescent="0.25">
      <c r="A3128" t="s">
        <v>2571</v>
      </c>
      <c r="B3128" t="s">
        <v>3968</v>
      </c>
      <c r="C3128" t="s">
        <v>532</v>
      </c>
      <c r="D3128" t="s">
        <v>21</v>
      </c>
      <c r="E3128">
        <v>24870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43242</v>
      </c>
      <c r="L3128" t="s">
        <v>26</v>
      </c>
      <c r="N3128" t="s">
        <v>24</v>
      </c>
    </row>
    <row r="3129" spans="1:14" x14ac:dyDescent="0.25">
      <c r="A3129" t="s">
        <v>2571</v>
      </c>
      <c r="B3129" t="s">
        <v>3967</v>
      </c>
      <c r="C3129" t="s">
        <v>532</v>
      </c>
      <c r="D3129" t="s">
        <v>21</v>
      </c>
      <c r="E3129">
        <v>24870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43242</v>
      </c>
      <c r="L3129" t="s">
        <v>26</v>
      </c>
      <c r="N3129" t="s">
        <v>24</v>
      </c>
    </row>
    <row r="3130" spans="1:14" x14ac:dyDescent="0.25">
      <c r="A3130" t="s">
        <v>2443</v>
      </c>
      <c r="B3130" t="s">
        <v>5228</v>
      </c>
      <c r="C3130" t="s">
        <v>789</v>
      </c>
      <c r="D3130" t="s">
        <v>21</v>
      </c>
      <c r="E3130">
        <v>26351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43242</v>
      </c>
      <c r="L3130" t="s">
        <v>26</v>
      </c>
      <c r="N3130" t="s">
        <v>24</v>
      </c>
    </row>
    <row r="3131" spans="1:14" x14ac:dyDescent="0.25">
      <c r="A3131" t="s">
        <v>5125</v>
      </c>
      <c r="B3131" t="s">
        <v>5229</v>
      </c>
      <c r="C3131" t="s">
        <v>2311</v>
      </c>
      <c r="D3131" t="s">
        <v>21</v>
      </c>
      <c r="E3131">
        <v>26571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43242</v>
      </c>
      <c r="L3131" t="s">
        <v>26</v>
      </c>
      <c r="N3131" t="s">
        <v>24</v>
      </c>
    </row>
    <row r="3132" spans="1:14" x14ac:dyDescent="0.25">
      <c r="A3132" t="s">
        <v>3897</v>
      </c>
      <c r="B3132" t="s">
        <v>3898</v>
      </c>
      <c r="C3132" t="s">
        <v>37</v>
      </c>
      <c r="D3132" t="s">
        <v>21</v>
      </c>
      <c r="E3132">
        <v>26505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43242</v>
      </c>
      <c r="L3132" t="s">
        <v>26</v>
      </c>
      <c r="N3132" t="s">
        <v>24</v>
      </c>
    </row>
    <row r="3133" spans="1:14" x14ac:dyDescent="0.25">
      <c r="A3133" t="s">
        <v>2746</v>
      </c>
      <c r="B3133" t="s">
        <v>3971</v>
      </c>
      <c r="C3133" t="s">
        <v>532</v>
      </c>
      <c r="D3133" t="s">
        <v>21</v>
      </c>
      <c r="E3133">
        <v>24870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43242</v>
      </c>
      <c r="L3133" t="s">
        <v>26</v>
      </c>
      <c r="N3133" t="s">
        <v>24</v>
      </c>
    </row>
    <row r="3134" spans="1:14" x14ac:dyDescent="0.25">
      <c r="A3134" t="s">
        <v>1428</v>
      </c>
      <c r="B3134" t="s">
        <v>2409</v>
      </c>
      <c r="C3134" t="s">
        <v>37</v>
      </c>
      <c r="D3134" t="s">
        <v>21</v>
      </c>
      <c r="E3134">
        <v>26505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43242</v>
      </c>
      <c r="L3134" t="s">
        <v>26</v>
      </c>
      <c r="N3134" t="s">
        <v>24</v>
      </c>
    </row>
    <row r="3135" spans="1:14" x14ac:dyDescent="0.25">
      <c r="A3135" t="s">
        <v>5230</v>
      </c>
      <c r="B3135" t="s">
        <v>5231</v>
      </c>
      <c r="C3135" t="s">
        <v>1047</v>
      </c>
      <c r="D3135" t="s">
        <v>21</v>
      </c>
      <c r="E3135">
        <v>26591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43242</v>
      </c>
      <c r="L3135" t="s">
        <v>26</v>
      </c>
      <c r="N3135" t="s">
        <v>24</v>
      </c>
    </row>
    <row r="3136" spans="1:14" x14ac:dyDescent="0.25">
      <c r="A3136" t="s">
        <v>2714</v>
      </c>
      <c r="B3136" t="s">
        <v>2715</v>
      </c>
      <c r="C3136" t="s">
        <v>304</v>
      </c>
      <c r="D3136" t="s">
        <v>21</v>
      </c>
      <c r="E3136">
        <v>24740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43242</v>
      </c>
      <c r="L3136" t="s">
        <v>26</v>
      </c>
      <c r="N3136" t="s">
        <v>24</v>
      </c>
    </row>
    <row r="3137" spans="1:14" x14ac:dyDescent="0.25">
      <c r="A3137" t="s">
        <v>5015</v>
      </c>
      <c r="B3137" t="s">
        <v>5232</v>
      </c>
      <c r="C3137" t="s">
        <v>532</v>
      </c>
      <c r="D3137" t="s">
        <v>21</v>
      </c>
      <c r="E3137">
        <v>24822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43242</v>
      </c>
      <c r="L3137" t="s">
        <v>26</v>
      </c>
      <c r="N3137" t="s">
        <v>24</v>
      </c>
    </row>
    <row r="3138" spans="1:14" x14ac:dyDescent="0.25">
      <c r="A3138" t="s">
        <v>3095</v>
      </c>
      <c r="B3138" t="s">
        <v>3972</v>
      </c>
      <c r="C3138" t="s">
        <v>532</v>
      </c>
      <c r="D3138" t="s">
        <v>21</v>
      </c>
      <c r="E3138">
        <v>24870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43242</v>
      </c>
      <c r="L3138" t="s">
        <v>26</v>
      </c>
      <c r="N3138" t="s">
        <v>24</v>
      </c>
    </row>
    <row r="3139" spans="1:14" x14ac:dyDescent="0.25">
      <c r="A3139" t="s">
        <v>3290</v>
      </c>
      <c r="B3139" t="s">
        <v>2398</v>
      </c>
      <c r="C3139" t="s">
        <v>37</v>
      </c>
      <c r="D3139" t="s">
        <v>21</v>
      </c>
      <c r="E3139">
        <v>26505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43242</v>
      </c>
      <c r="L3139" t="s">
        <v>26</v>
      </c>
      <c r="N3139" t="s">
        <v>24</v>
      </c>
    </row>
    <row r="3140" spans="1:14" x14ac:dyDescent="0.25">
      <c r="A3140" t="s">
        <v>2575</v>
      </c>
      <c r="B3140" t="s">
        <v>3977</v>
      </c>
      <c r="C3140" t="s">
        <v>532</v>
      </c>
      <c r="D3140" t="s">
        <v>21</v>
      </c>
      <c r="E3140">
        <v>24870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43242</v>
      </c>
      <c r="L3140" t="s">
        <v>26</v>
      </c>
      <c r="N3140" t="s">
        <v>24</v>
      </c>
    </row>
    <row r="3141" spans="1:14" x14ac:dyDescent="0.25">
      <c r="A3141" t="s">
        <v>167</v>
      </c>
      <c r="B3141" t="s">
        <v>4299</v>
      </c>
      <c r="C3141" t="s">
        <v>154</v>
      </c>
      <c r="D3141" t="s">
        <v>21</v>
      </c>
      <c r="E3141">
        <v>25508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43241</v>
      </c>
      <c r="L3141" t="s">
        <v>26</v>
      </c>
      <c r="N3141" t="s">
        <v>24</v>
      </c>
    </row>
    <row r="3142" spans="1:14" x14ac:dyDescent="0.25">
      <c r="A3142" t="s">
        <v>359</v>
      </c>
      <c r="B3142" t="s">
        <v>4803</v>
      </c>
      <c r="C3142" t="s">
        <v>271</v>
      </c>
      <c r="D3142" t="s">
        <v>21</v>
      </c>
      <c r="E3142">
        <v>25404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43238</v>
      </c>
      <c r="L3142" t="s">
        <v>26</v>
      </c>
      <c r="N3142" t="s">
        <v>24</v>
      </c>
    </row>
    <row r="3143" spans="1:14" x14ac:dyDescent="0.25">
      <c r="A3143" t="s">
        <v>4804</v>
      </c>
      <c r="B3143" t="s">
        <v>4805</v>
      </c>
      <c r="C3143" t="s">
        <v>271</v>
      </c>
      <c r="D3143" t="s">
        <v>21</v>
      </c>
      <c r="E3143">
        <v>25404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43238</v>
      </c>
      <c r="L3143" t="s">
        <v>26</v>
      </c>
      <c r="N3143" t="s">
        <v>24</v>
      </c>
    </row>
    <row r="3144" spans="1:14" x14ac:dyDescent="0.25">
      <c r="A3144" t="s">
        <v>5233</v>
      </c>
      <c r="B3144" t="s">
        <v>4215</v>
      </c>
      <c r="C3144" t="s">
        <v>4216</v>
      </c>
      <c r="D3144" t="s">
        <v>21</v>
      </c>
      <c r="E3144">
        <v>24836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43238</v>
      </c>
      <c r="L3144" t="s">
        <v>26</v>
      </c>
      <c r="N3144" t="s">
        <v>24</v>
      </c>
    </row>
    <row r="3145" spans="1:14" x14ac:dyDescent="0.25">
      <c r="A3145" t="s">
        <v>2988</v>
      </c>
      <c r="B3145" t="s">
        <v>2989</v>
      </c>
      <c r="C3145" t="s">
        <v>271</v>
      </c>
      <c r="D3145" t="s">
        <v>21</v>
      </c>
      <c r="E3145">
        <v>25401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43238</v>
      </c>
      <c r="L3145" t="s">
        <v>26</v>
      </c>
      <c r="N3145" t="s">
        <v>24</v>
      </c>
    </row>
    <row r="3146" spans="1:14" x14ac:dyDescent="0.25">
      <c r="A3146" t="s">
        <v>5234</v>
      </c>
      <c r="B3146" t="s">
        <v>5235</v>
      </c>
      <c r="C3146" t="s">
        <v>271</v>
      </c>
      <c r="D3146" t="s">
        <v>21</v>
      </c>
      <c r="E3146">
        <v>25401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43238</v>
      </c>
      <c r="L3146" t="s">
        <v>26</v>
      </c>
      <c r="N3146" t="s">
        <v>24</v>
      </c>
    </row>
    <row r="3147" spans="1:14" x14ac:dyDescent="0.25">
      <c r="A3147" t="s">
        <v>2819</v>
      </c>
      <c r="B3147" t="s">
        <v>2820</v>
      </c>
      <c r="C3147" t="s">
        <v>271</v>
      </c>
      <c r="D3147" t="s">
        <v>21</v>
      </c>
      <c r="E3147">
        <v>25404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43238</v>
      </c>
      <c r="L3147" t="s">
        <v>26</v>
      </c>
      <c r="N3147" t="s">
        <v>24</v>
      </c>
    </row>
    <row r="3148" spans="1:14" x14ac:dyDescent="0.25">
      <c r="A3148" t="s">
        <v>775</v>
      </c>
      <c r="B3148" t="s">
        <v>2275</v>
      </c>
      <c r="C3148" t="s">
        <v>271</v>
      </c>
      <c r="D3148" t="s">
        <v>21</v>
      </c>
      <c r="E3148">
        <v>25404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43238</v>
      </c>
      <c r="L3148" t="s">
        <v>26</v>
      </c>
      <c r="N3148" t="s">
        <v>24</v>
      </c>
    </row>
    <row r="3149" spans="1:14" x14ac:dyDescent="0.25">
      <c r="A3149" t="s">
        <v>775</v>
      </c>
      <c r="B3149" t="s">
        <v>4840</v>
      </c>
      <c r="C3149" t="s">
        <v>271</v>
      </c>
      <c r="D3149" t="s">
        <v>21</v>
      </c>
      <c r="E3149">
        <v>25401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43238</v>
      </c>
      <c r="L3149" t="s">
        <v>26</v>
      </c>
      <c r="N3149" t="s">
        <v>24</v>
      </c>
    </row>
    <row r="3150" spans="1:14" x14ac:dyDescent="0.25">
      <c r="A3150" t="s">
        <v>2824</v>
      </c>
      <c r="B3150" t="s">
        <v>2825</v>
      </c>
      <c r="C3150" t="s">
        <v>271</v>
      </c>
      <c r="D3150" t="s">
        <v>21</v>
      </c>
      <c r="E3150">
        <v>25401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43238</v>
      </c>
      <c r="L3150" t="s">
        <v>26</v>
      </c>
      <c r="N3150" t="s">
        <v>24</v>
      </c>
    </row>
    <row r="3151" spans="1:14" x14ac:dyDescent="0.25">
      <c r="A3151" t="s">
        <v>4712</v>
      </c>
      <c r="B3151" t="s">
        <v>4713</v>
      </c>
      <c r="C3151" t="s">
        <v>2271</v>
      </c>
      <c r="D3151" t="s">
        <v>21</v>
      </c>
      <c r="E3151">
        <v>25081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43237</v>
      </c>
      <c r="L3151" t="s">
        <v>26</v>
      </c>
      <c r="N3151" t="s">
        <v>24</v>
      </c>
    </row>
    <row r="3152" spans="1:14" x14ac:dyDescent="0.25">
      <c r="A3152" t="s">
        <v>5236</v>
      </c>
      <c r="B3152" t="s">
        <v>325</v>
      </c>
      <c r="C3152" t="s">
        <v>326</v>
      </c>
      <c r="D3152" t="s">
        <v>21</v>
      </c>
      <c r="E3152">
        <v>25702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43237</v>
      </c>
      <c r="L3152" t="s">
        <v>26</v>
      </c>
      <c r="N3152" t="s">
        <v>24</v>
      </c>
    </row>
    <row r="3153" spans="1:14" x14ac:dyDescent="0.25">
      <c r="A3153" t="s">
        <v>2304</v>
      </c>
      <c r="B3153" t="s">
        <v>5237</v>
      </c>
      <c r="C3153" t="s">
        <v>686</v>
      </c>
      <c r="D3153" t="s">
        <v>21</v>
      </c>
      <c r="E3153">
        <v>26301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43237</v>
      </c>
      <c r="L3153" t="s">
        <v>26</v>
      </c>
      <c r="N3153" t="s">
        <v>24</v>
      </c>
    </row>
    <row r="3154" spans="1:14" x14ac:dyDescent="0.25">
      <c r="A3154" t="s">
        <v>2407</v>
      </c>
      <c r="B3154" t="s">
        <v>2745</v>
      </c>
      <c r="C3154" t="s">
        <v>2177</v>
      </c>
      <c r="D3154" t="s">
        <v>21</v>
      </c>
      <c r="E3154">
        <v>25844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43237</v>
      </c>
      <c r="L3154" t="s">
        <v>26</v>
      </c>
      <c r="N3154" t="s">
        <v>24</v>
      </c>
    </row>
    <row r="3155" spans="1:14" x14ac:dyDescent="0.25">
      <c r="A3155" t="s">
        <v>3538</v>
      </c>
      <c r="B3155" t="s">
        <v>3539</v>
      </c>
      <c r="C3155" t="s">
        <v>3535</v>
      </c>
      <c r="D3155" t="s">
        <v>21</v>
      </c>
      <c r="E3155">
        <v>25827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43237</v>
      </c>
      <c r="L3155" t="s">
        <v>26</v>
      </c>
      <c r="N3155" t="s">
        <v>24</v>
      </c>
    </row>
    <row r="3156" spans="1:14" x14ac:dyDescent="0.25">
      <c r="A3156" t="s">
        <v>1485</v>
      </c>
      <c r="B3156" t="s">
        <v>5239</v>
      </c>
      <c r="C3156" t="s">
        <v>686</v>
      </c>
      <c r="D3156" t="s">
        <v>21</v>
      </c>
      <c r="E3156">
        <v>26301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43237</v>
      </c>
      <c r="L3156" t="s">
        <v>26</v>
      </c>
      <c r="N3156" t="s">
        <v>24</v>
      </c>
    </row>
    <row r="3157" spans="1:14" x14ac:dyDescent="0.25">
      <c r="A3157" t="s">
        <v>192</v>
      </c>
      <c r="B3157" t="s">
        <v>4098</v>
      </c>
      <c r="C3157" t="s">
        <v>135</v>
      </c>
      <c r="D3157" t="s">
        <v>21</v>
      </c>
      <c r="E3157">
        <v>26033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43237</v>
      </c>
      <c r="L3157" t="s">
        <v>26</v>
      </c>
      <c r="N3157" t="s">
        <v>24</v>
      </c>
    </row>
    <row r="3158" spans="1:14" x14ac:dyDescent="0.25">
      <c r="A3158" t="s">
        <v>3812</v>
      </c>
      <c r="B3158" t="s">
        <v>3813</v>
      </c>
      <c r="C3158" t="s">
        <v>1950</v>
      </c>
      <c r="D3158" t="s">
        <v>21</v>
      </c>
      <c r="E3158">
        <v>25260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43237</v>
      </c>
      <c r="L3158" t="s">
        <v>26</v>
      </c>
      <c r="N3158" t="s">
        <v>24</v>
      </c>
    </row>
    <row r="3159" spans="1:14" x14ac:dyDescent="0.25">
      <c r="A3159" t="s">
        <v>5240</v>
      </c>
      <c r="B3159" t="s">
        <v>5241</v>
      </c>
      <c r="C3159" t="s">
        <v>1654</v>
      </c>
      <c r="D3159" t="s">
        <v>21</v>
      </c>
      <c r="E3159">
        <v>25976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43236</v>
      </c>
      <c r="L3159" t="s">
        <v>26</v>
      </c>
      <c r="N3159" t="s">
        <v>24</v>
      </c>
    </row>
    <row r="3160" spans="1:14" x14ac:dyDescent="0.25">
      <c r="A3160" t="s">
        <v>5242</v>
      </c>
      <c r="B3160" t="s">
        <v>3553</v>
      </c>
      <c r="C3160" t="s">
        <v>48</v>
      </c>
      <c r="D3160" t="s">
        <v>21</v>
      </c>
      <c r="E3160">
        <v>25306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43236</v>
      </c>
      <c r="L3160" t="s">
        <v>26</v>
      </c>
      <c r="N3160" t="s">
        <v>24</v>
      </c>
    </row>
    <row r="3161" spans="1:14" x14ac:dyDescent="0.25">
      <c r="A3161" t="s">
        <v>1767</v>
      </c>
      <c r="B3161" t="s">
        <v>5243</v>
      </c>
      <c r="C3161" t="s">
        <v>1769</v>
      </c>
      <c r="D3161" t="s">
        <v>21</v>
      </c>
      <c r="E3161">
        <v>26320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43236</v>
      </c>
      <c r="L3161" t="s">
        <v>26</v>
      </c>
      <c r="N3161" t="s">
        <v>24</v>
      </c>
    </row>
    <row r="3162" spans="1:14" x14ac:dyDescent="0.25">
      <c r="A3162" t="s">
        <v>343</v>
      </c>
      <c r="B3162" t="s">
        <v>4541</v>
      </c>
      <c r="C3162" t="s">
        <v>587</v>
      </c>
      <c r="D3162" t="s">
        <v>21</v>
      </c>
      <c r="E3162">
        <v>25951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43236</v>
      </c>
      <c r="L3162" t="s">
        <v>26</v>
      </c>
      <c r="N3162" t="s">
        <v>24</v>
      </c>
    </row>
    <row r="3163" spans="1:14" x14ac:dyDescent="0.25">
      <c r="A3163" t="s">
        <v>3436</v>
      </c>
      <c r="B3163" t="s">
        <v>3437</v>
      </c>
      <c r="C3163" t="s">
        <v>74</v>
      </c>
      <c r="D3163" t="s">
        <v>21</v>
      </c>
      <c r="E3163">
        <v>24901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43236</v>
      </c>
      <c r="L3163" t="s">
        <v>26</v>
      </c>
      <c r="N3163" t="s">
        <v>24</v>
      </c>
    </row>
    <row r="3164" spans="1:14" x14ac:dyDescent="0.25">
      <c r="A3164" t="s">
        <v>2304</v>
      </c>
      <c r="B3164" t="s">
        <v>5244</v>
      </c>
      <c r="C3164" t="s">
        <v>573</v>
      </c>
      <c r="D3164" t="s">
        <v>21</v>
      </c>
      <c r="E3164">
        <v>25427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43236</v>
      </c>
      <c r="L3164" t="s">
        <v>26</v>
      </c>
      <c r="N3164" t="s">
        <v>24</v>
      </c>
    </row>
    <row r="3165" spans="1:14" x14ac:dyDescent="0.25">
      <c r="A3165" t="s">
        <v>2407</v>
      </c>
      <c r="B3165" t="s">
        <v>5245</v>
      </c>
      <c r="C3165" t="s">
        <v>74</v>
      </c>
      <c r="D3165" t="s">
        <v>21</v>
      </c>
      <c r="E3165">
        <v>24901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43236</v>
      </c>
      <c r="L3165" t="s">
        <v>26</v>
      </c>
      <c r="N3165" t="s">
        <v>24</v>
      </c>
    </row>
    <row r="3166" spans="1:14" x14ac:dyDescent="0.25">
      <c r="A3166" t="s">
        <v>3290</v>
      </c>
      <c r="B3166" t="s">
        <v>2773</v>
      </c>
      <c r="C3166" t="s">
        <v>271</v>
      </c>
      <c r="D3166" t="s">
        <v>21</v>
      </c>
      <c r="E3166">
        <v>25404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43236</v>
      </c>
      <c r="L3166" t="s">
        <v>26</v>
      </c>
      <c r="N3166" t="s">
        <v>24</v>
      </c>
    </row>
    <row r="3167" spans="1:14" x14ac:dyDescent="0.25">
      <c r="A3167" t="s">
        <v>5246</v>
      </c>
      <c r="B3167" t="s">
        <v>5247</v>
      </c>
      <c r="C3167" t="s">
        <v>1028</v>
      </c>
      <c r="D3167" t="s">
        <v>21</v>
      </c>
      <c r="E3167">
        <v>25635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43235</v>
      </c>
      <c r="L3167" t="s">
        <v>26</v>
      </c>
      <c r="N3167" t="s">
        <v>24</v>
      </c>
    </row>
    <row r="3168" spans="1:14" x14ac:dyDescent="0.25">
      <c r="A3168" t="s">
        <v>5248</v>
      </c>
      <c r="B3168" t="s">
        <v>5249</v>
      </c>
      <c r="C3168" t="s">
        <v>37</v>
      </c>
      <c r="D3168" t="s">
        <v>21</v>
      </c>
      <c r="E3168">
        <v>26508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43235</v>
      </c>
      <c r="L3168" t="s">
        <v>26</v>
      </c>
      <c r="N3168" t="s">
        <v>24</v>
      </c>
    </row>
    <row r="3169" spans="1:14" x14ac:dyDescent="0.25">
      <c r="A3169" t="s">
        <v>5248</v>
      </c>
      <c r="B3169" t="s">
        <v>4590</v>
      </c>
      <c r="C3169" t="s">
        <v>37</v>
      </c>
      <c r="D3169" t="s">
        <v>21</v>
      </c>
      <c r="E3169">
        <v>26501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43235</v>
      </c>
      <c r="L3169" t="s">
        <v>26</v>
      </c>
      <c r="N3169" t="s">
        <v>24</v>
      </c>
    </row>
    <row r="3170" spans="1:14" x14ac:dyDescent="0.25">
      <c r="A3170" t="s">
        <v>5250</v>
      </c>
      <c r="B3170" t="s">
        <v>205</v>
      </c>
      <c r="C3170" t="s">
        <v>206</v>
      </c>
      <c r="D3170" t="s">
        <v>21</v>
      </c>
      <c r="E3170">
        <v>25637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43235</v>
      </c>
      <c r="L3170" t="s">
        <v>26</v>
      </c>
      <c r="N3170" t="s">
        <v>24</v>
      </c>
    </row>
    <row r="3171" spans="1:14" x14ac:dyDescent="0.25">
      <c r="A3171" t="s">
        <v>1634</v>
      </c>
      <c r="B3171" t="s">
        <v>5251</v>
      </c>
      <c r="C3171" t="s">
        <v>1617</v>
      </c>
      <c r="D3171" t="s">
        <v>21</v>
      </c>
      <c r="E3171">
        <v>25526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43235</v>
      </c>
      <c r="L3171" t="s">
        <v>26</v>
      </c>
      <c r="N3171" t="s">
        <v>24</v>
      </c>
    </row>
    <row r="3172" spans="1:14" x14ac:dyDescent="0.25">
      <c r="A3172" t="s">
        <v>2320</v>
      </c>
      <c r="B3172" t="s">
        <v>5252</v>
      </c>
      <c r="C3172" t="s">
        <v>37</v>
      </c>
      <c r="D3172" t="s">
        <v>21</v>
      </c>
      <c r="E3172">
        <v>26505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43235</v>
      </c>
      <c r="L3172" t="s">
        <v>26</v>
      </c>
      <c r="N3172" t="s">
        <v>24</v>
      </c>
    </row>
    <row r="3173" spans="1:14" x14ac:dyDescent="0.25">
      <c r="A3173" t="s">
        <v>3568</v>
      </c>
      <c r="B3173" t="s">
        <v>4602</v>
      </c>
      <c r="C3173" t="s">
        <v>2301</v>
      </c>
      <c r="D3173" t="s">
        <v>21</v>
      </c>
      <c r="E3173">
        <v>26501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43235</v>
      </c>
      <c r="L3173" t="s">
        <v>26</v>
      </c>
      <c r="N3173" t="s">
        <v>24</v>
      </c>
    </row>
    <row r="3174" spans="1:14" x14ac:dyDescent="0.25">
      <c r="A3174" t="s">
        <v>439</v>
      </c>
      <c r="B3174" t="s">
        <v>3442</v>
      </c>
      <c r="C3174" t="s">
        <v>74</v>
      </c>
      <c r="D3174" t="s">
        <v>21</v>
      </c>
      <c r="E3174">
        <v>24901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43235</v>
      </c>
      <c r="L3174" t="s">
        <v>26</v>
      </c>
      <c r="N3174" t="s">
        <v>24</v>
      </c>
    </row>
    <row r="3175" spans="1:14" x14ac:dyDescent="0.25">
      <c r="A3175" t="s">
        <v>3443</v>
      </c>
      <c r="B3175" t="s">
        <v>3444</v>
      </c>
      <c r="C3175" t="s">
        <v>74</v>
      </c>
      <c r="D3175" t="s">
        <v>21</v>
      </c>
      <c r="E3175">
        <v>24901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43235</v>
      </c>
      <c r="L3175" t="s">
        <v>26</v>
      </c>
      <c r="N3175" t="s">
        <v>24</v>
      </c>
    </row>
    <row r="3176" spans="1:14" x14ac:dyDescent="0.25">
      <c r="A3176" t="s">
        <v>2618</v>
      </c>
      <c r="B3176" t="s">
        <v>2619</v>
      </c>
      <c r="C3176" t="s">
        <v>841</v>
      </c>
      <c r="D3176" t="s">
        <v>21</v>
      </c>
      <c r="E3176">
        <v>25601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43235</v>
      </c>
      <c r="L3176" t="s">
        <v>26</v>
      </c>
      <c r="N3176" t="s">
        <v>24</v>
      </c>
    </row>
    <row r="3177" spans="1:14" x14ac:dyDescent="0.25">
      <c r="A3177" t="s">
        <v>4488</v>
      </c>
      <c r="B3177" t="s">
        <v>4489</v>
      </c>
      <c r="C3177" t="s">
        <v>1014</v>
      </c>
      <c r="D3177" t="s">
        <v>21</v>
      </c>
      <c r="E3177">
        <v>25530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43234</v>
      </c>
      <c r="L3177" t="s">
        <v>26</v>
      </c>
      <c r="N3177" t="s">
        <v>24</v>
      </c>
    </row>
    <row r="3178" spans="1:14" x14ac:dyDescent="0.25">
      <c r="A3178" t="s">
        <v>261</v>
      </c>
      <c r="B3178" t="s">
        <v>262</v>
      </c>
      <c r="C3178" t="s">
        <v>263</v>
      </c>
      <c r="D3178" t="s">
        <v>21</v>
      </c>
      <c r="E3178">
        <v>26801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43234</v>
      </c>
      <c r="L3178" t="s">
        <v>26</v>
      </c>
      <c r="N3178" t="s">
        <v>24</v>
      </c>
    </row>
    <row r="3179" spans="1:14" x14ac:dyDescent="0.25">
      <c r="A3179" t="s">
        <v>3708</v>
      </c>
      <c r="B3179" t="s">
        <v>3709</v>
      </c>
      <c r="C3179" t="s">
        <v>1990</v>
      </c>
      <c r="D3179" t="s">
        <v>21</v>
      </c>
      <c r="E3179">
        <v>25555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43234</v>
      </c>
      <c r="L3179" t="s">
        <v>26</v>
      </c>
      <c r="N3179" t="s">
        <v>24</v>
      </c>
    </row>
    <row r="3180" spans="1:14" x14ac:dyDescent="0.25">
      <c r="A3180" t="s">
        <v>4607</v>
      </c>
      <c r="B3180" t="s">
        <v>4608</v>
      </c>
      <c r="C3180" t="s">
        <v>991</v>
      </c>
      <c r="D3180" t="s">
        <v>21</v>
      </c>
      <c r="E3180">
        <v>25414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43234</v>
      </c>
      <c r="L3180" t="s">
        <v>26</v>
      </c>
      <c r="N3180" t="s">
        <v>24</v>
      </c>
    </row>
    <row r="3181" spans="1:14" x14ac:dyDescent="0.25">
      <c r="A3181" t="s">
        <v>96</v>
      </c>
      <c r="B3181" t="s">
        <v>97</v>
      </c>
      <c r="C3181" t="s">
        <v>98</v>
      </c>
      <c r="D3181" t="s">
        <v>21</v>
      </c>
      <c r="E3181">
        <v>25271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43234</v>
      </c>
      <c r="L3181" t="s">
        <v>26</v>
      </c>
      <c r="N3181" t="s">
        <v>24</v>
      </c>
    </row>
    <row r="3182" spans="1:14" x14ac:dyDescent="0.25">
      <c r="A3182" t="s">
        <v>3515</v>
      </c>
      <c r="B3182" t="s">
        <v>3516</v>
      </c>
      <c r="C3182" t="s">
        <v>98</v>
      </c>
      <c r="D3182" t="s">
        <v>21</v>
      </c>
      <c r="E3182">
        <v>25271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43234</v>
      </c>
      <c r="L3182" t="s">
        <v>26</v>
      </c>
      <c r="N3182" t="s">
        <v>24</v>
      </c>
    </row>
    <row r="3183" spans="1:14" x14ac:dyDescent="0.25">
      <c r="A3183" t="s">
        <v>4564</v>
      </c>
      <c r="B3183" t="s">
        <v>4565</v>
      </c>
      <c r="C3183" t="s">
        <v>326</v>
      </c>
      <c r="D3183" t="s">
        <v>21</v>
      </c>
      <c r="E3183">
        <v>25701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43234</v>
      </c>
      <c r="L3183" t="s">
        <v>26</v>
      </c>
      <c r="N3183" t="s">
        <v>24</v>
      </c>
    </row>
    <row r="3184" spans="1:14" x14ac:dyDescent="0.25">
      <c r="A3184" t="s">
        <v>5253</v>
      </c>
      <c r="B3184" t="s">
        <v>990</v>
      </c>
      <c r="C3184" t="s">
        <v>991</v>
      </c>
      <c r="D3184" t="s">
        <v>21</v>
      </c>
      <c r="E3184">
        <v>25414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43234</v>
      </c>
      <c r="L3184" t="s">
        <v>26</v>
      </c>
      <c r="N3184" t="s">
        <v>24</v>
      </c>
    </row>
    <row r="3185" spans="1:14" x14ac:dyDescent="0.25">
      <c r="A3185" t="s">
        <v>3519</v>
      </c>
      <c r="B3185" t="s">
        <v>5254</v>
      </c>
      <c r="C3185" t="s">
        <v>1089</v>
      </c>
      <c r="D3185" t="s">
        <v>21</v>
      </c>
      <c r="E3185">
        <v>25504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43234</v>
      </c>
      <c r="L3185" t="s">
        <v>26</v>
      </c>
      <c r="N3185" t="s">
        <v>24</v>
      </c>
    </row>
    <row r="3186" spans="1:14" x14ac:dyDescent="0.25">
      <c r="A3186" t="s">
        <v>2432</v>
      </c>
      <c r="B3186" t="s">
        <v>2934</v>
      </c>
      <c r="C3186" t="s">
        <v>2919</v>
      </c>
      <c r="D3186" t="s">
        <v>21</v>
      </c>
      <c r="E3186">
        <v>25570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43234</v>
      </c>
      <c r="L3186" t="s">
        <v>26</v>
      </c>
      <c r="N3186" t="s">
        <v>24</v>
      </c>
    </row>
    <row r="3187" spans="1:14" x14ac:dyDescent="0.25">
      <c r="A3187" t="s">
        <v>1511</v>
      </c>
      <c r="B3187" t="s">
        <v>1512</v>
      </c>
      <c r="C3187" t="s">
        <v>1513</v>
      </c>
      <c r="D3187" t="s">
        <v>21</v>
      </c>
      <c r="E3187">
        <v>26755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43234</v>
      </c>
      <c r="L3187" t="s">
        <v>26</v>
      </c>
      <c r="N3187" t="s">
        <v>24</v>
      </c>
    </row>
    <row r="3188" spans="1:14" x14ac:dyDescent="0.25">
      <c r="A3188" t="s">
        <v>3340</v>
      </c>
      <c r="B3188" t="s">
        <v>2151</v>
      </c>
      <c r="C3188" t="s">
        <v>991</v>
      </c>
      <c r="D3188" t="s">
        <v>21</v>
      </c>
      <c r="E3188">
        <v>25414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43234</v>
      </c>
      <c r="L3188" t="s">
        <v>26</v>
      </c>
      <c r="N3188" t="s">
        <v>24</v>
      </c>
    </row>
    <row r="3189" spans="1:14" x14ac:dyDescent="0.25">
      <c r="A3189" t="s">
        <v>5255</v>
      </c>
      <c r="B3189" t="s">
        <v>5256</v>
      </c>
      <c r="C3189" t="s">
        <v>5257</v>
      </c>
      <c r="D3189" t="s">
        <v>21</v>
      </c>
      <c r="E3189">
        <v>26865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43234</v>
      </c>
      <c r="L3189" t="s">
        <v>26</v>
      </c>
      <c r="N3189" t="s">
        <v>24</v>
      </c>
    </row>
    <row r="3190" spans="1:14" x14ac:dyDescent="0.25">
      <c r="A3190" t="s">
        <v>343</v>
      </c>
      <c r="B3190" t="s">
        <v>3529</v>
      </c>
      <c r="C3190" t="s">
        <v>98</v>
      </c>
      <c r="D3190" t="s">
        <v>21</v>
      </c>
      <c r="E3190">
        <v>25271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43234</v>
      </c>
      <c r="L3190" t="s">
        <v>26</v>
      </c>
      <c r="N3190" t="s">
        <v>24</v>
      </c>
    </row>
    <row r="3191" spans="1:14" x14ac:dyDescent="0.25">
      <c r="A3191" t="s">
        <v>2682</v>
      </c>
      <c r="B3191" t="s">
        <v>2683</v>
      </c>
      <c r="C3191" t="s">
        <v>991</v>
      </c>
      <c r="D3191" t="s">
        <v>21</v>
      </c>
      <c r="E3191">
        <v>25414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43234</v>
      </c>
      <c r="L3191" t="s">
        <v>26</v>
      </c>
      <c r="N3191" t="s">
        <v>24</v>
      </c>
    </row>
    <row r="3192" spans="1:14" x14ac:dyDescent="0.25">
      <c r="A3192" t="s">
        <v>2709</v>
      </c>
      <c r="B3192" t="s">
        <v>2941</v>
      </c>
      <c r="C3192" t="s">
        <v>2919</v>
      </c>
      <c r="D3192" t="s">
        <v>21</v>
      </c>
      <c r="E3192">
        <v>25570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43234</v>
      </c>
      <c r="L3192" t="s">
        <v>26</v>
      </c>
      <c r="N3192" t="s">
        <v>24</v>
      </c>
    </row>
    <row r="3193" spans="1:14" x14ac:dyDescent="0.25">
      <c r="A3193" t="s">
        <v>1588</v>
      </c>
      <c r="B3193" t="s">
        <v>1088</v>
      </c>
      <c r="C3193" t="s">
        <v>1089</v>
      </c>
      <c r="D3193" t="s">
        <v>21</v>
      </c>
      <c r="E3193">
        <v>25504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43234</v>
      </c>
      <c r="L3193" t="s">
        <v>26</v>
      </c>
      <c r="N3193" t="s">
        <v>24</v>
      </c>
    </row>
    <row r="3194" spans="1:14" x14ac:dyDescent="0.25">
      <c r="A3194" t="s">
        <v>2380</v>
      </c>
      <c r="B3194" t="s">
        <v>945</v>
      </c>
      <c r="C3194" t="s">
        <v>326</v>
      </c>
      <c r="D3194" t="s">
        <v>21</v>
      </c>
      <c r="E3194">
        <v>25704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43234</v>
      </c>
      <c r="L3194" t="s">
        <v>26</v>
      </c>
      <c r="N3194" t="s">
        <v>24</v>
      </c>
    </row>
    <row r="3195" spans="1:14" x14ac:dyDescent="0.25">
      <c r="A3195" t="s">
        <v>2380</v>
      </c>
      <c r="B3195" t="s">
        <v>4526</v>
      </c>
      <c r="C3195" t="s">
        <v>326</v>
      </c>
      <c r="D3195" t="s">
        <v>21</v>
      </c>
      <c r="E3195">
        <v>25701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43234</v>
      </c>
      <c r="L3195" t="s">
        <v>26</v>
      </c>
      <c r="N3195" t="s">
        <v>24</v>
      </c>
    </row>
    <row r="3196" spans="1:14" x14ac:dyDescent="0.25">
      <c r="A3196" t="s">
        <v>2571</v>
      </c>
      <c r="B3196" t="s">
        <v>3533</v>
      </c>
      <c r="C3196" t="s">
        <v>98</v>
      </c>
      <c r="D3196" t="s">
        <v>21</v>
      </c>
      <c r="E3196">
        <v>25271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43234</v>
      </c>
      <c r="L3196" t="s">
        <v>26</v>
      </c>
      <c r="N3196" t="s">
        <v>24</v>
      </c>
    </row>
    <row r="3197" spans="1:14" x14ac:dyDescent="0.25">
      <c r="A3197" t="s">
        <v>5258</v>
      </c>
      <c r="B3197" t="s">
        <v>4888</v>
      </c>
      <c r="C3197" t="s">
        <v>1014</v>
      </c>
      <c r="D3197" t="s">
        <v>21</v>
      </c>
      <c r="E3197">
        <v>25530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43234</v>
      </c>
      <c r="L3197" t="s">
        <v>26</v>
      </c>
      <c r="N3197" t="s">
        <v>24</v>
      </c>
    </row>
    <row r="3198" spans="1:14" x14ac:dyDescent="0.25">
      <c r="A3198" t="s">
        <v>1991</v>
      </c>
      <c r="B3198" t="s">
        <v>5259</v>
      </c>
      <c r="C3198" t="s">
        <v>1993</v>
      </c>
      <c r="D3198" t="s">
        <v>21</v>
      </c>
      <c r="E3198">
        <v>25514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43234</v>
      </c>
      <c r="L3198" t="s">
        <v>26</v>
      </c>
      <c r="N3198" t="s">
        <v>24</v>
      </c>
    </row>
    <row r="3199" spans="1:14" x14ac:dyDescent="0.25">
      <c r="A3199" t="s">
        <v>5260</v>
      </c>
      <c r="B3199" t="s">
        <v>4621</v>
      </c>
      <c r="C3199" t="s">
        <v>991</v>
      </c>
      <c r="D3199" t="s">
        <v>21</v>
      </c>
      <c r="E3199">
        <v>25414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43234</v>
      </c>
      <c r="L3199" t="s">
        <v>26</v>
      </c>
      <c r="N3199" t="s">
        <v>24</v>
      </c>
    </row>
    <row r="3200" spans="1:14" x14ac:dyDescent="0.25">
      <c r="A3200" t="s">
        <v>2534</v>
      </c>
      <c r="B3200" t="s">
        <v>4622</v>
      </c>
      <c r="C3200" t="s">
        <v>991</v>
      </c>
      <c r="D3200" t="s">
        <v>21</v>
      </c>
      <c r="E3200">
        <v>25414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43234</v>
      </c>
      <c r="L3200" t="s">
        <v>26</v>
      </c>
      <c r="N3200" t="s">
        <v>24</v>
      </c>
    </row>
    <row r="3201" spans="1:14" x14ac:dyDescent="0.25">
      <c r="A3201" t="s">
        <v>5261</v>
      </c>
      <c r="B3201" t="s">
        <v>1686</v>
      </c>
      <c r="C3201" t="s">
        <v>1513</v>
      </c>
      <c r="D3201" t="s">
        <v>21</v>
      </c>
      <c r="E3201">
        <v>26755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43234</v>
      </c>
      <c r="L3201" t="s">
        <v>26</v>
      </c>
      <c r="N3201" t="s">
        <v>24</v>
      </c>
    </row>
    <row r="3202" spans="1:14" x14ac:dyDescent="0.25">
      <c r="A3202" t="s">
        <v>1002</v>
      </c>
      <c r="B3202" t="s">
        <v>5262</v>
      </c>
      <c r="C3202" t="s">
        <v>991</v>
      </c>
      <c r="D3202" t="s">
        <v>21</v>
      </c>
      <c r="E3202">
        <v>25414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43234</v>
      </c>
      <c r="L3202" t="s">
        <v>26</v>
      </c>
      <c r="N3202" t="s">
        <v>24</v>
      </c>
    </row>
    <row r="3203" spans="1:14" x14ac:dyDescent="0.25">
      <c r="A3203" t="s">
        <v>2407</v>
      </c>
      <c r="B3203" t="s">
        <v>4573</v>
      </c>
      <c r="C3203" t="s">
        <v>326</v>
      </c>
      <c r="D3203" t="s">
        <v>21</v>
      </c>
      <c r="E3203">
        <v>25701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43234</v>
      </c>
      <c r="L3203" t="s">
        <v>26</v>
      </c>
      <c r="N3203" t="s">
        <v>24</v>
      </c>
    </row>
    <row r="3204" spans="1:14" x14ac:dyDescent="0.25">
      <c r="A3204" t="s">
        <v>1428</v>
      </c>
      <c r="B3204" t="s">
        <v>4364</v>
      </c>
      <c r="C3204" t="s">
        <v>98</v>
      </c>
      <c r="D3204" t="s">
        <v>21</v>
      </c>
      <c r="E3204">
        <v>25271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43234</v>
      </c>
      <c r="L3204" t="s">
        <v>26</v>
      </c>
      <c r="N3204" t="s">
        <v>24</v>
      </c>
    </row>
    <row r="3205" spans="1:14" x14ac:dyDescent="0.25">
      <c r="A3205" t="s">
        <v>244</v>
      </c>
      <c r="B3205" t="s">
        <v>245</v>
      </c>
      <c r="C3205" t="s">
        <v>246</v>
      </c>
      <c r="D3205" t="s">
        <v>21</v>
      </c>
      <c r="E3205">
        <v>26812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43234</v>
      </c>
      <c r="L3205" t="s">
        <v>26</v>
      </c>
      <c r="N3205" t="s">
        <v>24</v>
      </c>
    </row>
    <row r="3206" spans="1:14" x14ac:dyDescent="0.25">
      <c r="A3206" t="s">
        <v>5263</v>
      </c>
      <c r="B3206" t="s">
        <v>1989</v>
      </c>
      <c r="C3206" t="s">
        <v>1990</v>
      </c>
      <c r="D3206" t="s">
        <v>21</v>
      </c>
      <c r="E3206">
        <v>25555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43234</v>
      </c>
      <c r="L3206" t="s">
        <v>26</v>
      </c>
      <c r="N3206" t="s">
        <v>24</v>
      </c>
    </row>
    <row r="3207" spans="1:14" x14ac:dyDescent="0.25">
      <c r="A3207" t="s">
        <v>1091</v>
      </c>
      <c r="B3207" t="s">
        <v>3850</v>
      </c>
      <c r="C3207" t="s">
        <v>98</v>
      </c>
      <c r="D3207" t="s">
        <v>21</v>
      </c>
      <c r="E3207">
        <v>25271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43234</v>
      </c>
      <c r="L3207" t="s">
        <v>26</v>
      </c>
      <c r="N3207" t="s">
        <v>24</v>
      </c>
    </row>
    <row r="3208" spans="1:14" x14ac:dyDescent="0.25">
      <c r="A3208" t="s">
        <v>1091</v>
      </c>
      <c r="B3208" t="s">
        <v>4632</v>
      </c>
      <c r="C3208" t="s">
        <v>991</v>
      </c>
      <c r="D3208" t="s">
        <v>21</v>
      </c>
      <c r="E3208">
        <v>25414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43234</v>
      </c>
      <c r="L3208" t="s">
        <v>26</v>
      </c>
      <c r="N3208" t="s">
        <v>24</v>
      </c>
    </row>
    <row r="3209" spans="1:14" x14ac:dyDescent="0.25">
      <c r="A3209" t="s">
        <v>3290</v>
      </c>
      <c r="B3209" t="s">
        <v>4610</v>
      </c>
      <c r="C3209" t="s">
        <v>991</v>
      </c>
      <c r="D3209" t="s">
        <v>21</v>
      </c>
      <c r="E3209">
        <v>25414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43234</v>
      </c>
      <c r="L3209" t="s">
        <v>26</v>
      </c>
      <c r="N3209" t="s">
        <v>24</v>
      </c>
    </row>
    <row r="3210" spans="1:14" x14ac:dyDescent="0.25">
      <c r="A3210" t="s">
        <v>2575</v>
      </c>
      <c r="B3210" t="s">
        <v>4575</v>
      </c>
      <c r="C3210" t="s">
        <v>326</v>
      </c>
      <c r="D3210" t="s">
        <v>21</v>
      </c>
      <c r="E3210">
        <v>25701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43234</v>
      </c>
      <c r="L3210" t="s">
        <v>26</v>
      </c>
      <c r="N3210" t="s">
        <v>24</v>
      </c>
    </row>
    <row r="3211" spans="1:14" x14ac:dyDescent="0.25">
      <c r="A3211" t="s">
        <v>2824</v>
      </c>
      <c r="B3211" t="s">
        <v>1306</v>
      </c>
      <c r="C3211" t="s">
        <v>991</v>
      </c>
      <c r="D3211" t="s">
        <v>21</v>
      </c>
      <c r="E3211">
        <v>25414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43234</v>
      </c>
      <c r="L3211" t="s">
        <v>26</v>
      </c>
      <c r="N3211" t="s">
        <v>24</v>
      </c>
    </row>
    <row r="3212" spans="1:14" x14ac:dyDescent="0.25">
      <c r="A3212" t="s">
        <v>343</v>
      </c>
      <c r="B3212" t="s">
        <v>1429</v>
      </c>
      <c r="C3212" t="s">
        <v>1298</v>
      </c>
      <c r="D3212" t="s">
        <v>21</v>
      </c>
      <c r="E3212">
        <v>26241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43229</v>
      </c>
      <c r="L3212" t="s">
        <v>26</v>
      </c>
      <c r="N3212" t="s">
        <v>24</v>
      </c>
    </row>
    <row r="3213" spans="1:14" x14ac:dyDescent="0.25">
      <c r="A3213" t="s">
        <v>351</v>
      </c>
      <c r="B3213" t="s">
        <v>5265</v>
      </c>
      <c r="C3213" t="s">
        <v>113</v>
      </c>
      <c r="D3213" t="s">
        <v>21</v>
      </c>
      <c r="E3213">
        <v>25801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43228</v>
      </c>
      <c r="L3213" t="s">
        <v>26</v>
      </c>
      <c r="N3213" t="s">
        <v>24</v>
      </c>
    </row>
    <row r="3214" spans="1:14" x14ac:dyDescent="0.25">
      <c r="A3214" t="s">
        <v>5266</v>
      </c>
      <c r="B3214" t="s">
        <v>5267</v>
      </c>
      <c r="C3214" t="s">
        <v>113</v>
      </c>
      <c r="D3214" t="s">
        <v>21</v>
      </c>
      <c r="E3214">
        <v>25801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43228</v>
      </c>
      <c r="L3214" t="s">
        <v>26</v>
      </c>
      <c r="N3214" t="s">
        <v>24</v>
      </c>
    </row>
    <row r="3215" spans="1:14" x14ac:dyDescent="0.25">
      <c r="A3215" t="s">
        <v>496</v>
      </c>
      <c r="B3215" t="s">
        <v>1120</v>
      </c>
      <c r="C3215" t="s">
        <v>113</v>
      </c>
      <c r="D3215" t="s">
        <v>21</v>
      </c>
      <c r="E3215">
        <v>25801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43228</v>
      </c>
      <c r="L3215" t="s">
        <v>26</v>
      </c>
      <c r="N3215" t="s">
        <v>24</v>
      </c>
    </row>
    <row r="3216" spans="1:14" x14ac:dyDescent="0.25">
      <c r="A3216" t="s">
        <v>5268</v>
      </c>
      <c r="B3216" t="s">
        <v>3595</v>
      </c>
      <c r="C3216" t="s">
        <v>48</v>
      </c>
      <c r="D3216" t="s">
        <v>21</v>
      </c>
      <c r="E3216">
        <v>25387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43228</v>
      </c>
      <c r="L3216" t="s">
        <v>26</v>
      </c>
      <c r="N3216" t="s">
        <v>24</v>
      </c>
    </row>
    <row r="3217" spans="1:14" x14ac:dyDescent="0.25">
      <c r="A3217" t="s">
        <v>2757</v>
      </c>
      <c r="B3217" t="s">
        <v>2758</v>
      </c>
      <c r="C3217" t="s">
        <v>48</v>
      </c>
      <c r="D3217" t="s">
        <v>21</v>
      </c>
      <c r="E3217">
        <v>25387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43228</v>
      </c>
      <c r="L3217" t="s">
        <v>26</v>
      </c>
      <c r="N3217" t="s">
        <v>24</v>
      </c>
    </row>
    <row r="3218" spans="1:14" x14ac:dyDescent="0.25">
      <c r="A3218" t="s">
        <v>2380</v>
      </c>
      <c r="B3218" t="s">
        <v>1976</v>
      </c>
      <c r="C3218" t="s">
        <v>48</v>
      </c>
      <c r="D3218" t="s">
        <v>21</v>
      </c>
      <c r="E3218">
        <v>25387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43228</v>
      </c>
      <c r="L3218" t="s">
        <v>26</v>
      </c>
      <c r="N3218" t="s">
        <v>24</v>
      </c>
    </row>
    <row r="3219" spans="1:14" x14ac:dyDescent="0.25">
      <c r="A3219" t="s">
        <v>1266</v>
      </c>
      <c r="B3219" t="s">
        <v>5269</v>
      </c>
      <c r="C3219" t="s">
        <v>48</v>
      </c>
      <c r="D3219" t="s">
        <v>21</v>
      </c>
      <c r="E3219">
        <v>25312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43228</v>
      </c>
      <c r="L3219" t="s">
        <v>26</v>
      </c>
      <c r="N3219" t="s">
        <v>24</v>
      </c>
    </row>
    <row r="3220" spans="1:14" x14ac:dyDescent="0.25">
      <c r="A3220" t="s">
        <v>2571</v>
      </c>
      <c r="B3220" t="s">
        <v>5270</v>
      </c>
      <c r="C3220" t="s">
        <v>113</v>
      </c>
      <c r="D3220" t="s">
        <v>21</v>
      </c>
      <c r="E3220">
        <v>25801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43228</v>
      </c>
      <c r="L3220" t="s">
        <v>26</v>
      </c>
      <c r="N3220" t="s">
        <v>24</v>
      </c>
    </row>
    <row r="3221" spans="1:14" x14ac:dyDescent="0.25">
      <c r="A3221" t="s">
        <v>439</v>
      </c>
      <c r="B3221" t="s">
        <v>2888</v>
      </c>
      <c r="C3221" t="s">
        <v>113</v>
      </c>
      <c r="D3221" t="s">
        <v>21</v>
      </c>
      <c r="E3221">
        <v>25801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43228</v>
      </c>
      <c r="L3221" t="s">
        <v>26</v>
      </c>
      <c r="N3221" t="s">
        <v>24</v>
      </c>
    </row>
    <row r="3222" spans="1:14" x14ac:dyDescent="0.25">
      <c r="A3222" t="s">
        <v>2571</v>
      </c>
      <c r="B3222" t="s">
        <v>5271</v>
      </c>
      <c r="C3222" t="s">
        <v>113</v>
      </c>
      <c r="D3222" t="s">
        <v>21</v>
      </c>
      <c r="E3222">
        <v>25801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43228</v>
      </c>
      <c r="L3222" t="s">
        <v>26</v>
      </c>
      <c r="N3222" t="s">
        <v>24</v>
      </c>
    </row>
    <row r="3223" spans="1:14" x14ac:dyDescent="0.25">
      <c r="A3223" t="s">
        <v>3216</v>
      </c>
      <c r="B3223" t="s">
        <v>1249</v>
      </c>
      <c r="C3223" t="s">
        <v>48</v>
      </c>
      <c r="D3223" t="s">
        <v>21</v>
      </c>
      <c r="E3223">
        <v>25387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43228</v>
      </c>
      <c r="L3223" t="s">
        <v>26</v>
      </c>
      <c r="N3223" t="s">
        <v>24</v>
      </c>
    </row>
    <row r="3224" spans="1:14" x14ac:dyDescent="0.25">
      <c r="A3224" t="s">
        <v>2407</v>
      </c>
      <c r="B3224" t="s">
        <v>4516</v>
      </c>
      <c r="C3224" t="s">
        <v>113</v>
      </c>
      <c r="D3224" t="s">
        <v>21</v>
      </c>
      <c r="E3224">
        <v>25801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43228</v>
      </c>
      <c r="L3224" t="s">
        <v>26</v>
      </c>
      <c r="N3224" t="s">
        <v>24</v>
      </c>
    </row>
    <row r="3225" spans="1:14" x14ac:dyDescent="0.25">
      <c r="A3225" t="s">
        <v>1594</v>
      </c>
      <c r="B3225" t="s">
        <v>4443</v>
      </c>
      <c r="C3225" t="s">
        <v>113</v>
      </c>
      <c r="D3225" t="s">
        <v>21</v>
      </c>
      <c r="E3225">
        <v>25801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43228</v>
      </c>
      <c r="L3225" t="s">
        <v>26</v>
      </c>
      <c r="N3225" t="s">
        <v>24</v>
      </c>
    </row>
    <row r="3226" spans="1:14" x14ac:dyDescent="0.25">
      <c r="A3226" t="s">
        <v>2272</v>
      </c>
      <c r="B3226" t="s">
        <v>5272</v>
      </c>
      <c r="C3226" t="s">
        <v>113</v>
      </c>
      <c r="D3226" t="s">
        <v>21</v>
      </c>
      <c r="E3226">
        <v>25801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43228</v>
      </c>
      <c r="L3226" t="s">
        <v>26</v>
      </c>
      <c r="N3226" t="s">
        <v>24</v>
      </c>
    </row>
    <row r="3227" spans="1:14" x14ac:dyDescent="0.25">
      <c r="A3227" t="s">
        <v>1554</v>
      </c>
      <c r="B3227" t="s">
        <v>5273</v>
      </c>
      <c r="C3227" t="s">
        <v>683</v>
      </c>
      <c r="D3227" t="s">
        <v>21</v>
      </c>
      <c r="E3227">
        <v>26062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43227</v>
      </c>
      <c r="L3227" t="s">
        <v>26</v>
      </c>
      <c r="N3227" t="s">
        <v>24</v>
      </c>
    </row>
    <row r="3228" spans="1:14" x14ac:dyDescent="0.25">
      <c r="A3228" t="s">
        <v>2149</v>
      </c>
      <c r="B3228" t="s">
        <v>2150</v>
      </c>
      <c r="C3228" t="s">
        <v>683</v>
      </c>
      <c r="D3228" t="s">
        <v>21</v>
      </c>
      <c r="E3228">
        <v>26062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43227</v>
      </c>
      <c r="L3228" t="s">
        <v>26</v>
      </c>
      <c r="N3228" t="s">
        <v>24</v>
      </c>
    </row>
    <row r="3229" spans="1:14" x14ac:dyDescent="0.25">
      <c r="A3229" t="s">
        <v>2926</v>
      </c>
      <c r="B3229" t="s">
        <v>3502</v>
      </c>
      <c r="C3229" t="s">
        <v>683</v>
      </c>
      <c r="D3229" t="s">
        <v>21</v>
      </c>
      <c r="E3229">
        <v>26062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43227</v>
      </c>
      <c r="L3229" t="s">
        <v>26</v>
      </c>
      <c r="N3229" t="s">
        <v>24</v>
      </c>
    </row>
    <row r="3230" spans="1:14" x14ac:dyDescent="0.25">
      <c r="A3230" t="s">
        <v>343</v>
      </c>
      <c r="B3230" t="s">
        <v>3396</v>
      </c>
      <c r="C3230" t="s">
        <v>683</v>
      </c>
      <c r="D3230" t="s">
        <v>21</v>
      </c>
      <c r="E3230">
        <v>26062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43227</v>
      </c>
      <c r="L3230" t="s">
        <v>26</v>
      </c>
      <c r="N3230" t="s">
        <v>24</v>
      </c>
    </row>
    <row r="3231" spans="1:14" x14ac:dyDescent="0.25">
      <c r="A3231" t="s">
        <v>1590</v>
      </c>
      <c r="B3231" t="s">
        <v>1591</v>
      </c>
      <c r="C3231" t="s">
        <v>683</v>
      </c>
      <c r="D3231" t="s">
        <v>21</v>
      </c>
      <c r="E3231">
        <v>26062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43227</v>
      </c>
      <c r="L3231" t="s">
        <v>26</v>
      </c>
      <c r="N3231" t="s">
        <v>24</v>
      </c>
    </row>
    <row r="3232" spans="1:14" x14ac:dyDescent="0.25">
      <c r="A3232" t="s">
        <v>5274</v>
      </c>
      <c r="B3232" t="s">
        <v>1203</v>
      </c>
      <c r="C3232" t="s">
        <v>1169</v>
      </c>
      <c r="D3232" t="s">
        <v>21</v>
      </c>
      <c r="E3232">
        <v>26037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43227</v>
      </c>
      <c r="L3232" t="s">
        <v>26</v>
      </c>
      <c r="N3232" t="s">
        <v>24</v>
      </c>
    </row>
    <row r="3233" spans="1:14" x14ac:dyDescent="0.25">
      <c r="A3233" t="s">
        <v>1428</v>
      </c>
      <c r="B3233" t="s">
        <v>3396</v>
      </c>
      <c r="C3233" t="s">
        <v>683</v>
      </c>
      <c r="D3233" t="s">
        <v>21</v>
      </c>
      <c r="E3233">
        <v>26062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43227</v>
      </c>
      <c r="L3233" t="s">
        <v>26</v>
      </c>
      <c r="N3233" t="s">
        <v>24</v>
      </c>
    </row>
    <row r="3234" spans="1:14" x14ac:dyDescent="0.25">
      <c r="A3234" t="s">
        <v>1160</v>
      </c>
      <c r="B3234" t="s">
        <v>1161</v>
      </c>
      <c r="C3234" t="s">
        <v>1162</v>
      </c>
      <c r="D3234" t="s">
        <v>21</v>
      </c>
      <c r="E3234">
        <v>26631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43227</v>
      </c>
      <c r="L3234" t="s">
        <v>26</v>
      </c>
      <c r="N3234" t="s">
        <v>24</v>
      </c>
    </row>
    <row r="3235" spans="1:14" x14ac:dyDescent="0.25">
      <c r="A3235" t="s">
        <v>1428</v>
      </c>
      <c r="B3235" t="s">
        <v>1548</v>
      </c>
      <c r="C3235" t="s">
        <v>683</v>
      </c>
      <c r="D3235" t="s">
        <v>21</v>
      </c>
      <c r="E3235">
        <v>26062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43227</v>
      </c>
      <c r="L3235" t="s">
        <v>26</v>
      </c>
      <c r="N3235" t="s">
        <v>24</v>
      </c>
    </row>
    <row r="3236" spans="1:14" x14ac:dyDescent="0.25">
      <c r="A3236" t="s">
        <v>873</v>
      </c>
      <c r="B3236" t="s">
        <v>5275</v>
      </c>
      <c r="C3236" t="s">
        <v>872</v>
      </c>
      <c r="D3236" t="s">
        <v>21</v>
      </c>
      <c r="E3236">
        <v>26447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43227</v>
      </c>
      <c r="L3236" t="s">
        <v>26</v>
      </c>
      <c r="N3236" t="s">
        <v>24</v>
      </c>
    </row>
    <row r="3237" spans="1:14" x14ac:dyDescent="0.25">
      <c r="A3237" t="s">
        <v>5276</v>
      </c>
      <c r="B3237" t="s">
        <v>1599</v>
      </c>
      <c r="C3237" t="s">
        <v>683</v>
      </c>
      <c r="D3237" t="s">
        <v>21</v>
      </c>
      <c r="E3237">
        <v>26062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43227</v>
      </c>
      <c r="L3237" t="s">
        <v>26</v>
      </c>
      <c r="N3237" t="s">
        <v>24</v>
      </c>
    </row>
    <row r="3238" spans="1:14" x14ac:dyDescent="0.25">
      <c r="A3238" t="s">
        <v>970</v>
      </c>
      <c r="B3238" t="s">
        <v>971</v>
      </c>
      <c r="C3238" t="s">
        <v>683</v>
      </c>
      <c r="D3238" t="s">
        <v>21</v>
      </c>
      <c r="E3238">
        <v>26062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43227</v>
      </c>
      <c r="L3238" t="s">
        <v>26</v>
      </c>
      <c r="N3238" t="s">
        <v>24</v>
      </c>
    </row>
    <row r="3239" spans="1:14" x14ac:dyDescent="0.25">
      <c r="A3239" t="s">
        <v>5277</v>
      </c>
      <c r="B3239" t="s">
        <v>5278</v>
      </c>
      <c r="C3239" t="s">
        <v>4907</v>
      </c>
      <c r="D3239" t="s">
        <v>21</v>
      </c>
      <c r="E3239">
        <v>26447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43227</v>
      </c>
      <c r="L3239" t="s">
        <v>26</v>
      </c>
      <c r="N3239" t="s">
        <v>24</v>
      </c>
    </row>
    <row r="3240" spans="1:14" x14ac:dyDescent="0.25">
      <c r="A3240" t="s">
        <v>1091</v>
      </c>
      <c r="B3240" t="s">
        <v>3401</v>
      </c>
      <c r="C3240" t="s">
        <v>683</v>
      </c>
      <c r="D3240" t="s">
        <v>21</v>
      </c>
      <c r="E3240">
        <v>26062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43227</v>
      </c>
      <c r="L3240" t="s">
        <v>26</v>
      </c>
      <c r="N3240" t="s">
        <v>24</v>
      </c>
    </row>
    <row r="3241" spans="1:14" x14ac:dyDescent="0.25">
      <c r="A3241" t="s">
        <v>2240</v>
      </c>
      <c r="B3241" t="s">
        <v>5279</v>
      </c>
      <c r="C3241" t="s">
        <v>683</v>
      </c>
      <c r="D3241" t="s">
        <v>21</v>
      </c>
      <c r="E3241">
        <v>26062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43227</v>
      </c>
      <c r="L3241" t="s">
        <v>26</v>
      </c>
      <c r="N3241" t="s">
        <v>24</v>
      </c>
    </row>
    <row r="3242" spans="1:14" x14ac:dyDescent="0.25">
      <c r="A3242" t="s">
        <v>3290</v>
      </c>
      <c r="B3242" t="s">
        <v>2280</v>
      </c>
      <c r="C3242" t="s">
        <v>512</v>
      </c>
      <c r="D3242" t="s">
        <v>21</v>
      </c>
      <c r="E3242">
        <v>26201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43227</v>
      </c>
      <c r="L3242" t="s">
        <v>26</v>
      </c>
      <c r="N3242" t="s">
        <v>24</v>
      </c>
    </row>
    <row r="3243" spans="1:14" x14ac:dyDescent="0.25">
      <c r="A3243" t="s">
        <v>2688</v>
      </c>
      <c r="B3243" t="s">
        <v>2689</v>
      </c>
      <c r="C3243" t="s">
        <v>326</v>
      </c>
      <c r="D3243" t="s">
        <v>21</v>
      </c>
      <c r="E3243">
        <v>25705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43223</v>
      </c>
      <c r="L3243" t="s">
        <v>26</v>
      </c>
      <c r="N3243" t="s">
        <v>24</v>
      </c>
    </row>
    <row r="3244" spans="1:14" x14ac:dyDescent="0.25">
      <c r="A3244" t="s">
        <v>2380</v>
      </c>
      <c r="B3244" t="s">
        <v>2977</v>
      </c>
      <c r="C3244" t="s">
        <v>326</v>
      </c>
      <c r="D3244" t="s">
        <v>21</v>
      </c>
      <c r="E3244">
        <v>25703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43223</v>
      </c>
      <c r="L3244" t="s">
        <v>26</v>
      </c>
      <c r="N3244" t="s">
        <v>24</v>
      </c>
    </row>
    <row r="3245" spans="1:14" x14ac:dyDescent="0.25">
      <c r="A3245" t="s">
        <v>3216</v>
      </c>
      <c r="B3245" t="s">
        <v>4256</v>
      </c>
      <c r="C3245" t="s">
        <v>326</v>
      </c>
      <c r="D3245" t="s">
        <v>21</v>
      </c>
      <c r="E3245">
        <v>25705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43223</v>
      </c>
      <c r="L3245" t="s">
        <v>26</v>
      </c>
      <c r="N3245" t="s">
        <v>24</v>
      </c>
    </row>
    <row r="3246" spans="1:14" x14ac:dyDescent="0.25">
      <c r="A3246" t="s">
        <v>114</v>
      </c>
      <c r="B3246" t="s">
        <v>3642</v>
      </c>
      <c r="C3246" t="s">
        <v>326</v>
      </c>
      <c r="D3246" t="s">
        <v>21</v>
      </c>
      <c r="E3246">
        <v>25705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43223</v>
      </c>
      <c r="L3246" t="s">
        <v>26</v>
      </c>
      <c r="N3246" t="s">
        <v>24</v>
      </c>
    </row>
    <row r="3247" spans="1:14" x14ac:dyDescent="0.25">
      <c r="A3247" t="s">
        <v>2793</v>
      </c>
      <c r="B3247" t="s">
        <v>3231</v>
      </c>
      <c r="C3247" t="s">
        <v>326</v>
      </c>
      <c r="D3247" t="s">
        <v>21</v>
      </c>
      <c r="E3247">
        <v>25703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43223</v>
      </c>
      <c r="L3247" t="s">
        <v>26</v>
      </c>
      <c r="N3247" t="s">
        <v>24</v>
      </c>
    </row>
    <row r="3248" spans="1:14" x14ac:dyDescent="0.25">
      <c r="A3248" t="s">
        <v>3232</v>
      </c>
      <c r="B3248" t="s">
        <v>3233</v>
      </c>
      <c r="C3248" t="s">
        <v>326</v>
      </c>
      <c r="D3248" t="s">
        <v>21</v>
      </c>
      <c r="E3248">
        <v>25705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43223</v>
      </c>
      <c r="L3248" t="s">
        <v>26</v>
      </c>
      <c r="N3248" t="s">
        <v>24</v>
      </c>
    </row>
    <row r="3249" spans="1:14" x14ac:dyDescent="0.25">
      <c r="A3249" t="s">
        <v>3290</v>
      </c>
      <c r="B3249" t="s">
        <v>4567</v>
      </c>
      <c r="C3249" t="s">
        <v>326</v>
      </c>
      <c r="D3249" t="s">
        <v>21</v>
      </c>
      <c r="E3249">
        <v>25701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43223</v>
      </c>
      <c r="L3249" t="s">
        <v>26</v>
      </c>
      <c r="N3249" t="s">
        <v>24</v>
      </c>
    </row>
    <row r="3250" spans="1:14" x14ac:dyDescent="0.25">
      <c r="A3250" t="s">
        <v>1314</v>
      </c>
      <c r="B3250" t="s">
        <v>5280</v>
      </c>
      <c r="C3250" t="s">
        <v>1298</v>
      </c>
      <c r="D3250" t="s">
        <v>21</v>
      </c>
      <c r="E3250">
        <v>26241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43220</v>
      </c>
      <c r="L3250" t="s">
        <v>26</v>
      </c>
      <c r="N3250" t="s">
        <v>24</v>
      </c>
    </row>
    <row r="3251" spans="1:14" x14ac:dyDescent="0.25">
      <c r="A3251" t="s">
        <v>49</v>
      </c>
      <c r="B3251" t="s">
        <v>2662</v>
      </c>
      <c r="C3251" t="s">
        <v>2663</v>
      </c>
      <c r="D3251" t="s">
        <v>21</v>
      </c>
      <c r="E3251">
        <v>24927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43220</v>
      </c>
      <c r="L3251" t="s">
        <v>26</v>
      </c>
      <c r="N3251" t="s">
        <v>24</v>
      </c>
    </row>
    <row r="3252" spans="1:14" x14ac:dyDescent="0.25">
      <c r="A3252" t="s">
        <v>5281</v>
      </c>
      <c r="B3252" t="s">
        <v>5282</v>
      </c>
      <c r="C3252" t="s">
        <v>1298</v>
      </c>
      <c r="D3252" t="s">
        <v>21</v>
      </c>
      <c r="E3252">
        <v>26241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43220</v>
      </c>
      <c r="L3252" t="s">
        <v>26</v>
      </c>
      <c r="N3252" t="s">
        <v>24</v>
      </c>
    </row>
    <row r="3253" spans="1:14" x14ac:dyDescent="0.25">
      <c r="A3253" t="s">
        <v>858</v>
      </c>
      <c r="B3253" t="s">
        <v>4606</v>
      </c>
      <c r="C3253" t="s">
        <v>271</v>
      </c>
      <c r="D3253" t="s">
        <v>21</v>
      </c>
      <c r="E3253">
        <v>25404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43220</v>
      </c>
      <c r="L3253" t="s">
        <v>26</v>
      </c>
      <c r="N3253" t="s">
        <v>24</v>
      </c>
    </row>
    <row r="3254" spans="1:14" x14ac:dyDescent="0.25">
      <c r="A3254" t="s">
        <v>861</v>
      </c>
      <c r="B3254" t="s">
        <v>5283</v>
      </c>
      <c r="C3254" t="s">
        <v>320</v>
      </c>
      <c r="D3254" t="s">
        <v>21</v>
      </c>
      <c r="E3254">
        <v>26452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43220</v>
      </c>
      <c r="L3254" t="s">
        <v>26</v>
      </c>
      <c r="N3254" t="s">
        <v>24</v>
      </c>
    </row>
    <row r="3255" spans="1:14" x14ac:dyDescent="0.25">
      <c r="A3255" t="s">
        <v>4671</v>
      </c>
      <c r="B3255" t="s">
        <v>4672</v>
      </c>
      <c r="C3255" t="s">
        <v>271</v>
      </c>
      <c r="D3255" t="s">
        <v>21</v>
      </c>
      <c r="E3255">
        <v>25404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43220</v>
      </c>
      <c r="L3255" t="s">
        <v>26</v>
      </c>
      <c r="N3255" t="s">
        <v>24</v>
      </c>
    </row>
    <row r="3256" spans="1:14" x14ac:dyDescent="0.25">
      <c r="A3256" t="s">
        <v>2909</v>
      </c>
      <c r="B3256" t="s">
        <v>947</v>
      </c>
      <c r="C3256" t="s">
        <v>948</v>
      </c>
      <c r="D3256" t="s">
        <v>21</v>
      </c>
      <c r="E3256">
        <v>25430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43220</v>
      </c>
      <c r="L3256" t="s">
        <v>26</v>
      </c>
      <c r="N3256" t="s">
        <v>24</v>
      </c>
    </row>
    <row r="3257" spans="1:14" x14ac:dyDescent="0.25">
      <c r="A3257" t="s">
        <v>4624</v>
      </c>
      <c r="B3257" t="s">
        <v>4625</v>
      </c>
      <c r="C3257" t="s">
        <v>976</v>
      </c>
      <c r="D3257" t="s">
        <v>21</v>
      </c>
      <c r="E3257">
        <v>25438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43220</v>
      </c>
      <c r="L3257" t="s">
        <v>26</v>
      </c>
      <c r="N3257" t="s">
        <v>24</v>
      </c>
    </row>
    <row r="3258" spans="1:14" x14ac:dyDescent="0.25">
      <c r="A3258" t="s">
        <v>4513</v>
      </c>
      <c r="B3258" t="s">
        <v>4643</v>
      </c>
      <c r="C3258" t="s">
        <v>304</v>
      </c>
      <c r="D3258" t="s">
        <v>21</v>
      </c>
      <c r="E3258">
        <v>24739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43220</v>
      </c>
      <c r="L3258" t="s">
        <v>26</v>
      </c>
      <c r="N3258" t="s">
        <v>24</v>
      </c>
    </row>
    <row r="3259" spans="1:14" x14ac:dyDescent="0.25">
      <c r="A3259" t="s">
        <v>2407</v>
      </c>
      <c r="B3259" t="s">
        <v>1384</v>
      </c>
      <c r="C3259" t="s">
        <v>1298</v>
      </c>
      <c r="D3259" t="s">
        <v>21</v>
      </c>
      <c r="E3259">
        <v>26241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43220</v>
      </c>
      <c r="L3259" t="s">
        <v>26</v>
      </c>
      <c r="N3259" t="s">
        <v>24</v>
      </c>
    </row>
    <row r="3260" spans="1:14" x14ac:dyDescent="0.25">
      <c r="A3260" t="s">
        <v>2793</v>
      </c>
      <c r="B3260" t="s">
        <v>5284</v>
      </c>
      <c r="C3260" t="s">
        <v>1298</v>
      </c>
      <c r="D3260" t="s">
        <v>21</v>
      </c>
      <c r="E3260">
        <v>26241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43220</v>
      </c>
      <c r="L3260" t="s">
        <v>26</v>
      </c>
      <c r="N3260" t="s">
        <v>24</v>
      </c>
    </row>
    <row r="3261" spans="1:14" x14ac:dyDescent="0.25">
      <c r="A3261" t="s">
        <v>3290</v>
      </c>
      <c r="B3261" t="s">
        <v>2148</v>
      </c>
      <c r="C3261" t="s">
        <v>304</v>
      </c>
      <c r="D3261" t="s">
        <v>21</v>
      </c>
      <c r="E3261">
        <v>24740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43220</v>
      </c>
      <c r="L3261" t="s">
        <v>26</v>
      </c>
      <c r="N3261" t="s">
        <v>24</v>
      </c>
    </row>
    <row r="3262" spans="1:14" x14ac:dyDescent="0.25">
      <c r="A3262" t="s">
        <v>2575</v>
      </c>
      <c r="B3262" t="s">
        <v>1390</v>
      </c>
      <c r="C3262" t="s">
        <v>1298</v>
      </c>
      <c r="D3262" t="s">
        <v>21</v>
      </c>
      <c r="E3262">
        <v>26241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43220</v>
      </c>
      <c r="L3262" t="s">
        <v>26</v>
      </c>
      <c r="N3262" t="s">
        <v>24</v>
      </c>
    </row>
    <row r="3263" spans="1:14" x14ac:dyDescent="0.25">
      <c r="A3263" t="s">
        <v>2824</v>
      </c>
      <c r="B3263" t="s">
        <v>4699</v>
      </c>
      <c r="C3263" t="s">
        <v>304</v>
      </c>
      <c r="D3263" t="s">
        <v>21</v>
      </c>
      <c r="E3263">
        <v>24740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43220</v>
      </c>
      <c r="L3263" t="s">
        <v>26</v>
      </c>
      <c r="N3263" t="s">
        <v>24</v>
      </c>
    </row>
    <row r="3264" spans="1:14" x14ac:dyDescent="0.25">
      <c r="A3264" t="s">
        <v>3253</v>
      </c>
      <c r="B3264" t="s">
        <v>3254</v>
      </c>
      <c r="C3264" t="s">
        <v>774</v>
      </c>
      <c r="D3264" t="s">
        <v>21</v>
      </c>
      <c r="E3264">
        <v>25428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43218</v>
      </c>
      <c r="L3264" t="s">
        <v>26</v>
      </c>
      <c r="N3264" t="s">
        <v>24</v>
      </c>
    </row>
    <row r="3265" spans="1:14" x14ac:dyDescent="0.25">
      <c r="A3265" t="s">
        <v>4384</v>
      </c>
      <c r="B3265" t="s">
        <v>4385</v>
      </c>
      <c r="C3265" t="s">
        <v>637</v>
      </c>
      <c r="D3265" t="s">
        <v>21</v>
      </c>
      <c r="E3265">
        <v>26101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43218</v>
      </c>
      <c r="L3265" t="s">
        <v>26</v>
      </c>
      <c r="N3265" t="s">
        <v>24</v>
      </c>
    </row>
    <row r="3266" spans="1:14" x14ac:dyDescent="0.25">
      <c r="A3266" t="s">
        <v>1984</v>
      </c>
      <c r="B3266" t="s">
        <v>1750</v>
      </c>
      <c r="C3266" t="s">
        <v>637</v>
      </c>
      <c r="D3266" t="s">
        <v>21</v>
      </c>
      <c r="E3266">
        <v>26101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43218</v>
      </c>
      <c r="L3266" t="s">
        <v>26</v>
      </c>
      <c r="N3266" t="s">
        <v>24</v>
      </c>
    </row>
    <row r="3267" spans="1:14" x14ac:dyDescent="0.25">
      <c r="A3267" t="s">
        <v>359</v>
      </c>
      <c r="B3267" t="s">
        <v>2982</v>
      </c>
      <c r="C3267" t="s">
        <v>271</v>
      </c>
      <c r="D3267" t="s">
        <v>21</v>
      </c>
      <c r="E3267">
        <v>25405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43218</v>
      </c>
      <c r="L3267" t="s">
        <v>26</v>
      </c>
      <c r="N3267" t="s">
        <v>24</v>
      </c>
    </row>
    <row r="3268" spans="1:14" x14ac:dyDescent="0.25">
      <c r="A3268" t="s">
        <v>1984</v>
      </c>
      <c r="B3268" t="s">
        <v>2752</v>
      </c>
      <c r="C3268" t="s">
        <v>2460</v>
      </c>
      <c r="D3268" t="s">
        <v>21</v>
      </c>
      <c r="E3268">
        <v>25045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43218</v>
      </c>
      <c r="L3268" t="s">
        <v>26</v>
      </c>
      <c r="N3268" t="s">
        <v>24</v>
      </c>
    </row>
    <row r="3269" spans="1:14" x14ac:dyDescent="0.25">
      <c r="A3269" t="s">
        <v>2432</v>
      </c>
      <c r="B3269" t="s">
        <v>4036</v>
      </c>
      <c r="C3269" t="s">
        <v>2460</v>
      </c>
      <c r="D3269" t="s">
        <v>21</v>
      </c>
      <c r="E3269">
        <v>25045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43218</v>
      </c>
      <c r="L3269" t="s">
        <v>26</v>
      </c>
      <c r="N3269" t="s">
        <v>24</v>
      </c>
    </row>
    <row r="3270" spans="1:14" x14ac:dyDescent="0.25">
      <c r="A3270" t="s">
        <v>3340</v>
      </c>
      <c r="B3270" t="s">
        <v>1086</v>
      </c>
      <c r="C3270" t="s">
        <v>271</v>
      </c>
      <c r="D3270" t="s">
        <v>21</v>
      </c>
      <c r="E3270">
        <v>25401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43218</v>
      </c>
      <c r="L3270" t="s">
        <v>26</v>
      </c>
      <c r="N3270" t="s">
        <v>24</v>
      </c>
    </row>
    <row r="3271" spans="1:14" x14ac:dyDescent="0.25">
      <c r="A3271" t="s">
        <v>4756</v>
      </c>
      <c r="B3271" t="s">
        <v>4757</v>
      </c>
      <c r="C3271" t="s">
        <v>4758</v>
      </c>
      <c r="D3271" t="s">
        <v>21</v>
      </c>
      <c r="E3271">
        <v>25133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43218</v>
      </c>
      <c r="L3271" t="s">
        <v>26</v>
      </c>
      <c r="N3271" t="s">
        <v>24</v>
      </c>
    </row>
    <row r="3272" spans="1:14" x14ac:dyDescent="0.25">
      <c r="A3272" t="s">
        <v>772</v>
      </c>
      <c r="B3272" t="s">
        <v>5285</v>
      </c>
      <c r="C3272" t="s">
        <v>774</v>
      </c>
      <c r="D3272" t="s">
        <v>21</v>
      </c>
      <c r="E3272">
        <v>25428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43218</v>
      </c>
      <c r="L3272" t="s">
        <v>26</v>
      </c>
      <c r="N3272" t="s">
        <v>24</v>
      </c>
    </row>
    <row r="3273" spans="1:14" x14ac:dyDescent="0.25">
      <c r="A3273" t="s">
        <v>4401</v>
      </c>
      <c r="B3273" t="s">
        <v>4402</v>
      </c>
      <c r="C3273" t="s">
        <v>637</v>
      </c>
      <c r="D3273" t="s">
        <v>21</v>
      </c>
      <c r="E3273">
        <v>26101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43218</v>
      </c>
      <c r="L3273" t="s">
        <v>26</v>
      </c>
      <c r="N3273" t="s">
        <v>24</v>
      </c>
    </row>
    <row r="3274" spans="1:14" x14ac:dyDescent="0.25">
      <c r="A3274" t="s">
        <v>2360</v>
      </c>
      <c r="B3274" t="s">
        <v>5286</v>
      </c>
      <c r="C3274" t="s">
        <v>2362</v>
      </c>
      <c r="D3274" t="s">
        <v>21</v>
      </c>
      <c r="E3274">
        <v>25420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43218</v>
      </c>
      <c r="L3274" t="s">
        <v>26</v>
      </c>
      <c r="N3274" t="s">
        <v>24</v>
      </c>
    </row>
    <row r="3275" spans="1:14" x14ac:dyDescent="0.25">
      <c r="A3275" t="s">
        <v>2363</v>
      </c>
      <c r="B3275" t="s">
        <v>5287</v>
      </c>
      <c r="C3275" t="s">
        <v>2365</v>
      </c>
      <c r="D3275" t="s">
        <v>21</v>
      </c>
      <c r="E3275">
        <v>25413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43218</v>
      </c>
      <c r="L3275" t="s">
        <v>26</v>
      </c>
      <c r="N3275" t="s">
        <v>24</v>
      </c>
    </row>
    <row r="3276" spans="1:14" x14ac:dyDescent="0.25">
      <c r="A3276" t="s">
        <v>2380</v>
      </c>
      <c r="B3276" t="s">
        <v>4278</v>
      </c>
      <c r="C3276" t="s">
        <v>4272</v>
      </c>
      <c r="D3276" t="s">
        <v>21</v>
      </c>
      <c r="E3276">
        <v>26147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43218</v>
      </c>
      <c r="L3276" t="s">
        <v>26</v>
      </c>
      <c r="N3276" t="s">
        <v>24</v>
      </c>
    </row>
    <row r="3277" spans="1:14" x14ac:dyDescent="0.25">
      <c r="A3277" t="s">
        <v>1783</v>
      </c>
      <c r="B3277" t="s">
        <v>5288</v>
      </c>
      <c r="C3277" t="s">
        <v>637</v>
      </c>
      <c r="D3277" t="s">
        <v>21</v>
      </c>
      <c r="E3277">
        <v>26101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43218</v>
      </c>
      <c r="L3277" t="s">
        <v>26</v>
      </c>
      <c r="N3277" t="s">
        <v>24</v>
      </c>
    </row>
    <row r="3278" spans="1:14" x14ac:dyDescent="0.25">
      <c r="A3278" t="s">
        <v>2407</v>
      </c>
      <c r="B3278" t="s">
        <v>5289</v>
      </c>
      <c r="C3278" t="s">
        <v>637</v>
      </c>
      <c r="D3278" t="s">
        <v>21</v>
      </c>
      <c r="E3278">
        <v>26101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43218</v>
      </c>
      <c r="L3278" t="s">
        <v>26</v>
      </c>
      <c r="N3278" t="s">
        <v>24</v>
      </c>
    </row>
    <row r="3279" spans="1:14" x14ac:dyDescent="0.25">
      <c r="A3279" t="s">
        <v>2407</v>
      </c>
      <c r="B3279" t="s">
        <v>4414</v>
      </c>
      <c r="C3279" t="s">
        <v>637</v>
      </c>
      <c r="D3279" t="s">
        <v>21</v>
      </c>
      <c r="E3279">
        <v>26101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43218</v>
      </c>
      <c r="L3279" t="s">
        <v>26</v>
      </c>
      <c r="N3279" t="s">
        <v>24</v>
      </c>
    </row>
    <row r="3280" spans="1:14" x14ac:dyDescent="0.25">
      <c r="A3280" t="s">
        <v>2366</v>
      </c>
      <c r="B3280" t="s">
        <v>2367</v>
      </c>
      <c r="C3280" t="s">
        <v>2362</v>
      </c>
      <c r="D3280" t="s">
        <v>21</v>
      </c>
      <c r="E3280">
        <v>25420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43218</v>
      </c>
      <c r="L3280" t="s">
        <v>26</v>
      </c>
      <c r="N3280" t="s">
        <v>24</v>
      </c>
    </row>
    <row r="3281" spans="1:14" x14ac:dyDescent="0.25">
      <c r="A3281" t="s">
        <v>5290</v>
      </c>
      <c r="B3281" t="s">
        <v>2617</v>
      </c>
      <c r="C3281" t="s">
        <v>774</v>
      </c>
      <c r="D3281" t="s">
        <v>21</v>
      </c>
      <c r="E3281">
        <v>25428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43218</v>
      </c>
      <c r="L3281" t="s">
        <v>26</v>
      </c>
      <c r="N3281" t="s">
        <v>24</v>
      </c>
    </row>
    <row r="3282" spans="1:14" x14ac:dyDescent="0.25">
      <c r="A3282" t="s">
        <v>4785</v>
      </c>
      <c r="B3282" t="s">
        <v>4786</v>
      </c>
      <c r="C3282" t="s">
        <v>4787</v>
      </c>
      <c r="D3282" t="s">
        <v>21</v>
      </c>
      <c r="E3282">
        <v>25268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43218</v>
      </c>
      <c r="L3282" t="s">
        <v>26</v>
      </c>
      <c r="N3282" t="s">
        <v>24</v>
      </c>
    </row>
    <row r="3283" spans="1:14" x14ac:dyDescent="0.25">
      <c r="A3283" t="s">
        <v>2575</v>
      </c>
      <c r="B3283" t="s">
        <v>4421</v>
      </c>
      <c r="C3283" t="s">
        <v>637</v>
      </c>
      <c r="D3283" t="s">
        <v>21</v>
      </c>
      <c r="E3283">
        <v>26101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43218</v>
      </c>
      <c r="L3283" t="s">
        <v>26</v>
      </c>
      <c r="N3283" t="s">
        <v>24</v>
      </c>
    </row>
    <row r="3284" spans="1:14" x14ac:dyDescent="0.25">
      <c r="A3284" t="s">
        <v>359</v>
      </c>
      <c r="B3284" t="s">
        <v>4647</v>
      </c>
      <c r="C3284" t="s">
        <v>271</v>
      </c>
      <c r="D3284" t="s">
        <v>21</v>
      </c>
      <c r="E3284">
        <v>25401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43217</v>
      </c>
      <c r="L3284" t="s">
        <v>26</v>
      </c>
      <c r="N3284" t="s">
        <v>24</v>
      </c>
    </row>
    <row r="3285" spans="1:14" x14ac:dyDescent="0.25">
      <c r="A3285" t="s">
        <v>2954</v>
      </c>
      <c r="B3285" t="s">
        <v>4626</v>
      </c>
      <c r="C3285" t="s">
        <v>4113</v>
      </c>
      <c r="D3285" t="s">
        <v>21</v>
      </c>
      <c r="E3285">
        <v>25880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43216</v>
      </c>
      <c r="L3285" t="s">
        <v>26</v>
      </c>
      <c r="N3285" t="s">
        <v>24</v>
      </c>
    </row>
    <row r="3286" spans="1:14" x14ac:dyDescent="0.25">
      <c r="A3286" t="s">
        <v>4629</v>
      </c>
      <c r="B3286" t="s">
        <v>4630</v>
      </c>
      <c r="C3286" t="s">
        <v>4631</v>
      </c>
      <c r="D3286" t="s">
        <v>21</v>
      </c>
      <c r="E3286">
        <v>25845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43216</v>
      </c>
      <c r="L3286" t="s">
        <v>26</v>
      </c>
      <c r="N3286" t="s">
        <v>24</v>
      </c>
    </row>
    <row r="3287" spans="1:14" x14ac:dyDescent="0.25">
      <c r="A3287" t="s">
        <v>980</v>
      </c>
      <c r="B3287" t="s">
        <v>5296</v>
      </c>
      <c r="C3287" t="s">
        <v>587</v>
      </c>
      <c r="D3287" t="s">
        <v>21</v>
      </c>
      <c r="E3287">
        <v>25951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43215</v>
      </c>
      <c r="L3287" t="s">
        <v>26</v>
      </c>
      <c r="N3287" t="s">
        <v>24</v>
      </c>
    </row>
    <row r="3288" spans="1:14" x14ac:dyDescent="0.25">
      <c r="A3288" t="s">
        <v>5297</v>
      </c>
      <c r="B3288" t="s">
        <v>5298</v>
      </c>
      <c r="C3288" t="s">
        <v>48</v>
      </c>
      <c r="D3288" t="s">
        <v>21</v>
      </c>
      <c r="E3288">
        <v>25312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43215</v>
      </c>
      <c r="L3288" t="s">
        <v>26</v>
      </c>
      <c r="N3288" t="s">
        <v>24</v>
      </c>
    </row>
    <row r="3289" spans="1:14" x14ac:dyDescent="0.25">
      <c r="A3289" t="s">
        <v>2432</v>
      </c>
      <c r="B3289" t="s">
        <v>3556</v>
      </c>
      <c r="C3289" t="s">
        <v>48</v>
      </c>
      <c r="D3289" t="s">
        <v>21</v>
      </c>
      <c r="E3289">
        <v>25302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43215</v>
      </c>
      <c r="L3289" t="s">
        <v>26</v>
      </c>
      <c r="N3289" t="s">
        <v>24</v>
      </c>
    </row>
    <row r="3290" spans="1:14" x14ac:dyDescent="0.25">
      <c r="A3290" t="s">
        <v>2432</v>
      </c>
      <c r="B3290" t="s">
        <v>5299</v>
      </c>
      <c r="C3290" t="s">
        <v>551</v>
      </c>
      <c r="D3290" t="s">
        <v>21</v>
      </c>
      <c r="E3290">
        <v>25315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43215</v>
      </c>
      <c r="L3290" t="s">
        <v>26</v>
      </c>
      <c r="N3290" t="s">
        <v>24</v>
      </c>
    </row>
    <row r="3291" spans="1:14" x14ac:dyDescent="0.25">
      <c r="A3291" t="s">
        <v>5300</v>
      </c>
      <c r="B3291" t="s">
        <v>5301</v>
      </c>
      <c r="C3291" t="s">
        <v>1680</v>
      </c>
      <c r="D3291" t="s">
        <v>21</v>
      </c>
      <c r="E3291">
        <v>25978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43215</v>
      </c>
      <c r="L3291" t="s">
        <v>26</v>
      </c>
      <c r="N3291" t="s">
        <v>24</v>
      </c>
    </row>
    <row r="3292" spans="1:14" x14ac:dyDescent="0.25">
      <c r="A3292" t="s">
        <v>585</v>
      </c>
      <c r="B3292" t="s">
        <v>586</v>
      </c>
      <c r="C3292" t="s">
        <v>587</v>
      </c>
      <c r="D3292" t="s">
        <v>21</v>
      </c>
      <c r="E3292">
        <v>25951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43215</v>
      </c>
      <c r="L3292" t="s">
        <v>26</v>
      </c>
      <c r="N3292" t="s">
        <v>24</v>
      </c>
    </row>
    <row r="3293" spans="1:14" x14ac:dyDescent="0.25">
      <c r="A3293" t="s">
        <v>343</v>
      </c>
      <c r="B3293" t="s">
        <v>2812</v>
      </c>
      <c r="C3293" t="s">
        <v>551</v>
      </c>
      <c r="D3293" t="s">
        <v>21</v>
      </c>
      <c r="E3293">
        <v>25315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43215</v>
      </c>
      <c r="L3293" t="s">
        <v>26</v>
      </c>
      <c r="N3293" t="s">
        <v>24</v>
      </c>
    </row>
    <row r="3294" spans="1:14" x14ac:dyDescent="0.25">
      <c r="A3294" t="s">
        <v>5302</v>
      </c>
      <c r="B3294" t="s">
        <v>5303</v>
      </c>
      <c r="C3294" t="s">
        <v>2132</v>
      </c>
      <c r="D3294" t="s">
        <v>21</v>
      </c>
      <c r="E3294">
        <v>25985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43215</v>
      </c>
      <c r="L3294" t="s">
        <v>26</v>
      </c>
      <c r="N3294" t="s">
        <v>24</v>
      </c>
    </row>
    <row r="3295" spans="1:14" x14ac:dyDescent="0.25">
      <c r="A3295" t="s">
        <v>5304</v>
      </c>
      <c r="B3295" t="s">
        <v>5305</v>
      </c>
      <c r="C3295" t="s">
        <v>999</v>
      </c>
      <c r="D3295" t="s">
        <v>21</v>
      </c>
      <c r="E3295">
        <v>24962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43215</v>
      </c>
      <c r="L3295" t="s">
        <v>26</v>
      </c>
      <c r="N3295" t="s">
        <v>24</v>
      </c>
    </row>
    <row r="3296" spans="1:14" x14ac:dyDescent="0.25">
      <c r="A3296" t="s">
        <v>2470</v>
      </c>
      <c r="B3296" t="s">
        <v>2471</v>
      </c>
      <c r="C3296" t="s">
        <v>551</v>
      </c>
      <c r="D3296" t="s">
        <v>21</v>
      </c>
      <c r="E3296">
        <v>25315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43215</v>
      </c>
      <c r="L3296" t="s">
        <v>26</v>
      </c>
      <c r="N3296" t="s">
        <v>24</v>
      </c>
    </row>
    <row r="3297" spans="1:14" x14ac:dyDescent="0.25">
      <c r="A3297" t="s">
        <v>2380</v>
      </c>
      <c r="B3297" t="s">
        <v>4578</v>
      </c>
      <c r="C3297" t="s">
        <v>587</v>
      </c>
      <c r="D3297" t="s">
        <v>21</v>
      </c>
      <c r="E3297">
        <v>25951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43215</v>
      </c>
      <c r="L3297" t="s">
        <v>26</v>
      </c>
      <c r="N3297" t="s">
        <v>24</v>
      </c>
    </row>
    <row r="3298" spans="1:14" x14ac:dyDescent="0.25">
      <c r="A3298" t="s">
        <v>2571</v>
      </c>
      <c r="B3298" t="s">
        <v>2816</v>
      </c>
      <c r="C3298" t="s">
        <v>551</v>
      </c>
      <c r="D3298" t="s">
        <v>21</v>
      </c>
      <c r="E3298">
        <v>25315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43215</v>
      </c>
      <c r="L3298" t="s">
        <v>26</v>
      </c>
      <c r="N3298" t="s">
        <v>24</v>
      </c>
    </row>
    <row r="3299" spans="1:14" x14ac:dyDescent="0.25">
      <c r="A3299" t="s">
        <v>940</v>
      </c>
      <c r="B3299" t="s">
        <v>941</v>
      </c>
      <c r="C3299" t="s">
        <v>587</v>
      </c>
      <c r="D3299" t="s">
        <v>21</v>
      </c>
      <c r="E3299">
        <v>25951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43215</v>
      </c>
      <c r="L3299" t="s">
        <v>26</v>
      </c>
      <c r="N3299" t="s">
        <v>24</v>
      </c>
    </row>
    <row r="3300" spans="1:14" x14ac:dyDescent="0.25">
      <c r="A3300" t="s">
        <v>2135</v>
      </c>
      <c r="B3300" t="s">
        <v>5306</v>
      </c>
      <c r="C3300" t="s">
        <v>1654</v>
      </c>
      <c r="D3300" t="s">
        <v>21</v>
      </c>
      <c r="E3300">
        <v>25976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43215</v>
      </c>
      <c r="L3300" t="s">
        <v>26</v>
      </c>
      <c r="N3300" t="s">
        <v>24</v>
      </c>
    </row>
    <row r="3301" spans="1:14" x14ac:dyDescent="0.25">
      <c r="A3301" t="s">
        <v>2407</v>
      </c>
      <c r="B3301" t="s">
        <v>2761</v>
      </c>
      <c r="C3301" t="s">
        <v>48</v>
      </c>
      <c r="D3301" t="s">
        <v>21</v>
      </c>
      <c r="E3301">
        <v>25387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43215</v>
      </c>
      <c r="L3301" t="s">
        <v>26</v>
      </c>
      <c r="N3301" t="s">
        <v>24</v>
      </c>
    </row>
    <row r="3302" spans="1:14" x14ac:dyDescent="0.25">
      <c r="A3302" t="s">
        <v>2407</v>
      </c>
      <c r="B3302" t="s">
        <v>550</v>
      </c>
      <c r="C3302" t="s">
        <v>551</v>
      </c>
      <c r="D3302" t="s">
        <v>21</v>
      </c>
      <c r="E3302">
        <v>25315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43215</v>
      </c>
      <c r="L3302" t="s">
        <v>26</v>
      </c>
      <c r="N3302" t="s">
        <v>24</v>
      </c>
    </row>
    <row r="3303" spans="1:14" x14ac:dyDescent="0.25">
      <c r="A3303" t="s">
        <v>1428</v>
      </c>
      <c r="B3303" t="s">
        <v>3585</v>
      </c>
      <c r="C3303" t="s">
        <v>48</v>
      </c>
      <c r="D3303" t="s">
        <v>21</v>
      </c>
      <c r="E3303">
        <v>25302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43215</v>
      </c>
      <c r="L3303" t="s">
        <v>26</v>
      </c>
      <c r="N3303" t="s">
        <v>24</v>
      </c>
    </row>
    <row r="3304" spans="1:14" x14ac:dyDescent="0.25">
      <c r="A3304" t="s">
        <v>5307</v>
      </c>
      <c r="B3304" t="s">
        <v>5308</v>
      </c>
      <c r="C3304" t="s">
        <v>1006</v>
      </c>
      <c r="D3304" t="s">
        <v>21</v>
      </c>
      <c r="E3304">
        <v>24981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43215</v>
      </c>
      <c r="L3304" t="s">
        <v>26</v>
      </c>
      <c r="N3304" t="s">
        <v>24</v>
      </c>
    </row>
    <row r="3305" spans="1:14" x14ac:dyDescent="0.25">
      <c r="A3305" t="s">
        <v>3033</v>
      </c>
      <c r="B3305" t="s">
        <v>5309</v>
      </c>
      <c r="C3305" t="s">
        <v>1654</v>
      </c>
      <c r="D3305" t="s">
        <v>21</v>
      </c>
      <c r="E3305">
        <v>25976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43215</v>
      </c>
      <c r="L3305" t="s">
        <v>26</v>
      </c>
      <c r="N3305" t="s">
        <v>24</v>
      </c>
    </row>
    <row r="3306" spans="1:14" x14ac:dyDescent="0.25">
      <c r="A3306" t="s">
        <v>4705</v>
      </c>
      <c r="B3306" t="s">
        <v>4706</v>
      </c>
      <c r="C3306" t="s">
        <v>487</v>
      </c>
      <c r="D3306" t="s">
        <v>21</v>
      </c>
      <c r="E3306">
        <v>25840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43214</v>
      </c>
      <c r="L3306" t="s">
        <v>26</v>
      </c>
      <c r="N3306" t="s">
        <v>24</v>
      </c>
    </row>
    <row r="3307" spans="1:14" x14ac:dyDescent="0.25">
      <c r="A3307" t="s">
        <v>5310</v>
      </c>
      <c r="B3307" t="s">
        <v>4323</v>
      </c>
      <c r="C3307" t="s">
        <v>4324</v>
      </c>
      <c r="D3307" t="s">
        <v>21</v>
      </c>
      <c r="E3307">
        <v>26815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43213</v>
      </c>
      <c r="L3307" t="s">
        <v>26</v>
      </c>
      <c r="N3307" t="s">
        <v>24</v>
      </c>
    </row>
    <row r="3308" spans="1:14" x14ac:dyDescent="0.25">
      <c r="A3308" t="s">
        <v>5311</v>
      </c>
      <c r="B3308" t="s">
        <v>5312</v>
      </c>
      <c r="C3308" t="s">
        <v>201</v>
      </c>
      <c r="D3308" t="s">
        <v>21</v>
      </c>
      <c r="E3308">
        <v>26836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43213</v>
      </c>
      <c r="L3308" t="s">
        <v>26</v>
      </c>
      <c r="N3308" t="s">
        <v>24</v>
      </c>
    </row>
    <row r="3309" spans="1:14" x14ac:dyDescent="0.25">
      <c r="A3309" t="s">
        <v>2304</v>
      </c>
      <c r="B3309" t="s">
        <v>5313</v>
      </c>
      <c r="C3309" t="s">
        <v>201</v>
      </c>
      <c r="D3309" t="s">
        <v>21</v>
      </c>
      <c r="E3309">
        <v>26836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43213</v>
      </c>
      <c r="L3309" t="s">
        <v>26</v>
      </c>
      <c r="N3309" t="s">
        <v>24</v>
      </c>
    </row>
    <row r="3310" spans="1:14" x14ac:dyDescent="0.25">
      <c r="A3310" t="s">
        <v>4254</v>
      </c>
      <c r="B3310" t="s">
        <v>4255</v>
      </c>
      <c r="C3310" t="s">
        <v>201</v>
      </c>
      <c r="D3310" t="s">
        <v>21</v>
      </c>
      <c r="E3310">
        <v>26836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43213</v>
      </c>
      <c r="L3310" t="s">
        <v>26</v>
      </c>
      <c r="N3310" t="s">
        <v>24</v>
      </c>
    </row>
    <row r="3311" spans="1:14" x14ac:dyDescent="0.25">
      <c r="A3311" t="s">
        <v>1523</v>
      </c>
      <c r="B3311" t="s">
        <v>5314</v>
      </c>
      <c r="C3311" t="s">
        <v>201</v>
      </c>
      <c r="D3311" t="s">
        <v>21</v>
      </c>
      <c r="E3311">
        <v>26836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43213</v>
      </c>
      <c r="L3311" t="s">
        <v>26</v>
      </c>
      <c r="N3311" t="s">
        <v>24</v>
      </c>
    </row>
    <row r="3312" spans="1:14" x14ac:dyDescent="0.25">
      <c r="A3312" t="s">
        <v>4260</v>
      </c>
      <c r="B3312" t="s">
        <v>4261</v>
      </c>
      <c r="C3312" t="s">
        <v>201</v>
      </c>
      <c r="D3312" t="s">
        <v>21</v>
      </c>
      <c r="E3312">
        <v>26836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43213</v>
      </c>
      <c r="L3312" t="s">
        <v>26</v>
      </c>
      <c r="N3312" t="s">
        <v>24</v>
      </c>
    </row>
    <row r="3313" spans="1:14" x14ac:dyDescent="0.25">
      <c r="A3313" t="s">
        <v>3290</v>
      </c>
      <c r="B3313" t="s">
        <v>4250</v>
      </c>
      <c r="C3313" t="s">
        <v>201</v>
      </c>
      <c r="D3313" t="s">
        <v>21</v>
      </c>
      <c r="E3313">
        <v>26836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43213</v>
      </c>
      <c r="L3313" t="s">
        <v>26</v>
      </c>
      <c r="N3313" t="s">
        <v>24</v>
      </c>
    </row>
    <row r="3314" spans="1:14" x14ac:dyDescent="0.25">
      <c r="A3314" t="s">
        <v>416</v>
      </c>
      <c r="B3314" t="s">
        <v>4347</v>
      </c>
      <c r="C3314" t="s">
        <v>400</v>
      </c>
      <c r="D3314" t="s">
        <v>21</v>
      </c>
      <c r="E3314">
        <v>26866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43213</v>
      </c>
      <c r="L3314" t="s">
        <v>26</v>
      </c>
      <c r="N3314" t="s">
        <v>24</v>
      </c>
    </row>
    <row r="3315" spans="1:14" x14ac:dyDescent="0.25">
      <c r="A3315" t="s">
        <v>541</v>
      </c>
      <c r="B3315" t="s">
        <v>542</v>
      </c>
      <c r="C3315" t="s">
        <v>543</v>
      </c>
      <c r="D3315" t="s">
        <v>21</v>
      </c>
      <c r="E3315">
        <v>25142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43209</v>
      </c>
      <c r="L3315" t="s">
        <v>26</v>
      </c>
      <c r="N3315" t="s">
        <v>24</v>
      </c>
    </row>
    <row r="3316" spans="1:14" x14ac:dyDescent="0.25">
      <c r="A3316" t="s">
        <v>3921</v>
      </c>
      <c r="B3316" t="s">
        <v>3922</v>
      </c>
      <c r="C3316" t="s">
        <v>784</v>
      </c>
      <c r="D3316" t="s">
        <v>21</v>
      </c>
      <c r="E3316">
        <v>26070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43206</v>
      </c>
      <c r="L3316" t="s">
        <v>26</v>
      </c>
      <c r="N3316" t="s">
        <v>24</v>
      </c>
    </row>
    <row r="3317" spans="1:14" x14ac:dyDescent="0.25">
      <c r="A3317" t="s">
        <v>1481</v>
      </c>
      <c r="B3317" t="s">
        <v>5315</v>
      </c>
      <c r="C3317" t="s">
        <v>686</v>
      </c>
      <c r="D3317" t="s">
        <v>21</v>
      </c>
      <c r="E3317">
        <v>26301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43206</v>
      </c>
      <c r="L3317" t="s">
        <v>26</v>
      </c>
      <c r="N3317" t="s">
        <v>24</v>
      </c>
    </row>
    <row r="3318" spans="1:14" x14ac:dyDescent="0.25">
      <c r="A3318" t="s">
        <v>2926</v>
      </c>
      <c r="B3318" t="s">
        <v>5316</v>
      </c>
      <c r="C3318" t="s">
        <v>1169</v>
      </c>
      <c r="D3318" t="s">
        <v>21</v>
      </c>
      <c r="E3318">
        <v>26037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43206</v>
      </c>
      <c r="L3318" t="s">
        <v>26</v>
      </c>
      <c r="N3318" t="s">
        <v>24</v>
      </c>
    </row>
    <row r="3319" spans="1:14" x14ac:dyDescent="0.25">
      <c r="A3319" t="s">
        <v>3930</v>
      </c>
      <c r="B3319" t="s">
        <v>3931</v>
      </c>
      <c r="C3319" t="s">
        <v>784</v>
      </c>
      <c r="D3319" t="s">
        <v>21</v>
      </c>
      <c r="E3319">
        <v>26070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43206</v>
      </c>
      <c r="L3319" t="s">
        <v>26</v>
      </c>
      <c r="N3319" t="s">
        <v>24</v>
      </c>
    </row>
    <row r="3320" spans="1:14" x14ac:dyDescent="0.25">
      <c r="A3320" t="s">
        <v>2650</v>
      </c>
      <c r="B3320" t="s">
        <v>2651</v>
      </c>
      <c r="C3320" t="s">
        <v>683</v>
      </c>
      <c r="D3320" t="s">
        <v>21</v>
      </c>
      <c r="E3320">
        <v>26062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43206</v>
      </c>
      <c r="L3320" t="s">
        <v>26</v>
      </c>
      <c r="N3320" t="s">
        <v>24</v>
      </c>
    </row>
    <row r="3321" spans="1:14" x14ac:dyDescent="0.25">
      <c r="A3321" t="s">
        <v>2320</v>
      </c>
      <c r="B3321" t="s">
        <v>5317</v>
      </c>
      <c r="C3321" t="s">
        <v>686</v>
      </c>
      <c r="D3321" t="s">
        <v>21</v>
      </c>
      <c r="E3321">
        <v>26301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43206</v>
      </c>
      <c r="L3321" t="s">
        <v>26</v>
      </c>
      <c r="N3321" t="s">
        <v>24</v>
      </c>
    </row>
    <row r="3322" spans="1:14" x14ac:dyDescent="0.25">
      <c r="A3322" t="s">
        <v>5318</v>
      </c>
      <c r="B3322" t="s">
        <v>5319</v>
      </c>
      <c r="C3322" t="s">
        <v>301</v>
      </c>
      <c r="D3322" t="s">
        <v>21</v>
      </c>
      <c r="E3322">
        <v>26034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43206</v>
      </c>
      <c r="L3322" t="s">
        <v>26</v>
      </c>
      <c r="N3322" t="s">
        <v>24</v>
      </c>
    </row>
    <row r="3323" spans="1:14" x14ac:dyDescent="0.25">
      <c r="A3323" t="s">
        <v>5320</v>
      </c>
      <c r="B3323" t="s">
        <v>5321</v>
      </c>
      <c r="C3323" t="s">
        <v>686</v>
      </c>
      <c r="D3323" t="s">
        <v>21</v>
      </c>
      <c r="E3323">
        <v>26301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43206</v>
      </c>
      <c r="L3323" t="s">
        <v>26</v>
      </c>
      <c r="N3323" t="s">
        <v>24</v>
      </c>
    </row>
    <row r="3324" spans="1:14" x14ac:dyDescent="0.25">
      <c r="A3324" t="s">
        <v>2304</v>
      </c>
      <c r="B3324" t="s">
        <v>3920</v>
      </c>
      <c r="C3324" t="s">
        <v>258</v>
      </c>
      <c r="D3324" t="s">
        <v>21</v>
      </c>
      <c r="E3324">
        <v>26047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43206</v>
      </c>
      <c r="L3324" t="s">
        <v>26</v>
      </c>
      <c r="N3324" t="s">
        <v>24</v>
      </c>
    </row>
    <row r="3325" spans="1:14" x14ac:dyDescent="0.25">
      <c r="A3325" t="s">
        <v>2380</v>
      </c>
      <c r="B3325" t="s">
        <v>5322</v>
      </c>
      <c r="C3325" t="s">
        <v>1169</v>
      </c>
      <c r="D3325" t="s">
        <v>21</v>
      </c>
      <c r="E3325">
        <v>26037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43206</v>
      </c>
      <c r="L3325" t="s">
        <v>26</v>
      </c>
      <c r="N3325" t="s">
        <v>24</v>
      </c>
    </row>
    <row r="3326" spans="1:14" x14ac:dyDescent="0.25">
      <c r="A3326" t="s">
        <v>2304</v>
      </c>
      <c r="B3326" t="s">
        <v>3924</v>
      </c>
      <c r="C3326" t="s">
        <v>784</v>
      </c>
      <c r="D3326" t="s">
        <v>21</v>
      </c>
      <c r="E3326">
        <v>26070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43206</v>
      </c>
      <c r="L3326" t="s">
        <v>26</v>
      </c>
      <c r="N3326" t="s">
        <v>24</v>
      </c>
    </row>
    <row r="3327" spans="1:14" x14ac:dyDescent="0.25">
      <c r="A3327" t="s">
        <v>3397</v>
      </c>
      <c r="B3327" t="s">
        <v>3398</v>
      </c>
      <c r="C3327" t="s">
        <v>258</v>
      </c>
      <c r="D3327" t="s">
        <v>21</v>
      </c>
      <c r="E3327">
        <v>26047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43206</v>
      </c>
      <c r="L3327" t="s">
        <v>26</v>
      </c>
      <c r="N3327" t="s">
        <v>24</v>
      </c>
    </row>
    <row r="3328" spans="1:14" x14ac:dyDescent="0.25">
      <c r="A3328" t="s">
        <v>4116</v>
      </c>
      <c r="B3328" t="s">
        <v>1476</v>
      </c>
      <c r="C3328" t="s">
        <v>686</v>
      </c>
      <c r="D3328" t="s">
        <v>21</v>
      </c>
      <c r="E3328">
        <v>26301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43206</v>
      </c>
      <c r="L3328" t="s">
        <v>26</v>
      </c>
      <c r="N3328" t="s">
        <v>24</v>
      </c>
    </row>
    <row r="3329" spans="1:14" x14ac:dyDescent="0.25">
      <c r="A3329" t="s">
        <v>1603</v>
      </c>
      <c r="B3329" t="s">
        <v>1604</v>
      </c>
      <c r="C3329" t="s">
        <v>683</v>
      </c>
      <c r="D3329" t="s">
        <v>21</v>
      </c>
      <c r="E3329">
        <v>26062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43206</v>
      </c>
      <c r="L3329" t="s">
        <v>26</v>
      </c>
      <c r="N3329" t="s">
        <v>24</v>
      </c>
    </row>
    <row r="3330" spans="1:14" x14ac:dyDescent="0.25">
      <c r="A3330" t="s">
        <v>5323</v>
      </c>
      <c r="B3330" t="s">
        <v>5324</v>
      </c>
      <c r="C3330" t="s">
        <v>480</v>
      </c>
      <c r="D3330" t="s">
        <v>21</v>
      </c>
      <c r="E3330">
        <v>25901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43204</v>
      </c>
      <c r="L3330" t="s">
        <v>26</v>
      </c>
      <c r="N3330" t="s">
        <v>24</v>
      </c>
    </row>
    <row r="3331" spans="1:14" x14ac:dyDescent="0.25">
      <c r="A3331" t="s">
        <v>5325</v>
      </c>
      <c r="B3331" t="s">
        <v>2495</v>
      </c>
      <c r="C3331" t="s">
        <v>509</v>
      </c>
      <c r="D3331" t="s">
        <v>21</v>
      </c>
      <c r="E3331">
        <v>26679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43204</v>
      </c>
      <c r="L3331" t="s">
        <v>26</v>
      </c>
      <c r="N3331" t="s">
        <v>24</v>
      </c>
    </row>
    <row r="3332" spans="1:14" x14ac:dyDescent="0.25">
      <c r="A3332" t="s">
        <v>3519</v>
      </c>
      <c r="B3332" t="s">
        <v>5326</v>
      </c>
      <c r="C3332" t="s">
        <v>2065</v>
      </c>
      <c r="D3332" t="s">
        <v>21</v>
      </c>
      <c r="E3332">
        <v>26261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43204</v>
      </c>
      <c r="L3332" t="s">
        <v>26</v>
      </c>
      <c r="N3332" t="s">
        <v>24</v>
      </c>
    </row>
    <row r="3333" spans="1:14" x14ac:dyDescent="0.25">
      <c r="A3333" t="s">
        <v>2304</v>
      </c>
      <c r="B3333" t="s">
        <v>5327</v>
      </c>
      <c r="C3333" t="s">
        <v>480</v>
      </c>
      <c r="D3333" t="s">
        <v>21</v>
      </c>
      <c r="E3333">
        <v>25901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43204</v>
      </c>
      <c r="L3333" t="s">
        <v>26</v>
      </c>
      <c r="N3333" t="s">
        <v>24</v>
      </c>
    </row>
    <row r="3334" spans="1:14" x14ac:dyDescent="0.25">
      <c r="A3334" t="s">
        <v>2304</v>
      </c>
      <c r="B3334" t="s">
        <v>2486</v>
      </c>
      <c r="C3334" t="s">
        <v>509</v>
      </c>
      <c r="D3334" t="s">
        <v>21</v>
      </c>
      <c r="E3334">
        <v>26679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43204</v>
      </c>
      <c r="L3334" t="s">
        <v>26</v>
      </c>
      <c r="N3334" t="s">
        <v>24</v>
      </c>
    </row>
    <row r="3335" spans="1:14" x14ac:dyDescent="0.25">
      <c r="A3335" t="s">
        <v>2380</v>
      </c>
      <c r="B3335" t="s">
        <v>5328</v>
      </c>
      <c r="C3335" t="s">
        <v>480</v>
      </c>
      <c r="D3335" t="s">
        <v>21</v>
      </c>
      <c r="E3335">
        <v>25901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43204</v>
      </c>
      <c r="L3335" t="s">
        <v>26</v>
      </c>
      <c r="N3335" t="s">
        <v>24</v>
      </c>
    </row>
    <row r="3336" spans="1:14" x14ac:dyDescent="0.25">
      <c r="A3336" t="s">
        <v>2304</v>
      </c>
      <c r="B3336" t="s">
        <v>4529</v>
      </c>
      <c r="C3336" t="s">
        <v>2065</v>
      </c>
      <c r="D3336" t="s">
        <v>21</v>
      </c>
      <c r="E3336">
        <v>26261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43204</v>
      </c>
      <c r="L3336" t="s">
        <v>26</v>
      </c>
      <c r="N3336" t="s">
        <v>24</v>
      </c>
    </row>
    <row r="3337" spans="1:14" x14ac:dyDescent="0.25">
      <c r="A3337" t="s">
        <v>2380</v>
      </c>
      <c r="B3337" t="s">
        <v>2474</v>
      </c>
      <c r="C3337" t="s">
        <v>2475</v>
      </c>
      <c r="D3337" t="s">
        <v>21</v>
      </c>
      <c r="E3337">
        <v>26678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43204</v>
      </c>
      <c r="L3337" t="s">
        <v>26</v>
      </c>
      <c r="N3337" t="s">
        <v>24</v>
      </c>
    </row>
    <row r="3338" spans="1:14" x14ac:dyDescent="0.25">
      <c r="A3338" t="s">
        <v>4550</v>
      </c>
      <c r="B3338" t="s">
        <v>4551</v>
      </c>
      <c r="C3338" t="s">
        <v>2065</v>
      </c>
      <c r="D3338" t="s">
        <v>21</v>
      </c>
      <c r="E3338">
        <v>26261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43204</v>
      </c>
      <c r="L3338" t="s">
        <v>26</v>
      </c>
      <c r="N3338" t="s">
        <v>24</v>
      </c>
    </row>
    <row r="3339" spans="1:14" x14ac:dyDescent="0.25">
      <c r="A3339" t="s">
        <v>932</v>
      </c>
      <c r="B3339" t="s">
        <v>5329</v>
      </c>
      <c r="C3339" t="s">
        <v>480</v>
      </c>
      <c r="D3339" t="s">
        <v>21</v>
      </c>
      <c r="E3339">
        <v>25901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43204</v>
      </c>
      <c r="L3339" t="s">
        <v>26</v>
      </c>
      <c r="N3339" t="s">
        <v>24</v>
      </c>
    </row>
    <row r="3340" spans="1:14" x14ac:dyDescent="0.25">
      <c r="A3340" t="s">
        <v>2407</v>
      </c>
      <c r="B3340" t="s">
        <v>5330</v>
      </c>
      <c r="C3340" t="s">
        <v>2065</v>
      </c>
      <c r="D3340" t="s">
        <v>21</v>
      </c>
      <c r="E3340">
        <v>26261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43204</v>
      </c>
      <c r="L3340" t="s">
        <v>26</v>
      </c>
      <c r="N3340" t="s">
        <v>24</v>
      </c>
    </row>
    <row r="3341" spans="1:14" x14ac:dyDescent="0.25">
      <c r="A3341" t="s">
        <v>5331</v>
      </c>
      <c r="B3341" t="s">
        <v>935</v>
      </c>
      <c r="C3341" t="s">
        <v>480</v>
      </c>
      <c r="D3341" t="s">
        <v>21</v>
      </c>
      <c r="E3341">
        <v>25901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43204</v>
      </c>
      <c r="L3341" t="s">
        <v>26</v>
      </c>
      <c r="N3341" t="s">
        <v>24</v>
      </c>
    </row>
    <row r="3342" spans="1:14" x14ac:dyDescent="0.25">
      <c r="A3342" t="s">
        <v>4169</v>
      </c>
      <c r="B3342" t="s">
        <v>2067</v>
      </c>
      <c r="C3342" t="s">
        <v>2065</v>
      </c>
      <c r="D3342" t="s">
        <v>21</v>
      </c>
      <c r="E3342">
        <v>26261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43204</v>
      </c>
      <c r="L3342" t="s">
        <v>26</v>
      </c>
      <c r="N3342" t="s">
        <v>24</v>
      </c>
    </row>
    <row r="3343" spans="1:14" x14ac:dyDescent="0.25">
      <c r="A3343" t="s">
        <v>5332</v>
      </c>
      <c r="B3343" t="s">
        <v>2847</v>
      </c>
      <c r="C3343" t="s">
        <v>565</v>
      </c>
      <c r="D3343" t="s">
        <v>21</v>
      </c>
      <c r="E3343">
        <v>26726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43203</v>
      </c>
      <c r="L3343" t="s">
        <v>26</v>
      </c>
      <c r="N3343" t="s">
        <v>24</v>
      </c>
    </row>
    <row r="3344" spans="1:14" x14ac:dyDescent="0.25">
      <c r="A3344" t="s">
        <v>359</v>
      </c>
      <c r="B3344" t="s">
        <v>3688</v>
      </c>
      <c r="C3344" t="s">
        <v>565</v>
      </c>
      <c r="D3344" t="s">
        <v>21</v>
      </c>
      <c r="E3344">
        <v>26726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43203</v>
      </c>
      <c r="L3344" t="s">
        <v>26</v>
      </c>
      <c r="N3344" t="s">
        <v>24</v>
      </c>
    </row>
    <row r="3345" spans="1:14" x14ac:dyDescent="0.25">
      <c r="A3345" t="s">
        <v>2432</v>
      </c>
      <c r="B3345" t="s">
        <v>3689</v>
      </c>
      <c r="C3345" t="s">
        <v>565</v>
      </c>
      <c r="D3345" t="s">
        <v>21</v>
      </c>
      <c r="E3345">
        <v>26726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43203</v>
      </c>
      <c r="L3345" t="s">
        <v>26</v>
      </c>
      <c r="N3345" t="s">
        <v>24</v>
      </c>
    </row>
    <row r="3346" spans="1:14" x14ac:dyDescent="0.25">
      <c r="A3346" t="s">
        <v>341</v>
      </c>
      <c r="B3346" t="s">
        <v>3690</v>
      </c>
      <c r="C3346" t="s">
        <v>565</v>
      </c>
      <c r="D3346" t="s">
        <v>21</v>
      </c>
      <c r="E3346">
        <v>26726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43203</v>
      </c>
      <c r="L3346" t="s">
        <v>26</v>
      </c>
      <c r="N3346" t="s">
        <v>24</v>
      </c>
    </row>
    <row r="3347" spans="1:14" x14ac:dyDescent="0.25">
      <c r="A3347" t="s">
        <v>2304</v>
      </c>
      <c r="B3347" t="s">
        <v>3714</v>
      </c>
      <c r="C3347" t="s">
        <v>565</v>
      </c>
      <c r="D3347" t="s">
        <v>21</v>
      </c>
      <c r="E3347">
        <v>26726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43203</v>
      </c>
      <c r="L3347" t="s">
        <v>26</v>
      </c>
      <c r="N3347" t="s">
        <v>24</v>
      </c>
    </row>
    <row r="3348" spans="1:14" x14ac:dyDescent="0.25">
      <c r="A3348" t="s">
        <v>2304</v>
      </c>
      <c r="B3348" t="s">
        <v>2839</v>
      </c>
      <c r="C3348" t="s">
        <v>565</v>
      </c>
      <c r="D3348" t="s">
        <v>21</v>
      </c>
      <c r="E3348">
        <v>26726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43203</v>
      </c>
      <c r="L3348" t="s">
        <v>26</v>
      </c>
      <c r="N3348" t="s">
        <v>24</v>
      </c>
    </row>
    <row r="3349" spans="1:14" x14ac:dyDescent="0.25">
      <c r="A3349" t="s">
        <v>3736</v>
      </c>
      <c r="B3349" t="s">
        <v>2856</v>
      </c>
      <c r="C3349" t="s">
        <v>565</v>
      </c>
      <c r="D3349" t="s">
        <v>21</v>
      </c>
      <c r="E3349">
        <v>26726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43203</v>
      </c>
      <c r="L3349" t="s">
        <v>26</v>
      </c>
      <c r="N3349" t="s">
        <v>24</v>
      </c>
    </row>
    <row r="3350" spans="1:14" x14ac:dyDescent="0.25">
      <c r="A3350" t="s">
        <v>1091</v>
      </c>
      <c r="B3350" t="s">
        <v>2549</v>
      </c>
      <c r="C3350" t="s">
        <v>565</v>
      </c>
      <c r="D3350" t="s">
        <v>21</v>
      </c>
      <c r="E3350">
        <v>26726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43203</v>
      </c>
      <c r="L3350" t="s">
        <v>26</v>
      </c>
      <c r="N3350" t="s">
        <v>24</v>
      </c>
    </row>
    <row r="3351" spans="1:14" x14ac:dyDescent="0.25">
      <c r="A3351" t="s">
        <v>3290</v>
      </c>
      <c r="B3351" t="s">
        <v>1971</v>
      </c>
      <c r="C3351" t="s">
        <v>565</v>
      </c>
      <c r="D3351" t="s">
        <v>21</v>
      </c>
      <c r="E3351">
        <v>26726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43203</v>
      </c>
      <c r="L3351" t="s">
        <v>26</v>
      </c>
      <c r="N3351" t="s">
        <v>24</v>
      </c>
    </row>
    <row r="3352" spans="1:14" x14ac:dyDescent="0.25">
      <c r="A3352" t="s">
        <v>5333</v>
      </c>
      <c r="B3352" t="s">
        <v>3582</v>
      </c>
      <c r="C3352" t="s">
        <v>48</v>
      </c>
      <c r="D3352" t="s">
        <v>21</v>
      </c>
      <c r="E3352">
        <v>25302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43201</v>
      </c>
      <c r="L3352" t="s">
        <v>26</v>
      </c>
      <c r="N3352" t="s">
        <v>24</v>
      </c>
    </row>
    <row r="3353" spans="1:14" x14ac:dyDescent="0.25">
      <c r="A3353" t="s">
        <v>2432</v>
      </c>
      <c r="B3353" t="s">
        <v>4354</v>
      </c>
      <c r="C3353" t="s">
        <v>98</v>
      </c>
      <c r="D3353" t="s">
        <v>21</v>
      </c>
      <c r="E3353">
        <v>25271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43201</v>
      </c>
      <c r="L3353" t="s">
        <v>26</v>
      </c>
      <c r="N3353" t="s">
        <v>24</v>
      </c>
    </row>
    <row r="3354" spans="1:14" x14ac:dyDescent="0.25">
      <c r="A3354" t="s">
        <v>4295</v>
      </c>
      <c r="B3354" t="s">
        <v>4359</v>
      </c>
      <c r="C3354" t="s">
        <v>98</v>
      </c>
      <c r="D3354" t="s">
        <v>21</v>
      </c>
      <c r="E3354">
        <v>25271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43201</v>
      </c>
      <c r="L3354" t="s">
        <v>26</v>
      </c>
      <c r="N3354" t="s">
        <v>24</v>
      </c>
    </row>
    <row r="3355" spans="1:14" x14ac:dyDescent="0.25">
      <c r="A3355" t="s">
        <v>3277</v>
      </c>
      <c r="B3355" t="s">
        <v>5334</v>
      </c>
      <c r="C3355" t="s">
        <v>98</v>
      </c>
      <c r="D3355" t="s">
        <v>21</v>
      </c>
      <c r="E3355">
        <v>25271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43201</v>
      </c>
      <c r="L3355" t="s">
        <v>26</v>
      </c>
      <c r="N3355" t="s">
        <v>24</v>
      </c>
    </row>
    <row r="3356" spans="1:14" x14ac:dyDescent="0.25">
      <c r="A3356" t="s">
        <v>4365</v>
      </c>
      <c r="B3356" t="s">
        <v>4366</v>
      </c>
      <c r="C3356" t="s">
        <v>98</v>
      </c>
      <c r="D3356" t="s">
        <v>21</v>
      </c>
      <c r="E3356">
        <v>25271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43201</v>
      </c>
      <c r="L3356" t="s">
        <v>26</v>
      </c>
      <c r="N3356" t="s">
        <v>24</v>
      </c>
    </row>
    <row r="3357" spans="1:14" x14ac:dyDescent="0.25">
      <c r="A3357" t="s">
        <v>121</v>
      </c>
      <c r="B3357" t="s">
        <v>5335</v>
      </c>
      <c r="C3357" t="s">
        <v>98</v>
      </c>
      <c r="D3357" t="s">
        <v>21</v>
      </c>
      <c r="E3357">
        <v>25271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43201</v>
      </c>
      <c r="L3357" t="s">
        <v>26</v>
      </c>
      <c r="N3357" t="s">
        <v>24</v>
      </c>
    </row>
    <row r="3358" spans="1:14" x14ac:dyDescent="0.25">
      <c r="A3358" t="s">
        <v>2575</v>
      </c>
      <c r="B3358" t="s">
        <v>4369</v>
      </c>
      <c r="C3358" t="s">
        <v>98</v>
      </c>
      <c r="D3358" t="s">
        <v>21</v>
      </c>
      <c r="E3358">
        <v>25271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43201</v>
      </c>
      <c r="L3358" t="s">
        <v>26</v>
      </c>
      <c r="N3358" t="s">
        <v>24</v>
      </c>
    </row>
    <row r="3359" spans="1:14" x14ac:dyDescent="0.25">
      <c r="A3359" t="s">
        <v>3853</v>
      </c>
      <c r="B3359" t="s">
        <v>3854</v>
      </c>
      <c r="C3359" t="s">
        <v>98</v>
      </c>
      <c r="D3359" t="s">
        <v>21</v>
      </c>
      <c r="E3359">
        <v>25271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43201</v>
      </c>
      <c r="L3359" t="s">
        <v>26</v>
      </c>
      <c r="N3359" t="s">
        <v>24</v>
      </c>
    </row>
    <row r="3360" spans="1:14" x14ac:dyDescent="0.25">
      <c r="A3360" t="s">
        <v>5336</v>
      </c>
      <c r="B3360" t="s">
        <v>350</v>
      </c>
      <c r="C3360" t="s">
        <v>326</v>
      </c>
      <c r="D3360" t="s">
        <v>21</v>
      </c>
      <c r="E3360">
        <v>25705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43200</v>
      </c>
      <c r="L3360" t="s">
        <v>26</v>
      </c>
      <c r="N3360" t="s">
        <v>24</v>
      </c>
    </row>
    <row r="3361" spans="1:14" x14ac:dyDescent="0.25">
      <c r="A3361" t="s">
        <v>2909</v>
      </c>
      <c r="B3361" t="s">
        <v>1673</v>
      </c>
      <c r="C3361" t="s">
        <v>1089</v>
      </c>
      <c r="D3361" t="s">
        <v>21</v>
      </c>
      <c r="E3361">
        <v>25504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43200</v>
      </c>
      <c r="L3361" t="s">
        <v>26</v>
      </c>
      <c r="N3361" t="s">
        <v>24</v>
      </c>
    </row>
    <row r="3362" spans="1:14" x14ac:dyDescent="0.25">
      <c r="A3362" t="s">
        <v>3216</v>
      </c>
      <c r="B3362" t="s">
        <v>3217</v>
      </c>
      <c r="C3362" t="s">
        <v>326</v>
      </c>
      <c r="D3362" t="s">
        <v>21</v>
      </c>
      <c r="E3362">
        <v>25705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43200</v>
      </c>
      <c r="L3362" t="s">
        <v>26</v>
      </c>
      <c r="N3362" t="s">
        <v>24</v>
      </c>
    </row>
    <row r="3363" spans="1:14" x14ac:dyDescent="0.25">
      <c r="A3363" t="s">
        <v>5337</v>
      </c>
      <c r="B3363" t="s">
        <v>2336</v>
      </c>
      <c r="C3363" t="s">
        <v>1089</v>
      </c>
      <c r="D3363" t="s">
        <v>21</v>
      </c>
      <c r="E3363">
        <v>25504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43200</v>
      </c>
      <c r="L3363" t="s">
        <v>26</v>
      </c>
      <c r="N3363" t="s">
        <v>24</v>
      </c>
    </row>
    <row r="3364" spans="1:14" x14ac:dyDescent="0.25">
      <c r="A3364" t="s">
        <v>1594</v>
      </c>
      <c r="B3364" t="s">
        <v>3099</v>
      </c>
      <c r="C3364" t="s">
        <v>326</v>
      </c>
      <c r="D3364" t="s">
        <v>21</v>
      </c>
      <c r="E3364">
        <v>25705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43200</v>
      </c>
      <c r="L3364" t="s">
        <v>26</v>
      </c>
      <c r="N3364" t="s">
        <v>24</v>
      </c>
    </row>
    <row r="3365" spans="1:14" x14ac:dyDescent="0.25">
      <c r="A3365" t="s">
        <v>396</v>
      </c>
      <c r="B3365" t="s">
        <v>3830</v>
      </c>
      <c r="C3365" t="s">
        <v>384</v>
      </c>
      <c r="D3365" t="s">
        <v>21</v>
      </c>
      <c r="E3365">
        <v>26542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43199</v>
      </c>
      <c r="L3365" t="s">
        <v>26</v>
      </c>
      <c r="N3365" t="s">
        <v>24</v>
      </c>
    </row>
    <row r="3366" spans="1:14" x14ac:dyDescent="0.25">
      <c r="A3366" t="s">
        <v>2646</v>
      </c>
      <c r="B3366" t="s">
        <v>3833</v>
      </c>
      <c r="C3366" t="s">
        <v>384</v>
      </c>
      <c r="D3366" t="s">
        <v>21</v>
      </c>
      <c r="E3366">
        <v>26542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43199</v>
      </c>
      <c r="L3366" t="s">
        <v>26</v>
      </c>
      <c r="N3366" t="s">
        <v>24</v>
      </c>
    </row>
    <row r="3367" spans="1:14" x14ac:dyDescent="0.25">
      <c r="A3367" t="s">
        <v>5338</v>
      </c>
      <c r="B3367" t="s">
        <v>4543</v>
      </c>
      <c r="C3367" t="s">
        <v>3820</v>
      </c>
      <c r="D3367" t="s">
        <v>21</v>
      </c>
      <c r="E3367">
        <v>26410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43199</v>
      </c>
      <c r="L3367" t="s">
        <v>26</v>
      </c>
      <c r="N3367" t="s">
        <v>24</v>
      </c>
    </row>
    <row r="3368" spans="1:14" x14ac:dyDescent="0.25">
      <c r="A3368" t="s">
        <v>3277</v>
      </c>
      <c r="B3368" t="s">
        <v>843</v>
      </c>
      <c r="C3368" t="s">
        <v>71</v>
      </c>
      <c r="D3368" t="s">
        <v>21</v>
      </c>
      <c r="E3368">
        <v>26003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43198</v>
      </c>
      <c r="L3368" t="s">
        <v>26</v>
      </c>
      <c r="N3368" t="s">
        <v>24</v>
      </c>
    </row>
    <row r="3369" spans="1:14" x14ac:dyDescent="0.25">
      <c r="A3369" t="s">
        <v>5339</v>
      </c>
      <c r="B3369" t="s">
        <v>5340</v>
      </c>
      <c r="C3369" t="s">
        <v>71</v>
      </c>
      <c r="D3369" t="s">
        <v>21</v>
      </c>
      <c r="E3369">
        <v>26003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43198</v>
      </c>
      <c r="L3369" t="s">
        <v>26</v>
      </c>
      <c r="N3369" t="s">
        <v>24</v>
      </c>
    </row>
    <row r="3370" spans="1:14" x14ac:dyDescent="0.25">
      <c r="A3370" t="s">
        <v>5339</v>
      </c>
      <c r="B3370" t="s">
        <v>854</v>
      </c>
      <c r="C3370" t="s">
        <v>71</v>
      </c>
      <c r="D3370" t="s">
        <v>21</v>
      </c>
      <c r="E3370">
        <v>26003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43198</v>
      </c>
      <c r="L3370" t="s">
        <v>26</v>
      </c>
      <c r="N3370" t="s">
        <v>24</v>
      </c>
    </row>
    <row r="3371" spans="1:14" x14ac:dyDescent="0.25">
      <c r="A3371" t="s">
        <v>4895</v>
      </c>
      <c r="B3371" t="s">
        <v>4896</v>
      </c>
      <c r="C3371" t="s">
        <v>48</v>
      </c>
      <c r="D3371" t="s">
        <v>21</v>
      </c>
      <c r="E3371">
        <v>25302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43196</v>
      </c>
      <c r="L3371" t="s">
        <v>26</v>
      </c>
      <c r="N3371" t="s">
        <v>24</v>
      </c>
    </row>
    <row r="3372" spans="1:14" x14ac:dyDescent="0.25">
      <c r="A3372" t="s">
        <v>3517</v>
      </c>
      <c r="B3372" t="s">
        <v>3518</v>
      </c>
      <c r="C3372" t="s">
        <v>48</v>
      </c>
      <c r="D3372" t="s">
        <v>21</v>
      </c>
      <c r="E3372">
        <v>25302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43196</v>
      </c>
      <c r="L3372" t="s">
        <v>26</v>
      </c>
      <c r="N3372" t="s">
        <v>24</v>
      </c>
    </row>
    <row r="3373" spans="1:14" x14ac:dyDescent="0.25">
      <c r="A3373" t="s">
        <v>620</v>
      </c>
      <c r="B3373" t="s">
        <v>4898</v>
      </c>
      <c r="C3373" t="s">
        <v>48</v>
      </c>
      <c r="D3373" t="s">
        <v>21</v>
      </c>
      <c r="E3373">
        <v>25302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43196</v>
      </c>
      <c r="L3373" t="s">
        <v>26</v>
      </c>
      <c r="N3373" t="s">
        <v>24</v>
      </c>
    </row>
    <row r="3374" spans="1:14" x14ac:dyDescent="0.25">
      <c r="A3374" t="s">
        <v>4899</v>
      </c>
      <c r="B3374" t="s">
        <v>4900</v>
      </c>
      <c r="C3374" t="s">
        <v>271</v>
      </c>
      <c r="D3374" t="s">
        <v>21</v>
      </c>
      <c r="E3374">
        <v>25401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43196</v>
      </c>
      <c r="L3374" t="s">
        <v>26</v>
      </c>
      <c r="N3374" t="s">
        <v>24</v>
      </c>
    </row>
    <row r="3375" spans="1:14" x14ac:dyDescent="0.25">
      <c r="A3375" t="s">
        <v>2368</v>
      </c>
      <c r="B3375" t="s">
        <v>2369</v>
      </c>
      <c r="C3375" t="s">
        <v>271</v>
      </c>
      <c r="D3375" t="s">
        <v>21</v>
      </c>
      <c r="E3375">
        <v>25403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43196</v>
      </c>
      <c r="L3375" t="s">
        <v>26</v>
      </c>
      <c r="N3375" t="s">
        <v>24</v>
      </c>
    </row>
    <row r="3376" spans="1:14" x14ac:dyDescent="0.25">
      <c r="A3376" t="s">
        <v>3290</v>
      </c>
      <c r="B3376" t="s">
        <v>4102</v>
      </c>
      <c r="C3376" t="s">
        <v>271</v>
      </c>
      <c r="D3376" t="s">
        <v>21</v>
      </c>
      <c r="E3376">
        <v>25405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43196</v>
      </c>
      <c r="L3376" t="s">
        <v>26</v>
      </c>
      <c r="N3376" t="s">
        <v>24</v>
      </c>
    </row>
    <row r="3377" spans="1:14" x14ac:dyDescent="0.25">
      <c r="A3377" t="s">
        <v>4874</v>
      </c>
      <c r="B3377" t="s">
        <v>4875</v>
      </c>
      <c r="C3377" t="s">
        <v>113</v>
      </c>
      <c r="D3377" t="s">
        <v>21</v>
      </c>
      <c r="E3377">
        <v>25801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43195</v>
      </c>
      <c r="L3377" t="s">
        <v>26</v>
      </c>
      <c r="N3377" t="s">
        <v>24</v>
      </c>
    </row>
    <row r="3378" spans="1:14" x14ac:dyDescent="0.25">
      <c r="A3378" t="s">
        <v>4191</v>
      </c>
      <c r="B3378" t="s">
        <v>4192</v>
      </c>
      <c r="C3378" t="s">
        <v>301</v>
      </c>
      <c r="D3378" t="s">
        <v>21</v>
      </c>
      <c r="E3378">
        <v>26034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43195</v>
      </c>
      <c r="L3378" t="s">
        <v>26</v>
      </c>
      <c r="N3378" t="s">
        <v>24</v>
      </c>
    </row>
    <row r="3379" spans="1:14" x14ac:dyDescent="0.25">
      <c r="A3379" t="s">
        <v>3691</v>
      </c>
      <c r="B3379" t="s">
        <v>4642</v>
      </c>
      <c r="C3379" t="s">
        <v>1671</v>
      </c>
      <c r="D3379" t="s">
        <v>21</v>
      </c>
      <c r="E3379">
        <v>26757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43195</v>
      </c>
      <c r="L3379" t="s">
        <v>26</v>
      </c>
      <c r="N3379" t="s">
        <v>24</v>
      </c>
    </row>
    <row r="3380" spans="1:14" x14ac:dyDescent="0.25">
      <c r="A3380" t="s">
        <v>4811</v>
      </c>
      <c r="B3380" t="s">
        <v>4812</v>
      </c>
      <c r="C3380" t="s">
        <v>4813</v>
      </c>
      <c r="D3380" t="s">
        <v>21</v>
      </c>
      <c r="E3380">
        <v>25606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43194</v>
      </c>
      <c r="L3380" t="s">
        <v>26</v>
      </c>
      <c r="N3380" t="s">
        <v>24</v>
      </c>
    </row>
    <row r="3381" spans="1:14" x14ac:dyDescent="0.25">
      <c r="A3381" t="s">
        <v>2380</v>
      </c>
      <c r="B3381" t="s">
        <v>840</v>
      </c>
      <c r="C3381" t="s">
        <v>841</v>
      </c>
      <c r="D3381" t="s">
        <v>21</v>
      </c>
      <c r="E3381">
        <v>25601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43194</v>
      </c>
      <c r="L3381" t="s">
        <v>26</v>
      </c>
      <c r="N3381" t="s">
        <v>24</v>
      </c>
    </row>
    <row r="3382" spans="1:14" x14ac:dyDescent="0.25">
      <c r="A3382" t="s">
        <v>970</v>
      </c>
      <c r="B3382" t="s">
        <v>5341</v>
      </c>
      <c r="C3382" t="s">
        <v>154</v>
      </c>
      <c r="D3382" t="s">
        <v>21</v>
      </c>
      <c r="E3382">
        <v>25508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43194</v>
      </c>
      <c r="L3382" t="s">
        <v>26</v>
      </c>
      <c r="N3382" t="s">
        <v>24</v>
      </c>
    </row>
    <row r="3383" spans="1:14" x14ac:dyDescent="0.25">
      <c r="A3383" t="s">
        <v>2009</v>
      </c>
      <c r="B3383" t="s">
        <v>5342</v>
      </c>
      <c r="C3383" t="s">
        <v>707</v>
      </c>
      <c r="D3383" t="s">
        <v>21</v>
      </c>
      <c r="E3383">
        <v>24701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43189</v>
      </c>
      <c r="L3383" t="s">
        <v>26</v>
      </c>
      <c r="N3383" t="s">
        <v>24</v>
      </c>
    </row>
    <row r="3384" spans="1:14" x14ac:dyDescent="0.25">
      <c r="A3384" t="s">
        <v>5343</v>
      </c>
      <c r="B3384" t="s">
        <v>5344</v>
      </c>
      <c r="C3384" t="s">
        <v>71</v>
      </c>
      <c r="D3384" t="s">
        <v>21</v>
      </c>
      <c r="E3384">
        <v>26003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43189</v>
      </c>
      <c r="L3384" t="s">
        <v>26</v>
      </c>
      <c r="N3384" t="s">
        <v>24</v>
      </c>
    </row>
    <row r="3385" spans="1:14" x14ac:dyDescent="0.25">
      <c r="A3385" t="s">
        <v>2432</v>
      </c>
      <c r="B3385" t="s">
        <v>2176</v>
      </c>
      <c r="C3385" t="s">
        <v>2177</v>
      </c>
      <c r="D3385" t="s">
        <v>21</v>
      </c>
      <c r="E3385">
        <v>25844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43189</v>
      </c>
      <c r="L3385" t="s">
        <v>26</v>
      </c>
      <c r="N3385" t="s">
        <v>24</v>
      </c>
    </row>
    <row r="3386" spans="1:14" x14ac:dyDescent="0.25">
      <c r="A3386" t="s">
        <v>2018</v>
      </c>
      <c r="B3386" t="s">
        <v>2019</v>
      </c>
      <c r="C3386" t="s">
        <v>707</v>
      </c>
      <c r="D3386" t="s">
        <v>21</v>
      </c>
      <c r="E3386">
        <v>24701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43189</v>
      </c>
      <c r="L3386" t="s">
        <v>26</v>
      </c>
      <c r="N3386" t="s">
        <v>24</v>
      </c>
    </row>
    <row r="3387" spans="1:14" x14ac:dyDescent="0.25">
      <c r="A3387" t="s">
        <v>2869</v>
      </c>
      <c r="B3387" t="s">
        <v>2870</v>
      </c>
      <c r="C3387" t="s">
        <v>707</v>
      </c>
      <c r="D3387" t="s">
        <v>21</v>
      </c>
      <c r="E3387">
        <v>24701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43189</v>
      </c>
      <c r="L3387" t="s">
        <v>26</v>
      </c>
      <c r="N3387" t="s">
        <v>24</v>
      </c>
    </row>
    <row r="3388" spans="1:14" x14ac:dyDescent="0.25">
      <c r="A3388" t="s">
        <v>4084</v>
      </c>
      <c r="B3388" t="s">
        <v>4085</v>
      </c>
      <c r="C3388" t="s">
        <v>135</v>
      </c>
      <c r="D3388" t="s">
        <v>21</v>
      </c>
      <c r="E3388">
        <v>26033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43189</v>
      </c>
      <c r="L3388" t="s">
        <v>26</v>
      </c>
      <c r="N3388" t="s">
        <v>24</v>
      </c>
    </row>
    <row r="3389" spans="1:14" x14ac:dyDescent="0.25">
      <c r="A3389" t="s">
        <v>2380</v>
      </c>
      <c r="B3389" t="s">
        <v>4086</v>
      </c>
      <c r="C3389" t="s">
        <v>135</v>
      </c>
      <c r="D3389" t="s">
        <v>21</v>
      </c>
      <c r="E3389">
        <v>26033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43189</v>
      </c>
      <c r="L3389" t="s">
        <v>26</v>
      </c>
      <c r="N3389" t="s">
        <v>24</v>
      </c>
    </row>
    <row r="3390" spans="1:14" x14ac:dyDescent="0.25">
      <c r="A3390" t="s">
        <v>2380</v>
      </c>
      <c r="B3390" t="s">
        <v>5345</v>
      </c>
      <c r="C3390" t="s">
        <v>2177</v>
      </c>
      <c r="D3390" t="s">
        <v>21</v>
      </c>
      <c r="E3390">
        <v>25844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43189</v>
      </c>
      <c r="L3390" t="s">
        <v>26</v>
      </c>
      <c r="N3390" t="s">
        <v>24</v>
      </c>
    </row>
    <row r="3391" spans="1:14" x14ac:dyDescent="0.25">
      <c r="A3391" t="s">
        <v>2304</v>
      </c>
      <c r="B3391" t="s">
        <v>2729</v>
      </c>
      <c r="C3391" t="s">
        <v>2177</v>
      </c>
      <c r="D3391" t="s">
        <v>21</v>
      </c>
      <c r="E3391">
        <v>25844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43189</v>
      </c>
      <c r="L3391" t="s">
        <v>26</v>
      </c>
      <c r="N3391" t="s">
        <v>24</v>
      </c>
    </row>
    <row r="3392" spans="1:14" x14ac:dyDescent="0.25">
      <c r="A3392" t="s">
        <v>2304</v>
      </c>
      <c r="B3392" t="s">
        <v>5346</v>
      </c>
      <c r="C3392" t="s">
        <v>71</v>
      </c>
      <c r="D3392" t="s">
        <v>21</v>
      </c>
      <c r="E3392">
        <v>26003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43189</v>
      </c>
      <c r="L3392" t="s">
        <v>26</v>
      </c>
      <c r="N3392" t="s">
        <v>24</v>
      </c>
    </row>
    <row r="3393" spans="1:14" x14ac:dyDescent="0.25">
      <c r="A3393" t="s">
        <v>2380</v>
      </c>
      <c r="B3393" t="s">
        <v>5347</v>
      </c>
      <c r="C3393" t="s">
        <v>707</v>
      </c>
      <c r="D3393" t="s">
        <v>21</v>
      </c>
      <c r="E3393">
        <v>24701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43189</v>
      </c>
      <c r="L3393" t="s">
        <v>26</v>
      </c>
      <c r="N3393" t="s">
        <v>24</v>
      </c>
    </row>
    <row r="3394" spans="1:14" x14ac:dyDescent="0.25">
      <c r="A3394" t="s">
        <v>171</v>
      </c>
      <c r="B3394" t="s">
        <v>172</v>
      </c>
      <c r="C3394" t="s">
        <v>135</v>
      </c>
      <c r="D3394" t="s">
        <v>21</v>
      </c>
      <c r="E3394">
        <v>26033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43189</v>
      </c>
      <c r="L3394" t="s">
        <v>26</v>
      </c>
      <c r="N3394" t="s">
        <v>24</v>
      </c>
    </row>
    <row r="3395" spans="1:14" x14ac:dyDescent="0.25">
      <c r="A3395" t="s">
        <v>173</v>
      </c>
      <c r="B3395" t="s">
        <v>174</v>
      </c>
      <c r="C3395" t="s">
        <v>135</v>
      </c>
      <c r="D3395" t="s">
        <v>21</v>
      </c>
      <c r="E3395">
        <v>26033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43189</v>
      </c>
      <c r="L3395" t="s">
        <v>26</v>
      </c>
      <c r="N3395" t="s">
        <v>24</v>
      </c>
    </row>
    <row r="3396" spans="1:14" x14ac:dyDescent="0.25">
      <c r="A3396" t="s">
        <v>5348</v>
      </c>
      <c r="B3396" t="s">
        <v>5349</v>
      </c>
      <c r="C3396" t="s">
        <v>2177</v>
      </c>
      <c r="D3396" t="s">
        <v>21</v>
      </c>
      <c r="E3396">
        <v>25844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43189</v>
      </c>
      <c r="L3396" t="s">
        <v>26</v>
      </c>
      <c r="N3396" t="s">
        <v>24</v>
      </c>
    </row>
    <row r="3397" spans="1:14" x14ac:dyDescent="0.25">
      <c r="A3397" t="s">
        <v>2028</v>
      </c>
      <c r="B3397" t="s">
        <v>2029</v>
      </c>
      <c r="C3397" t="s">
        <v>707</v>
      </c>
      <c r="D3397" t="s">
        <v>21</v>
      </c>
      <c r="E3397">
        <v>24701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43189</v>
      </c>
      <c r="L3397" t="s">
        <v>26</v>
      </c>
      <c r="N3397" t="s">
        <v>24</v>
      </c>
    </row>
    <row r="3398" spans="1:14" x14ac:dyDescent="0.25">
      <c r="A3398" t="s">
        <v>5350</v>
      </c>
      <c r="B3398" t="s">
        <v>5351</v>
      </c>
      <c r="C3398" t="s">
        <v>707</v>
      </c>
      <c r="D3398" t="s">
        <v>21</v>
      </c>
      <c r="E3398">
        <v>24701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43189</v>
      </c>
      <c r="L3398" t="s">
        <v>26</v>
      </c>
      <c r="N3398" t="s">
        <v>24</v>
      </c>
    </row>
    <row r="3399" spans="1:14" x14ac:dyDescent="0.25">
      <c r="A3399" t="s">
        <v>2208</v>
      </c>
      <c r="B3399" t="s">
        <v>5352</v>
      </c>
      <c r="C3399" t="s">
        <v>2210</v>
      </c>
      <c r="D3399" t="s">
        <v>21</v>
      </c>
      <c r="E3399">
        <v>25839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43189</v>
      </c>
      <c r="L3399" t="s">
        <v>26</v>
      </c>
      <c r="N3399" t="s">
        <v>24</v>
      </c>
    </row>
    <row r="3400" spans="1:14" x14ac:dyDescent="0.25">
      <c r="A3400" t="s">
        <v>2211</v>
      </c>
      <c r="B3400" t="s">
        <v>5353</v>
      </c>
      <c r="C3400" t="s">
        <v>2177</v>
      </c>
      <c r="D3400" t="s">
        <v>21</v>
      </c>
      <c r="E3400">
        <v>25844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43189</v>
      </c>
      <c r="L3400" t="s">
        <v>26</v>
      </c>
      <c r="N3400" t="s">
        <v>24</v>
      </c>
    </row>
    <row r="3401" spans="1:14" x14ac:dyDescent="0.25">
      <c r="A3401" t="s">
        <v>5354</v>
      </c>
      <c r="B3401" t="s">
        <v>5355</v>
      </c>
      <c r="C3401" t="s">
        <v>2215</v>
      </c>
      <c r="D3401" t="s">
        <v>21</v>
      </c>
      <c r="E3401">
        <v>25817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43189</v>
      </c>
      <c r="L3401" t="s">
        <v>26</v>
      </c>
      <c r="N3401" t="s">
        <v>24</v>
      </c>
    </row>
    <row r="3402" spans="1:14" x14ac:dyDescent="0.25">
      <c r="A3402" t="s">
        <v>4258</v>
      </c>
      <c r="B3402" t="s">
        <v>4259</v>
      </c>
      <c r="C3402" t="s">
        <v>2454</v>
      </c>
      <c r="D3402" t="s">
        <v>21</v>
      </c>
      <c r="E3402">
        <v>25059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43187</v>
      </c>
      <c r="L3402" t="s">
        <v>26</v>
      </c>
      <c r="N3402" t="s">
        <v>24</v>
      </c>
    </row>
    <row r="3403" spans="1:14" x14ac:dyDescent="0.25">
      <c r="A3403" t="s">
        <v>3804</v>
      </c>
      <c r="B3403" t="s">
        <v>3805</v>
      </c>
      <c r="C3403" t="s">
        <v>1950</v>
      </c>
      <c r="D3403" t="s">
        <v>21</v>
      </c>
      <c r="E3403">
        <v>25260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43186</v>
      </c>
      <c r="L3403" t="s">
        <v>26</v>
      </c>
      <c r="N3403" t="s">
        <v>24</v>
      </c>
    </row>
    <row r="3404" spans="1:14" x14ac:dyDescent="0.25">
      <c r="A3404" t="s">
        <v>5356</v>
      </c>
      <c r="B3404" t="s">
        <v>5357</v>
      </c>
      <c r="C3404" t="s">
        <v>686</v>
      </c>
      <c r="D3404" t="s">
        <v>21</v>
      </c>
      <c r="E3404">
        <v>26301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43186</v>
      </c>
      <c r="L3404" t="s">
        <v>26</v>
      </c>
      <c r="N3404" t="s">
        <v>24</v>
      </c>
    </row>
    <row r="3405" spans="1:14" x14ac:dyDescent="0.25">
      <c r="A3405" t="s">
        <v>1146</v>
      </c>
      <c r="B3405" t="s">
        <v>5358</v>
      </c>
      <c r="C3405" t="s">
        <v>5359</v>
      </c>
      <c r="D3405" t="s">
        <v>21</v>
      </c>
      <c r="E3405">
        <v>26422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43186</v>
      </c>
      <c r="L3405" t="s">
        <v>26</v>
      </c>
      <c r="N3405" t="s">
        <v>24</v>
      </c>
    </row>
    <row r="3406" spans="1:14" x14ac:dyDescent="0.25">
      <c r="A3406" t="s">
        <v>1517</v>
      </c>
      <c r="B3406" t="s">
        <v>4707</v>
      </c>
      <c r="C3406" t="s">
        <v>686</v>
      </c>
      <c r="D3406" t="s">
        <v>21</v>
      </c>
      <c r="E3406">
        <v>26301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43186</v>
      </c>
      <c r="L3406" t="s">
        <v>26</v>
      </c>
      <c r="N3406" t="s">
        <v>24</v>
      </c>
    </row>
    <row r="3407" spans="1:14" x14ac:dyDescent="0.25">
      <c r="A3407" t="s">
        <v>5360</v>
      </c>
      <c r="B3407" t="s">
        <v>5361</v>
      </c>
      <c r="C3407" t="s">
        <v>463</v>
      </c>
      <c r="D3407" t="s">
        <v>21</v>
      </c>
      <c r="E3407">
        <v>25550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43186</v>
      </c>
      <c r="L3407" t="s">
        <v>26</v>
      </c>
      <c r="N3407" t="s">
        <v>24</v>
      </c>
    </row>
    <row r="3408" spans="1:14" x14ac:dyDescent="0.25">
      <c r="A3408" t="s">
        <v>2304</v>
      </c>
      <c r="B3408" t="s">
        <v>3801</v>
      </c>
      <c r="C3408" t="s">
        <v>1950</v>
      </c>
      <c r="D3408" t="s">
        <v>21</v>
      </c>
      <c r="E3408">
        <v>25260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43186</v>
      </c>
      <c r="L3408" t="s">
        <v>26</v>
      </c>
      <c r="N3408" t="s">
        <v>24</v>
      </c>
    </row>
    <row r="3409" spans="1:14" x14ac:dyDescent="0.25">
      <c r="A3409" t="s">
        <v>2304</v>
      </c>
      <c r="B3409" t="s">
        <v>3807</v>
      </c>
      <c r="C3409" t="s">
        <v>1937</v>
      </c>
      <c r="D3409" t="s">
        <v>21</v>
      </c>
      <c r="E3409">
        <v>25265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43186</v>
      </c>
      <c r="L3409" t="s">
        <v>26</v>
      </c>
      <c r="N3409" t="s">
        <v>24</v>
      </c>
    </row>
    <row r="3410" spans="1:14" x14ac:dyDescent="0.25">
      <c r="A3410" t="s">
        <v>2304</v>
      </c>
      <c r="B3410" t="s">
        <v>5362</v>
      </c>
      <c r="C3410" t="s">
        <v>686</v>
      </c>
      <c r="D3410" t="s">
        <v>21</v>
      </c>
      <c r="E3410">
        <v>26301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43186</v>
      </c>
      <c r="L3410" t="s">
        <v>26</v>
      </c>
      <c r="N3410" t="s">
        <v>24</v>
      </c>
    </row>
    <row r="3411" spans="1:14" x14ac:dyDescent="0.25">
      <c r="A3411" t="s">
        <v>4243</v>
      </c>
      <c r="B3411" t="s">
        <v>4244</v>
      </c>
      <c r="C3411" t="s">
        <v>1024</v>
      </c>
      <c r="D3411" t="s">
        <v>21</v>
      </c>
      <c r="E3411">
        <v>26354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43186</v>
      </c>
      <c r="L3411" t="s">
        <v>26</v>
      </c>
      <c r="N3411" t="s">
        <v>24</v>
      </c>
    </row>
    <row r="3412" spans="1:14" x14ac:dyDescent="0.25">
      <c r="A3412" t="s">
        <v>5363</v>
      </c>
      <c r="B3412" t="s">
        <v>1936</v>
      </c>
      <c r="C3412" t="s">
        <v>1937</v>
      </c>
      <c r="D3412" t="s">
        <v>21</v>
      </c>
      <c r="E3412">
        <v>25265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43186</v>
      </c>
      <c r="L3412" t="s">
        <v>26</v>
      </c>
      <c r="N3412" t="s">
        <v>24</v>
      </c>
    </row>
    <row r="3413" spans="1:14" x14ac:dyDescent="0.25">
      <c r="A3413" t="s">
        <v>2534</v>
      </c>
      <c r="B3413" t="s">
        <v>1109</v>
      </c>
      <c r="C3413" t="s">
        <v>686</v>
      </c>
      <c r="D3413" t="s">
        <v>21</v>
      </c>
      <c r="E3413">
        <v>26301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43186</v>
      </c>
      <c r="L3413" t="s">
        <v>26</v>
      </c>
      <c r="N3413" t="s">
        <v>24</v>
      </c>
    </row>
    <row r="3414" spans="1:14" x14ac:dyDescent="0.25">
      <c r="A3414" t="s">
        <v>2664</v>
      </c>
      <c r="B3414" t="s">
        <v>3808</v>
      </c>
      <c r="C3414" t="s">
        <v>1950</v>
      </c>
      <c r="D3414" t="s">
        <v>21</v>
      </c>
      <c r="E3414">
        <v>25260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43186</v>
      </c>
      <c r="L3414" t="s">
        <v>26</v>
      </c>
      <c r="N3414" t="s">
        <v>24</v>
      </c>
    </row>
    <row r="3415" spans="1:14" x14ac:dyDescent="0.25">
      <c r="A3415" t="s">
        <v>2793</v>
      </c>
      <c r="B3415" t="s">
        <v>3809</v>
      </c>
      <c r="C3415" t="s">
        <v>1950</v>
      </c>
      <c r="D3415" t="s">
        <v>21</v>
      </c>
      <c r="E3415">
        <v>25260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43186</v>
      </c>
      <c r="L3415" t="s">
        <v>26</v>
      </c>
      <c r="N3415" t="s">
        <v>24</v>
      </c>
    </row>
    <row r="3416" spans="1:14" x14ac:dyDescent="0.25">
      <c r="A3416" t="s">
        <v>1091</v>
      </c>
      <c r="B3416" t="s">
        <v>3808</v>
      </c>
      <c r="C3416" t="s">
        <v>1950</v>
      </c>
      <c r="D3416" t="s">
        <v>21</v>
      </c>
      <c r="E3416">
        <v>25260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43186</v>
      </c>
      <c r="L3416" t="s">
        <v>26</v>
      </c>
      <c r="N3416" t="s">
        <v>24</v>
      </c>
    </row>
    <row r="3417" spans="1:14" x14ac:dyDescent="0.25">
      <c r="A3417" t="s">
        <v>2097</v>
      </c>
      <c r="B3417" t="s">
        <v>1472</v>
      </c>
      <c r="C3417" t="s">
        <v>686</v>
      </c>
      <c r="D3417" t="s">
        <v>21</v>
      </c>
      <c r="E3417">
        <v>26301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43186</v>
      </c>
      <c r="L3417" t="s">
        <v>26</v>
      </c>
      <c r="N3417" t="s">
        <v>24</v>
      </c>
    </row>
    <row r="3418" spans="1:14" x14ac:dyDescent="0.25">
      <c r="A3418" t="s">
        <v>5364</v>
      </c>
      <c r="B3418" t="s">
        <v>5365</v>
      </c>
      <c r="C3418" t="s">
        <v>686</v>
      </c>
      <c r="D3418" t="s">
        <v>21</v>
      </c>
      <c r="E3418">
        <v>26301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43186</v>
      </c>
      <c r="L3418" t="s">
        <v>26</v>
      </c>
      <c r="N3418" t="s">
        <v>24</v>
      </c>
    </row>
    <row r="3419" spans="1:14" x14ac:dyDescent="0.25">
      <c r="A3419" t="s">
        <v>4912</v>
      </c>
      <c r="B3419" t="s">
        <v>4913</v>
      </c>
      <c r="C3419" t="s">
        <v>271</v>
      </c>
      <c r="D3419" t="s">
        <v>21</v>
      </c>
      <c r="E3419">
        <v>25404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43185</v>
      </c>
      <c r="L3419" t="s">
        <v>26</v>
      </c>
      <c r="N3419" t="s">
        <v>24</v>
      </c>
    </row>
    <row r="3420" spans="1:14" x14ac:dyDescent="0.25">
      <c r="A3420" t="s">
        <v>5366</v>
      </c>
      <c r="B3420" t="s">
        <v>2574</v>
      </c>
      <c r="C3420" t="s">
        <v>637</v>
      </c>
      <c r="D3420" t="s">
        <v>21</v>
      </c>
      <c r="E3420">
        <v>26101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43185</v>
      </c>
      <c r="L3420" t="s">
        <v>26</v>
      </c>
      <c r="N3420" t="s">
        <v>24</v>
      </c>
    </row>
    <row r="3421" spans="1:14" x14ac:dyDescent="0.25">
      <c r="A3421" t="s">
        <v>1984</v>
      </c>
      <c r="B3421" t="s">
        <v>2565</v>
      </c>
      <c r="C3421" t="s">
        <v>637</v>
      </c>
      <c r="D3421" t="s">
        <v>21</v>
      </c>
      <c r="E3421">
        <v>26101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43185</v>
      </c>
      <c r="L3421" t="s">
        <v>26</v>
      </c>
      <c r="N3421" t="s">
        <v>24</v>
      </c>
    </row>
    <row r="3422" spans="1:14" x14ac:dyDescent="0.25">
      <c r="A3422" t="s">
        <v>3460</v>
      </c>
      <c r="B3422" t="s">
        <v>4156</v>
      </c>
      <c r="C3422" t="s">
        <v>4154</v>
      </c>
      <c r="D3422" t="s">
        <v>21</v>
      </c>
      <c r="E3422">
        <v>26175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43185</v>
      </c>
      <c r="L3422" t="s">
        <v>26</v>
      </c>
      <c r="N3422" t="s">
        <v>24</v>
      </c>
    </row>
    <row r="3423" spans="1:14" x14ac:dyDescent="0.25">
      <c r="A3423" t="s">
        <v>343</v>
      </c>
      <c r="B3423" t="s">
        <v>2860</v>
      </c>
      <c r="C3423" t="s">
        <v>637</v>
      </c>
      <c r="D3423" t="s">
        <v>21</v>
      </c>
      <c r="E3423">
        <v>26101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43185</v>
      </c>
      <c r="L3423" t="s">
        <v>26</v>
      </c>
      <c r="N3423" t="s">
        <v>24</v>
      </c>
    </row>
    <row r="3424" spans="1:14" x14ac:dyDescent="0.25">
      <c r="A3424" t="s">
        <v>5367</v>
      </c>
      <c r="B3424" t="s">
        <v>2569</v>
      </c>
      <c r="C3424" t="s">
        <v>2564</v>
      </c>
      <c r="D3424" t="s">
        <v>21</v>
      </c>
      <c r="E3424">
        <v>26181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43185</v>
      </c>
      <c r="L3424" t="s">
        <v>26</v>
      </c>
      <c r="N3424" t="s">
        <v>24</v>
      </c>
    </row>
    <row r="3425" spans="1:14" x14ac:dyDescent="0.25">
      <c r="A3425" t="s">
        <v>5368</v>
      </c>
      <c r="B3425" t="s">
        <v>4153</v>
      </c>
      <c r="C3425" t="s">
        <v>4154</v>
      </c>
      <c r="D3425" t="s">
        <v>21</v>
      </c>
      <c r="E3425">
        <v>26175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43185</v>
      </c>
      <c r="L3425" t="s">
        <v>26</v>
      </c>
      <c r="N3425" t="s">
        <v>24</v>
      </c>
    </row>
    <row r="3426" spans="1:14" x14ac:dyDescent="0.25">
      <c r="A3426" t="s">
        <v>2380</v>
      </c>
      <c r="B3426" t="s">
        <v>2570</v>
      </c>
      <c r="C3426" t="s">
        <v>637</v>
      </c>
      <c r="D3426" t="s">
        <v>21</v>
      </c>
      <c r="E3426">
        <v>26101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43185</v>
      </c>
      <c r="L3426" t="s">
        <v>26</v>
      </c>
      <c r="N3426" t="s">
        <v>24</v>
      </c>
    </row>
    <row r="3427" spans="1:14" x14ac:dyDescent="0.25">
      <c r="A3427" t="s">
        <v>2304</v>
      </c>
      <c r="B3427" t="s">
        <v>4030</v>
      </c>
      <c r="C3427" t="s">
        <v>290</v>
      </c>
      <c r="D3427" t="s">
        <v>21</v>
      </c>
      <c r="E3427">
        <v>26180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43185</v>
      </c>
      <c r="L3427" t="s">
        <v>26</v>
      </c>
      <c r="N3427" t="s">
        <v>24</v>
      </c>
    </row>
    <row r="3428" spans="1:14" x14ac:dyDescent="0.25">
      <c r="A3428" t="s">
        <v>2380</v>
      </c>
      <c r="B3428" t="s">
        <v>4161</v>
      </c>
      <c r="C3428" t="s">
        <v>4154</v>
      </c>
      <c r="D3428" t="s">
        <v>21</v>
      </c>
      <c r="E3428">
        <v>26175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43185</v>
      </c>
      <c r="L3428" t="s">
        <v>26</v>
      </c>
      <c r="N3428" t="s">
        <v>24</v>
      </c>
    </row>
    <row r="3429" spans="1:14" x14ac:dyDescent="0.25">
      <c r="A3429" t="s">
        <v>2571</v>
      </c>
      <c r="B3429" t="s">
        <v>2572</v>
      </c>
      <c r="C3429" t="s">
        <v>2564</v>
      </c>
      <c r="D3429" t="s">
        <v>21</v>
      </c>
      <c r="E3429">
        <v>26181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43185</v>
      </c>
      <c r="L3429" t="s">
        <v>26</v>
      </c>
      <c r="N3429" t="s">
        <v>24</v>
      </c>
    </row>
    <row r="3430" spans="1:14" x14ac:dyDescent="0.25">
      <c r="A3430" t="s">
        <v>3988</v>
      </c>
      <c r="B3430" t="s">
        <v>5369</v>
      </c>
      <c r="C3430" t="s">
        <v>84</v>
      </c>
      <c r="D3430" t="s">
        <v>21</v>
      </c>
      <c r="E3430">
        <v>24986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43185</v>
      </c>
      <c r="L3430" t="s">
        <v>26</v>
      </c>
      <c r="N3430" t="s">
        <v>24</v>
      </c>
    </row>
    <row r="3431" spans="1:14" x14ac:dyDescent="0.25">
      <c r="A3431" t="s">
        <v>4167</v>
      </c>
      <c r="B3431" t="s">
        <v>4168</v>
      </c>
      <c r="C3431" t="s">
        <v>4154</v>
      </c>
      <c r="D3431" t="s">
        <v>21</v>
      </c>
      <c r="E3431">
        <v>26175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43185</v>
      </c>
      <c r="L3431" t="s">
        <v>26</v>
      </c>
      <c r="N3431" t="s">
        <v>24</v>
      </c>
    </row>
    <row r="3432" spans="1:14" x14ac:dyDescent="0.25">
      <c r="A3432" t="s">
        <v>1594</v>
      </c>
      <c r="B3432" t="s">
        <v>4563</v>
      </c>
      <c r="C3432" t="s">
        <v>320</v>
      </c>
      <c r="D3432" t="s">
        <v>21</v>
      </c>
      <c r="E3432">
        <v>26452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43185</v>
      </c>
      <c r="L3432" t="s">
        <v>26</v>
      </c>
      <c r="N3432" t="s">
        <v>24</v>
      </c>
    </row>
    <row r="3433" spans="1:14" x14ac:dyDescent="0.25">
      <c r="A3433" t="s">
        <v>2717</v>
      </c>
      <c r="B3433" t="s">
        <v>2555</v>
      </c>
      <c r="C3433" t="s">
        <v>84</v>
      </c>
      <c r="D3433" t="s">
        <v>21</v>
      </c>
      <c r="E3433">
        <v>24986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43185</v>
      </c>
      <c r="L3433" t="s">
        <v>26</v>
      </c>
      <c r="N3433" t="s">
        <v>24</v>
      </c>
    </row>
    <row r="3434" spans="1:14" x14ac:dyDescent="0.25">
      <c r="A3434" t="s">
        <v>2575</v>
      </c>
      <c r="B3434" t="s">
        <v>2576</v>
      </c>
      <c r="C3434" t="s">
        <v>637</v>
      </c>
      <c r="D3434" t="s">
        <v>21</v>
      </c>
      <c r="E3434">
        <v>26101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43185</v>
      </c>
      <c r="L3434" t="s">
        <v>26</v>
      </c>
      <c r="N3434" t="s">
        <v>24</v>
      </c>
    </row>
    <row r="3435" spans="1:14" x14ac:dyDescent="0.25">
      <c r="A3435" t="s">
        <v>2432</v>
      </c>
      <c r="B3435" t="s">
        <v>4502</v>
      </c>
      <c r="C3435" t="s">
        <v>1833</v>
      </c>
      <c r="D3435" t="s">
        <v>21</v>
      </c>
      <c r="E3435">
        <v>25015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43183</v>
      </c>
      <c r="L3435" t="s">
        <v>26</v>
      </c>
      <c r="N3435" t="s">
        <v>24</v>
      </c>
    </row>
    <row r="3436" spans="1:14" x14ac:dyDescent="0.25">
      <c r="A3436" t="s">
        <v>496</v>
      </c>
      <c r="B3436" t="s">
        <v>5370</v>
      </c>
      <c r="C3436" t="s">
        <v>1881</v>
      </c>
      <c r="D3436" t="s">
        <v>21</v>
      </c>
      <c r="E3436">
        <v>25213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43183</v>
      </c>
      <c r="L3436" t="s">
        <v>26</v>
      </c>
      <c r="N3436" t="s">
        <v>24</v>
      </c>
    </row>
    <row r="3437" spans="1:14" x14ac:dyDescent="0.25">
      <c r="A3437" t="s">
        <v>2709</v>
      </c>
      <c r="B3437" t="s">
        <v>5371</v>
      </c>
      <c r="C3437" t="s">
        <v>1881</v>
      </c>
      <c r="D3437" t="s">
        <v>21</v>
      </c>
      <c r="E3437">
        <v>25213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43183</v>
      </c>
      <c r="L3437" t="s">
        <v>26</v>
      </c>
      <c r="N3437" t="s">
        <v>24</v>
      </c>
    </row>
    <row r="3438" spans="1:14" x14ac:dyDescent="0.25">
      <c r="A3438" t="s">
        <v>2304</v>
      </c>
      <c r="B3438" t="s">
        <v>5372</v>
      </c>
      <c r="C3438" t="s">
        <v>1881</v>
      </c>
      <c r="D3438" t="s">
        <v>21</v>
      </c>
      <c r="E3438">
        <v>25213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43183</v>
      </c>
      <c r="L3438" t="s">
        <v>26</v>
      </c>
      <c r="N3438" t="s">
        <v>24</v>
      </c>
    </row>
    <row r="3439" spans="1:14" x14ac:dyDescent="0.25">
      <c r="A3439" t="s">
        <v>2380</v>
      </c>
      <c r="B3439" t="s">
        <v>5373</v>
      </c>
      <c r="C3439" t="s">
        <v>1833</v>
      </c>
      <c r="D3439" t="s">
        <v>21</v>
      </c>
      <c r="E3439">
        <v>25015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43183</v>
      </c>
      <c r="L3439" t="s">
        <v>26</v>
      </c>
      <c r="N3439" t="s">
        <v>24</v>
      </c>
    </row>
    <row r="3440" spans="1:14" x14ac:dyDescent="0.25">
      <c r="A3440" t="s">
        <v>2571</v>
      </c>
      <c r="B3440" t="s">
        <v>1000</v>
      </c>
      <c r="C3440" t="s">
        <v>1001</v>
      </c>
      <c r="D3440" t="s">
        <v>21</v>
      </c>
      <c r="E3440">
        <v>25107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43183</v>
      </c>
      <c r="L3440" t="s">
        <v>26</v>
      </c>
      <c r="N3440" t="s">
        <v>24</v>
      </c>
    </row>
    <row r="3441" spans="1:14" x14ac:dyDescent="0.25">
      <c r="A3441" t="s">
        <v>5374</v>
      </c>
      <c r="B3441" t="s">
        <v>5375</v>
      </c>
      <c r="C3441" t="s">
        <v>1881</v>
      </c>
      <c r="D3441" t="s">
        <v>21</v>
      </c>
      <c r="E3441">
        <v>25213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43183</v>
      </c>
      <c r="L3441" t="s">
        <v>26</v>
      </c>
      <c r="N3441" t="s">
        <v>24</v>
      </c>
    </row>
    <row r="3442" spans="1:14" x14ac:dyDescent="0.25">
      <c r="A3442" t="s">
        <v>1929</v>
      </c>
      <c r="B3442" t="s">
        <v>5376</v>
      </c>
      <c r="C3442" t="s">
        <v>1881</v>
      </c>
      <c r="D3442" t="s">
        <v>21</v>
      </c>
      <c r="E3442">
        <v>25213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43183</v>
      </c>
      <c r="L3442" t="s">
        <v>26</v>
      </c>
      <c r="N3442" t="s">
        <v>24</v>
      </c>
    </row>
    <row r="3443" spans="1:14" x14ac:dyDescent="0.25">
      <c r="A3443" t="s">
        <v>2575</v>
      </c>
      <c r="B3443" t="s">
        <v>5377</v>
      </c>
      <c r="C3443" t="s">
        <v>1881</v>
      </c>
      <c r="D3443" t="s">
        <v>21</v>
      </c>
      <c r="E3443">
        <v>25213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43183</v>
      </c>
      <c r="L3443" t="s">
        <v>26</v>
      </c>
      <c r="N3443" t="s">
        <v>24</v>
      </c>
    </row>
    <row r="3444" spans="1:14" x14ac:dyDescent="0.25">
      <c r="A3444" t="s">
        <v>5378</v>
      </c>
      <c r="B3444" t="s">
        <v>5379</v>
      </c>
      <c r="C3444" t="s">
        <v>1657</v>
      </c>
      <c r="D3444" t="s">
        <v>21</v>
      </c>
      <c r="E3444">
        <v>24925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43182</v>
      </c>
      <c r="L3444" t="s">
        <v>26</v>
      </c>
      <c r="N3444" t="s">
        <v>24</v>
      </c>
    </row>
    <row r="3445" spans="1:14" x14ac:dyDescent="0.25">
      <c r="A3445" t="s">
        <v>2405</v>
      </c>
      <c r="B3445" t="s">
        <v>5380</v>
      </c>
      <c r="C3445" t="s">
        <v>74</v>
      </c>
      <c r="D3445" t="s">
        <v>21</v>
      </c>
      <c r="E3445">
        <v>24901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43182</v>
      </c>
      <c r="L3445" t="s">
        <v>26</v>
      </c>
      <c r="N3445" t="s">
        <v>24</v>
      </c>
    </row>
    <row r="3446" spans="1:14" x14ac:dyDescent="0.25">
      <c r="A3446" t="s">
        <v>2405</v>
      </c>
      <c r="B3446" t="s">
        <v>4230</v>
      </c>
      <c r="C3446" t="s">
        <v>74</v>
      </c>
      <c r="D3446" t="s">
        <v>21</v>
      </c>
      <c r="E3446">
        <v>24901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43182</v>
      </c>
      <c r="L3446" t="s">
        <v>26</v>
      </c>
      <c r="N3446" t="s">
        <v>24</v>
      </c>
    </row>
    <row r="3447" spans="1:14" x14ac:dyDescent="0.25">
      <c r="A3447" t="s">
        <v>2542</v>
      </c>
      <c r="B3447" t="s">
        <v>2543</v>
      </c>
      <c r="C3447" t="s">
        <v>84</v>
      </c>
      <c r="D3447" t="s">
        <v>21</v>
      </c>
      <c r="E3447">
        <v>24986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43182</v>
      </c>
      <c r="L3447" t="s">
        <v>26</v>
      </c>
      <c r="N3447" t="s">
        <v>24</v>
      </c>
    </row>
    <row r="3448" spans="1:14" x14ac:dyDescent="0.25">
      <c r="A3448" t="s">
        <v>3785</v>
      </c>
      <c r="B3448" t="s">
        <v>5381</v>
      </c>
      <c r="C3448" t="s">
        <v>74</v>
      </c>
      <c r="D3448" t="s">
        <v>21</v>
      </c>
      <c r="E3448">
        <v>24901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43182</v>
      </c>
      <c r="L3448" t="s">
        <v>26</v>
      </c>
      <c r="N3448" t="s">
        <v>24</v>
      </c>
    </row>
    <row r="3449" spans="1:14" x14ac:dyDescent="0.25">
      <c r="A3449" t="s">
        <v>5382</v>
      </c>
      <c r="B3449" t="s">
        <v>5383</v>
      </c>
      <c r="C3449" t="s">
        <v>1617</v>
      </c>
      <c r="D3449" t="s">
        <v>21</v>
      </c>
      <c r="E3449">
        <v>25526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43181</v>
      </c>
      <c r="L3449" t="s">
        <v>26</v>
      </c>
      <c r="N3449" t="s">
        <v>24</v>
      </c>
    </row>
    <row r="3450" spans="1:14" x14ac:dyDescent="0.25">
      <c r="A3450" t="s">
        <v>2197</v>
      </c>
      <c r="B3450" t="s">
        <v>5384</v>
      </c>
      <c r="C3450" t="s">
        <v>2160</v>
      </c>
      <c r="D3450" t="s">
        <v>21</v>
      </c>
      <c r="E3450">
        <v>25033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43181</v>
      </c>
      <c r="L3450" t="s">
        <v>26</v>
      </c>
      <c r="N3450" t="s">
        <v>24</v>
      </c>
    </row>
    <row r="3451" spans="1:14" x14ac:dyDescent="0.25">
      <c r="A3451" t="s">
        <v>920</v>
      </c>
      <c r="B3451" t="s">
        <v>2785</v>
      </c>
      <c r="C3451" t="s">
        <v>434</v>
      </c>
      <c r="D3451" t="s">
        <v>21</v>
      </c>
      <c r="E3451">
        <v>25143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43181</v>
      </c>
      <c r="L3451" t="s">
        <v>26</v>
      </c>
      <c r="N3451" t="s">
        <v>24</v>
      </c>
    </row>
    <row r="3452" spans="1:14" x14ac:dyDescent="0.25">
      <c r="A3452" t="s">
        <v>5385</v>
      </c>
      <c r="B3452" t="s">
        <v>5386</v>
      </c>
      <c r="C3452" t="s">
        <v>2202</v>
      </c>
      <c r="D3452" t="s">
        <v>21</v>
      </c>
      <c r="E3452">
        <v>25082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43181</v>
      </c>
      <c r="L3452" t="s">
        <v>26</v>
      </c>
      <c r="N3452" t="s">
        <v>24</v>
      </c>
    </row>
    <row r="3453" spans="1:14" x14ac:dyDescent="0.25">
      <c r="A3453" t="s">
        <v>2304</v>
      </c>
      <c r="B3453" t="s">
        <v>5387</v>
      </c>
      <c r="C3453" t="s">
        <v>1617</v>
      </c>
      <c r="D3453" t="s">
        <v>21</v>
      </c>
      <c r="E3453">
        <v>25526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43181</v>
      </c>
      <c r="L3453" t="s">
        <v>26</v>
      </c>
      <c r="N3453" t="s">
        <v>24</v>
      </c>
    </row>
    <row r="3454" spans="1:14" x14ac:dyDescent="0.25">
      <c r="A3454" t="s">
        <v>2304</v>
      </c>
      <c r="B3454" t="s">
        <v>5388</v>
      </c>
      <c r="C3454" t="s">
        <v>2160</v>
      </c>
      <c r="D3454" t="s">
        <v>21</v>
      </c>
      <c r="E3454">
        <v>25033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43181</v>
      </c>
      <c r="L3454" t="s">
        <v>26</v>
      </c>
      <c r="N3454" t="s">
        <v>24</v>
      </c>
    </row>
    <row r="3455" spans="1:14" x14ac:dyDescent="0.25">
      <c r="A3455" t="s">
        <v>5130</v>
      </c>
      <c r="B3455" t="s">
        <v>5389</v>
      </c>
      <c r="C3455" t="s">
        <v>1617</v>
      </c>
      <c r="D3455" t="s">
        <v>21</v>
      </c>
      <c r="E3455">
        <v>25526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43181</v>
      </c>
      <c r="L3455" t="s">
        <v>26</v>
      </c>
      <c r="N3455" t="s">
        <v>24</v>
      </c>
    </row>
    <row r="3456" spans="1:14" x14ac:dyDescent="0.25">
      <c r="A3456" t="s">
        <v>5390</v>
      </c>
      <c r="B3456" t="s">
        <v>5391</v>
      </c>
      <c r="C3456" t="s">
        <v>2160</v>
      </c>
      <c r="D3456" t="s">
        <v>21</v>
      </c>
      <c r="E3456">
        <v>25033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43181</v>
      </c>
      <c r="L3456" t="s">
        <v>26</v>
      </c>
      <c r="N3456" t="s">
        <v>24</v>
      </c>
    </row>
    <row r="3457" spans="1:14" x14ac:dyDescent="0.25">
      <c r="A3457" t="s">
        <v>114</v>
      </c>
      <c r="B3457" t="s">
        <v>5392</v>
      </c>
      <c r="C3457" t="s">
        <v>1617</v>
      </c>
      <c r="D3457" t="s">
        <v>21</v>
      </c>
      <c r="E3457">
        <v>25526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43181</v>
      </c>
      <c r="L3457" t="s">
        <v>26</v>
      </c>
      <c r="N3457" t="s">
        <v>24</v>
      </c>
    </row>
    <row r="3458" spans="1:14" x14ac:dyDescent="0.25">
      <c r="A3458" t="s">
        <v>2407</v>
      </c>
      <c r="B3458" t="s">
        <v>5393</v>
      </c>
      <c r="C3458" t="s">
        <v>1617</v>
      </c>
      <c r="D3458" t="s">
        <v>21</v>
      </c>
      <c r="E3458">
        <v>25526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43181</v>
      </c>
      <c r="L3458" t="s">
        <v>26</v>
      </c>
      <c r="N3458" t="s">
        <v>24</v>
      </c>
    </row>
    <row r="3459" spans="1:14" x14ac:dyDescent="0.25">
      <c r="A3459" t="s">
        <v>2206</v>
      </c>
      <c r="B3459" t="s">
        <v>5394</v>
      </c>
      <c r="C3459" t="s">
        <v>2160</v>
      </c>
      <c r="D3459" t="s">
        <v>21</v>
      </c>
      <c r="E3459">
        <v>25033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43181</v>
      </c>
      <c r="L3459" t="s">
        <v>26</v>
      </c>
      <c r="N3459" t="s">
        <v>24</v>
      </c>
    </row>
    <row r="3460" spans="1:14" x14ac:dyDescent="0.25">
      <c r="A3460" t="s">
        <v>2575</v>
      </c>
      <c r="B3460" t="s">
        <v>1914</v>
      </c>
      <c r="C3460" t="s">
        <v>1617</v>
      </c>
      <c r="D3460" t="s">
        <v>21</v>
      </c>
      <c r="E3460">
        <v>25526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43181</v>
      </c>
      <c r="L3460" t="s">
        <v>26</v>
      </c>
      <c r="N3460" t="s">
        <v>24</v>
      </c>
    </row>
    <row r="3461" spans="1:14" x14ac:dyDescent="0.25">
      <c r="A3461" t="s">
        <v>2824</v>
      </c>
      <c r="B3461" t="s">
        <v>5395</v>
      </c>
      <c r="C3461" t="s">
        <v>1617</v>
      </c>
      <c r="D3461" t="s">
        <v>21</v>
      </c>
      <c r="E3461">
        <v>25526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43181</v>
      </c>
      <c r="L3461" t="s">
        <v>26</v>
      </c>
      <c r="N3461" t="s">
        <v>24</v>
      </c>
    </row>
    <row r="3462" spans="1:14" x14ac:dyDescent="0.25">
      <c r="A3462" t="s">
        <v>359</v>
      </c>
      <c r="B3462" t="s">
        <v>2264</v>
      </c>
      <c r="C3462" t="s">
        <v>217</v>
      </c>
      <c r="D3462" t="s">
        <v>21</v>
      </c>
      <c r="E3462">
        <v>25523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43180</v>
      </c>
      <c r="L3462" t="s">
        <v>26</v>
      </c>
      <c r="N3462" t="s">
        <v>24</v>
      </c>
    </row>
    <row r="3463" spans="1:14" x14ac:dyDescent="0.25">
      <c r="A3463" t="s">
        <v>2432</v>
      </c>
      <c r="B3463" t="s">
        <v>4212</v>
      </c>
      <c r="C3463" t="s">
        <v>217</v>
      </c>
      <c r="D3463" t="s">
        <v>21</v>
      </c>
      <c r="E3463">
        <v>25523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43180</v>
      </c>
      <c r="L3463" t="s">
        <v>26</v>
      </c>
      <c r="N3463" t="s">
        <v>24</v>
      </c>
    </row>
    <row r="3464" spans="1:14" x14ac:dyDescent="0.25">
      <c r="A3464" t="s">
        <v>496</v>
      </c>
      <c r="B3464" t="s">
        <v>3433</v>
      </c>
      <c r="C3464" t="s">
        <v>3366</v>
      </c>
      <c r="D3464" t="s">
        <v>21</v>
      </c>
      <c r="E3464">
        <v>24910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43180</v>
      </c>
      <c r="L3464" t="s">
        <v>26</v>
      </c>
      <c r="N3464" t="s">
        <v>24</v>
      </c>
    </row>
    <row r="3465" spans="1:14" x14ac:dyDescent="0.25">
      <c r="A3465" t="s">
        <v>343</v>
      </c>
      <c r="B3465" t="s">
        <v>2974</v>
      </c>
      <c r="C3465" t="s">
        <v>37</v>
      </c>
      <c r="D3465" t="s">
        <v>21</v>
      </c>
      <c r="E3465">
        <v>26505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43180</v>
      </c>
      <c r="L3465" t="s">
        <v>26</v>
      </c>
      <c r="N3465" t="s">
        <v>24</v>
      </c>
    </row>
    <row r="3466" spans="1:14" x14ac:dyDescent="0.25">
      <c r="A3466" t="s">
        <v>2380</v>
      </c>
      <c r="B3466" t="s">
        <v>3440</v>
      </c>
      <c r="C3466" t="s">
        <v>3366</v>
      </c>
      <c r="D3466" t="s">
        <v>21</v>
      </c>
      <c r="E3466">
        <v>24910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43180</v>
      </c>
      <c r="L3466" t="s">
        <v>26</v>
      </c>
      <c r="N3466" t="s">
        <v>24</v>
      </c>
    </row>
    <row r="3467" spans="1:14" x14ac:dyDescent="0.25">
      <c r="A3467" t="s">
        <v>2304</v>
      </c>
      <c r="B3467" t="s">
        <v>3430</v>
      </c>
      <c r="C3467" t="s">
        <v>3366</v>
      </c>
      <c r="D3467" t="s">
        <v>21</v>
      </c>
      <c r="E3467">
        <v>24910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43180</v>
      </c>
      <c r="L3467" t="s">
        <v>26</v>
      </c>
      <c r="N3467" t="s">
        <v>24</v>
      </c>
    </row>
    <row r="3468" spans="1:14" x14ac:dyDescent="0.25">
      <c r="A3468" t="s">
        <v>2404</v>
      </c>
      <c r="B3468" t="s">
        <v>36</v>
      </c>
      <c r="C3468" t="s">
        <v>37</v>
      </c>
      <c r="D3468" t="s">
        <v>21</v>
      </c>
      <c r="E3468">
        <v>26505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43180</v>
      </c>
      <c r="L3468" t="s">
        <v>26</v>
      </c>
      <c r="N3468" t="s">
        <v>24</v>
      </c>
    </row>
    <row r="3469" spans="1:14" x14ac:dyDescent="0.25">
      <c r="A3469" t="s">
        <v>2664</v>
      </c>
      <c r="B3469" t="s">
        <v>2911</v>
      </c>
      <c r="C3469" t="s">
        <v>74</v>
      </c>
      <c r="D3469" t="s">
        <v>21</v>
      </c>
      <c r="E3469">
        <v>24901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43180</v>
      </c>
      <c r="L3469" t="s">
        <v>26</v>
      </c>
      <c r="N3469" t="s">
        <v>24</v>
      </c>
    </row>
    <row r="3470" spans="1:14" x14ac:dyDescent="0.25">
      <c r="A3470" t="s">
        <v>2405</v>
      </c>
      <c r="B3470" t="s">
        <v>224</v>
      </c>
      <c r="C3470" t="s">
        <v>217</v>
      </c>
      <c r="D3470" t="s">
        <v>21</v>
      </c>
      <c r="E3470">
        <v>25523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43180</v>
      </c>
      <c r="L3470" t="s">
        <v>26</v>
      </c>
      <c r="N3470" t="s">
        <v>24</v>
      </c>
    </row>
    <row r="3471" spans="1:14" x14ac:dyDescent="0.25">
      <c r="A3471" t="s">
        <v>64</v>
      </c>
      <c r="B3471" t="s">
        <v>65</v>
      </c>
      <c r="C3471" t="s">
        <v>37</v>
      </c>
      <c r="D3471" t="s">
        <v>21</v>
      </c>
      <c r="E3471">
        <v>26505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43180</v>
      </c>
      <c r="L3471" t="s">
        <v>26</v>
      </c>
      <c r="N3471" t="s">
        <v>24</v>
      </c>
    </row>
    <row r="3472" spans="1:14" x14ac:dyDescent="0.25">
      <c r="A3472" t="s">
        <v>5396</v>
      </c>
      <c r="B3472" t="s">
        <v>3721</v>
      </c>
      <c r="C3472" t="s">
        <v>1993</v>
      </c>
      <c r="D3472" t="s">
        <v>21</v>
      </c>
      <c r="E3472">
        <v>25514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43179</v>
      </c>
      <c r="L3472" t="s">
        <v>26</v>
      </c>
      <c r="N3472" t="s">
        <v>24</v>
      </c>
    </row>
    <row r="3473" spans="1:14" x14ac:dyDescent="0.25">
      <c r="A3473" t="s">
        <v>3728</v>
      </c>
      <c r="B3473" t="s">
        <v>3729</v>
      </c>
      <c r="C3473" t="s">
        <v>1993</v>
      </c>
      <c r="D3473" t="s">
        <v>21</v>
      </c>
      <c r="E3473">
        <v>25514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43179</v>
      </c>
      <c r="L3473" t="s">
        <v>26</v>
      </c>
      <c r="N3473" t="s">
        <v>24</v>
      </c>
    </row>
    <row r="3474" spans="1:14" x14ac:dyDescent="0.25">
      <c r="A3474" t="s">
        <v>3733</v>
      </c>
      <c r="B3474" t="s">
        <v>3734</v>
      </c>
      <c r="C3474" t="s">
        <v>1993</v>
      </c>
      <c r="D3474" t="s">
        <v>21</v>
      </c>
      <c r="E3474">
        <v>25514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43179</v>
      </c>
      <c r="L3474" t="s">
        <v>26</v>
      </c>
      <c r="N3474" t="s">
        <v>24</v>
      </c>
    </row>
    <row r="3475" spans="1:14" x14ac:dyDescent="0.25">
      <c r="A3475" t="s">
        <v>4095</v>
      </c>
      <c r="B3475" t="s">
        <v>4096</v>
      </c>
      <c r="C3475" t="s">
        <v>1632</v>
      </c>
      <c r="D3475" t="s">
        <v>21</v>
      </c>
      <c r="E3475">
        <v>26041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43179</v>
      </c>
      <c r="L3475" t="s">
        <v>26</v>
      </c>
      <c r="N3475" t="s">
        <v>24</v>
      </c>
    </row>
    <row r="3476" spans="1:14" x14ac:dyDescent="0.25">
      <c r="A3476" t="s">
        <v>3743</v>
      </c>
      <c r="B3476" t="s">
        <v>3744</v>
      </c>
      <c r="C3476" t="s">
        <v>1993</v>
      </c>
      <c r="D3476" t="s">
        <v>21</v>
      </c>
      <c r="E3476">
        <v>25514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43179</v>
      </c>
      <c r="L3476" t="s">
        <v>26</v>
      </c>
      <c r="N3476" t="s">
        <v>24</v>
      </c>
    </row>
    <row r="3477" spans="1:14" x14ac:dyDescent="0.25">
      <c r="A3477" t="s">
        <v>5397</v>
      </c>
      <c r="B3477" t="s">
        <v>3584</v>
      </c>
      <c r="C3477" t="s">
        <v>48</v>
      </c>
      <c r="D3477" t="s">
        <v>21</v>
      </c>
      <c r="E3477">
        <v>25302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43175</v>
      </c>
      <c r="L3477" t="s">
        <v>26</v>
      </c>
      <c r="N3477" t="s">
        <v>24</v>
      </c>
    </row>
    <row r="3478" spans="1:14" x14ac:dyDescent="0.25">
      <c r="A3478" t="s">
        <v>5398</v>
      </c>
      <c r="B3478" t="s">
        <v>3392</v>
      </c>
      <c r="C3478" t="s">
        <v>683</v>
      </c>
      <c r="D3478" t="s">
        <v>21</v>
      </c>
      <c r="E3478">
        <v>26062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43171</v>
      </c>
      <c r="L3478" t="s">
        <v>26</v>
      </c>
      <c r="N3478" t="s">
        <v>24</v>
      </c>
    </row>
    <row r="3479" spans="1:14" x14ac:dyDescent="0.25">
      <c r="A3479" t="s">
        <v>3500</v>
      </c>
      <c r="B3479" t="s">
        <v>3501</v>
      </c>
      <c r="C3479" t="s">
        <v>683</v>
      </c>
      <c r="D3479" t="s">
        <v>21</v>
      </c>
      <c r="E3479">
        <v>26062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43171</v>
      </c>
      <c r="L3479" t="s">
        <v>26</v>
      </c>
      <c r="N3479" t="s">
        <v>24</v>
      </c>
    </row>
    <row r="3480" spans="1:14" x14ac:dyDescent="0.25">
      <c r="A3480" t="s">
        <v>2432</v>
      </c>
      <c r="B3480" t="s">
        <v>3925</v>
      </c>
      <c r="C3480" t="s">
        <v>784</v>
      </c>
      <c r="D3480" t="s">
        <v>21</v>
      </c>
      <c r="E3480">
        <v>26070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43171</v>
      </c>
      <c r="L3480" t="s">
        <v>26</v>
      </c>
      <c r="N3480" t="s">
        <v>24</v>
      </c>
    </row>
    <row r="3481" spans="1:14" x14ac:dyDescent="0.25">
      <c r="A3481" t="s">
        <v>2432</v>
      </c>
      <c r="B3481" t="s">
        <v>3395</v>
      </c>
      <c r="C3481" t="s">
        <v>683</v>
      </c>
      <c r="D3481" t="s">
        <v>21</v>
      </c>
      <c r="E3481">
        <v>26062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43171</v>
      </c>
      <c r="L3481" t="s">
        <v>26</v>
      </c>
      <c r="N3481" t="s">
        <v>24</v>
      </c>
    </row>
    <row r="3482" spans="1:14" x14ac:dyDescent="0.25">
      <c r="A3482" t="s">
        <v>1517</v>
      </c>
      <c r="B3482" t="s">
        <v>2645</v>
      </c>
      <c r="C3482" t="s">
        <v>683</v>
      </c>
      <c r="D3482" t="s">
        <v>21</v>
      </c>
      <c r="E3482">
        <v>26062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43171</v>
      </c>
      <c r="L3482" t="s">
        <v>26</v>
      </c>
      <c r="N3482" t="s">
        <v>24</v>
      </c>
    </row>
    <row r="3483" spans="1:14" x14ac:dyDescent="0.25">
      <c r="A3483" t="s">
        <v>2648</v>
      </c>
      <c r="B3483" t="s">
        <v>2649</v>
      </c>
      <c r="C3483" t="s">
        <v>683</v>
      </c>
      <c r="D3483" t="s">
        <v>21</v>
      </c>
      <c r="E3483">
        <v>26062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43171</v>
      </c>
      <c r="L3483" t="s">
        <v>26</v>
      </c>
      <c r="N3483" t="s">
        <v>24</v>
      </c>
    </row>
    <row r="3484" spans="1:14" x14ac:dyDescent="0.25">
      <c r="A3484" t="s">
        <v>5399</v>
      </c>
      <c r="B3484" t="s">
        <v>3929</v>
      </c>
      <c r="C3484" t="s">
        <v>784</v>
      </c>
      <c r="D3484" t="s">
        <v>21</v>
      </c>
      <c r="E3484">
        <v>26070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43171</v>
      </c>
      <c r="L3484" t="s">
        <v>26</v>
      </c>
      <c r="N3484" t="s">
        <v>24</v>
      </c>
    </row>
    <row r="3485" spans="1:14" x14ac:dyDescent="0.25">
      <c r="A3485" t="s">
        <v>5400</v>
      </c>
      <c r="B3485" t="s">
        <v>1103</v>
      </c>
      <c r="C3485" t="s">
        <v>683</v>
      </c>
      <c r="D3485" t="s">
        <v>21</v>
      </c>
      <c r="E3485">
        <v>26062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43171</v>
      </c>
      <c r="L3485" t="s">
        <v>26</v>
      </c>
      <c r="N3485" t="s">
        <v>24</v>
      </c>
    </row>
    <row r="3486" spans="1:14" x14ac:dyDescent="0.25">
      <c r="A3486" t="s">
        <v>5401</v>
      </c>
      <c r="B3486" t="s">
        <v>3935</v>
      </c>
      <c r="C3486" t="s">
        <v>784</v>
      </c>
      <c r="D3486" t="s">
        <v>21</v>
      </c>
      <c r="E3486">
        <v>26070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43171</v>
      </c>
      <c r="L3486" t="s">
        <v>26</v>
      </c>
      <c r="N3486" t="s">
        <v>24</v>
      </c>
    </row>
    <row r="3487" spans="1:14" x14ac:dyDescent="0.25">
      <c r="A3487" t="s">
        <v>2304</v>
      </c>
      <c r="B3487" t="s">
        <v>2638</v>
      </c>
      <c r="C3487" t="s">
        <v>683</v>
      </c>
      <c r="D3487" t="s">
        <v>21</v>
      </c>
      <c r="E3487">
        <v>26062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43171</v>
      </c>
      <c r="L3487" t="s">
        <v>26</v>
      </c>
      <c r="N3487" t="s">
        <v>24</v>
      </c>
    </row>
    <row r="3488" spans="1:14" x14ac:dyDescent="0.25">
      <c r="A3488" t="s">
        <v>4116</v>
      </c>
      <c r="B3488" t="s">
        <v>3510</v>
      </c>
      <c r="C3488" t="s">
        <v>784</v>
      </c>
      <c r="D3488" t="s">
        <v>21</v>
      </c>
      <c r="E3488">
        <v>26070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43171</v>
      </c>
      <c r="L3488" t="s">
        <v>26</v>
      </c>
      <c r="N3488" t="s">
        <v>24</v>
      </c>
    </row>
    <row r="3489" spans="1:14" x14ac:dyDescent="0.25">
      <c r="A3489" t="s">
        <v>3404</v>
      </c>
      <c r="B3489" t="s">
        <v>3405</v>
      </c>
      <c r="C3489" t="s">
        <v>683</v>
      </c>
      <c r="D3489" t="s">
        <v>21</v>
      </c>
      <c r="E3489">
        <v>26062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43171</v>
      </c>
      <c r="L3489" t="s">
        <v>26</v>
      </c>
      <c r="N3489" t="s">
        <v>24</v>
      </c>
    </row>
    <row r="3490" spans="1:14" x14ac:dyDescent="0.25">
      <c r="A3490" t="s">
        <v>359</v>
      </c>
      <c r="B3490" t="s">
        <v>5402</v>
      </c>
      <c r="C3490" t="s">
        <v>1358</v>
      </c>
      <c r="D3490" t="s">
        <v>21</v>
      </c>
      <c r="E3490">
        <v>26378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43170</v>
      </c>
      <c r="L3490" t="s">
        <v>26</v>
      </c>
      <c r="N3490" t="s">
        <v>24</v>
      </c>
    </row>
    <row r="3491" spans="1:14" x14ac:dyDescent="0.25">
      <c r="A3491" t="s">
        <v>3600</v>
      </c>
      <c r="B3491" t="s">
        <v>3601</v>
      </c>
      <c r="C3491" t="s">
        <v>1112</v>
      </c>
      <c r="D3491" t="s">
        <v>21</v>
      </c>
      <c r="E3491">
        <v>26601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43170</v>
      </c>
      <c r="L3491" t="s">
        <v>26</v>
      </c>
      <c r="N3491" t="s">
        <v>24</v>
      </c>
    </row>
    <row r="3492" spans="1:14" x14ac:dyDescent="0.25">
      <c r="A3492" t="s">
        <v>2304</v>
      </c>
      <c r="B3492" t="s">
        <v>4144</v>
      </c>
      <c r="C3492" t="s">
        <v>1358</v>
      </c>
      <c r="D3492" t="s">
        <v>21</v>
      </c>
      <c r="E3492">
        <v>26378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43170</v>
      </c>
      <c r="L3492" t="s">
        <v>26</v>
      </c>
      <c r="N3492" t="s">
        <v>24</v>
      </c>
    </row>
    <row r="3493" spans="1:14" x14ac:dyDescent="0.25">
      <c r="A3493" t="s">
        <v>5130</v>
      </c>
      <c r="B3493" t="s">
        <v>5403</v>
      </c>
      <c r="C3493" t="s">
        <v>1112</v>
      </c>
      <c r="D3493" t="s">
        <v>21</v>
      </c>
      <c r="E3493">
        <v>26601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43170</v>
      </c>
      <c r="L3493" t="s">
        <v>26</v>
      </c>
      <c r="N3493" t="s">
        <v>24</v>
      </c>
    </row>
    <row r="3494" spans="1:14" x14ac:dyDescent="0.25">
      <c r="A3494" t="s">
        <v>2407</v>
      </c>
      <c r="B3494" t="s">
        <v>3498</v>
      </c>
      <c r="C3494" t="s">
        <v>1112</v>
      </c>
      <c r="D3494" t="s">
        <v>21</v>
      </c>
      <c r="E3494">
        <v>26601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43170</v>
      </c>
      <c r="L3494" t="s">
        <v>26</v>
      </c>
      <c r="N3494" t="s">
        <v>24</v>
      </c>
    </row>
    <row r="3495" spans="1:14" x14ac:dyDescent="0.25">
      <c r="A3495" t="s">
        <v>2954</v>
      </c>
      <c r="B3495" t="s">
        <v>5404</v>
      </c>
      <c r="C3495" t="s">
        <v>1358</v>
      </c>
      <c r="D3495" t="s">
        <v>21</v>
      </c>
      <c r="E3495">
        <v>26378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43170</v>
      </c>
      <c r="L3495" t="s">
        <v>26</v>
      </c>
      <c r="N3495" t="s">
        <v>24</v>
      </c>
    </row>
    <row r="3496" spans="1:14" x14ac:dyDescent="0.25">
      <c r="A3496" t="s">
        <v>2985</v>
      </c>
      <c r="B3496" t="s">
        <v>2986</v>
      </c>
      <c r="C3496" t="s">
        <v>271</v>
      </c>
      <c r="D3496" t="s">
        <v>21</v>
      </c>
      <c r="E3496">
        <v>25404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43168</v>
      </c>
      <c r="L3496" t="s">
        <v>26</v>
      </c>
      <c r="N3496" t="s">
        <v>24</v>
      </c>
    </row>
    <row r="3497" spans="1:14" x14ac:dyDescent="0.25">
      <c r="A3497" t="s">
        <v>5405</v>
      </c>
      <c r="B3497" t="s">
        <v>2784</v>
      </c>
      <c r="C3497" t="s">
        <v>271</v>
      </c>
      <c r="D3497" t="s">
        <v>21</v>
      </c>
      <c r="E3497">
        <v>25404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43168</v>
      </c>
      <c r="L3497" t="s">
        <v>26</v>
      </c>
      <c r="N3497" t="s">
        <v>24</v>
      </c>
    </row>
    <row r="3498" spans="1:14" x14ac:dyDescent="0.25">
      <c r="A3498" t="s">
        <v>2703</v>
      </c>
      <c r="B3498" t="s">
        <v>2704</v>
      </c>
      <c r="C3498" t="s">
        <v>304</v>
      </c>
      <c r="D3498" t="s">
        <v>21</v>
      </c>
      <c r="E3498">
        <v>24740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43168</v>
      </c>
      <c r="L3498" t="s">
        <v>26</v>
      </c>
      <c r="N3498" t="s">
        <v>24</v>
      </c>
    </row>
    <row r="3499" spans="1:14" x14ac:dyDescent="0.25">
      <c r="A3499" t="s">
        <v>2869</v>
      </c>
      <c r="B3499" t="s">
        <v>1979</v>
      </c>
      <c r="C3499" t="s">
        <v>304</v>
      </c>
      <c r="D3499" t="s">
        <v>21</v>
      </c>
      <c r="E3499">
        <v>24740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43168</v>
      </c>
      <c r="L3499" t="s">
        <v>26</v>
      </c>
      <c r="N3499" t="s">
        <v>24</v>
      </c>
    </row>
    <row r="3500" spans="1:14" x14ac:dyDescent="0.25">
      <c r="A3500" t="s">
        <v>1961</v>
      </c>
      <c r="B3500" t="s">
        <v>1962</v>
      </c>
      <c r="C3500" t="s">
        <v>304</v>
      </c>
      <c r="D3500" t="s">
        <v>21</v>
      </c>
      <c r="E3500">
        <v>24740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43168</v>
      </c>
      <c r="L3500" t="s">
        <v>26</v>
      </c>
      <c r="N3500" t="s">
        <v>24</v>
      </c>
    </row>
    <row r="3501" spans="1:14" x14ac:dyDescent="0.25">
      <c r="A3501" t="s">
        <v>2304</v>
      </c>
      <c r="B3501" t="s">
        <v>3620</v>
      </c>
      <c r="C3501" t="s">
        <v>304</v>
      </c>
      <c r="D3501" t="s">
        <v>21</v>
      </c>
      <c r="E3501">
        <v>24740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43168</v>
      </c>
      <c r="L3501" t="s">
        <v>26</v>
      </c>
      <c r="N3501" t="s">
        <v>24</v>
      </c>
    </row>
    <row r="3502" spans="1:14" x14ac:dyDescent="0.25">
      <c r="A3502" t="s">
        <v>3627</v>
      </c>
      <c r="B3502" t="s">
        <v>3628</v>
      </c>
      <c r="C3502" t="s">
        <v>304</v>
      </c>
      <c r="D3502" t="s">
        <v>21</v>
      </c>
      <c r="E3502">
        <v>24740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43168</v>
      </c>
      <c r="L3502" t="s">
        <v>26</v>
      </c>
      <c r="N3502" t="s">
        <v>24</v>
      </c>
    </row>
    <row r="3503" spans="1:14" x14ac:dyDescent="0.25">
      <c r="A3503" t="s">
        <v>5406</v>
      </c>
      <c r="B3503" t="s">
        <v>5407</v>
      </c>
      <c r="C3503" t="s">
        <v>304</v>
      </c>
      <c r="D3503" t="s">
        <v>21</v>
      </c>
      <c r="E3503">
        <v>24740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43168</v>
      </c>
      <c r="L3503" t="s">
        <v>26</v>
      </c>
      <c r="N3503" t="s">
        <v>24</v>
      </c>
    </row>
    <row r="3504" spans="1:14" x14ac:dyDescent="0.25">
      <c r="A3504" t="s">
        <v>2714</v>
      </c>
      <c r="B3504" t="s">
        <v>3632</v>
      </c>
      <c r="C3504" t="s">
        <v>304</v>
      </c>
      <c r="D3504" t="s">
        <v>21</v>
      </c>
      <c r="E3504">
        <v>24740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43168</v>
      </c>
      <c r="L3504" t="s">
        <v>26</v>
      </c>
      <c r="N3504" t="s">
        <v>24</v>
      </c>
    </row>
    <row r="3505" spans="1:14" x14ac:dyDescent="0.25">
      <c r="A3505" t="s">
        <v>5408</v>
      </c>
      <c r="B3505" t="s">
        <v>3341</v>
      </c>
      <c r="C3505" t="s">
        <v>271</v>
      </c>
      <c r="D3505" t="s">
        <v>21</v>
      </c>
      <c r="E3505">
        <v>25401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43168</v>
      </c>
      <c r="L3505" t="s">
        <v>26</v>
      </c>
      <c r="N3505" t="s">
        <v>24</v>
      </c>
    </row>
    <row r="3506" spans="1:14" x14ac:dyDescent="0.25">
      <c r="A3506" t="s">
        <v>2432</v>
      </c>
      <c r="B3506" t="s">
        <v>2730</v>
      </c>
      <c r="C3506" t="s">
        <v>2561</v>
      </c>
      <c r="D3506" t="s">
        <v>21</v>
      </c>
      <c r="E3506">
        <v>24874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43167</v>
      </c>
      <c r="L3506" t="s">
        <v>26</v>
      </c>
      <c r="N3506" t="s">
        <v>24</v>
      </c>
    </row>
    <row r="3507" spans="1:14" x14ac:dyDescent="0.25">
      <c r="A3507" t="s">
        <v>4723</v>
      </c>
      <c r="B3507" t="s">
        <v>4724</v>
      </c>
      <c r="C3507" t="s">
        <v>4631</v>
      </c>
      <c r="D3507" t="s">
        <v>21</v>
      </c>
      <c r="E3507">
        <v>25845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43167</v>
      </c>
      <c r="L3507" t="s">
        <v>26</v>
      </c>
      <c r="N3507" t="s">
        <v>24</v>
      </c>
    </row>
    <row r="3508" spans="1:14" x14ac:dyDescent="0.25">
      <c r="A3508" t="s">
        <v>5409</v>
      </c>
      <c r="B3508" t="s">
        <v>4218</v>
      </c>
      <c r="C3508" t="s">
        <v>5410</v>
      </c>
      <c r="D3508" t="s">
        <v>21</v>
      </c>
      <c r="E3508">
        <v>24874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43167</v>
      </c>
      <c r="L3508" t="s">
        <v>26</v>
      </c>
      <c r="N3508" t="s">
        <v>24</v>
      </c>
    </row>
    <row r="3509" spans="1:14" x14ac:dyDescent="0.25">
      <c r="A3509" t="s">
        <v>5411</v>
      </c>
      <c r="B3509" t="s">
        <v>4728</v>
      </c>
      <c r="C3509" t="s">
        <v>4729</v>
      </c>
      <c r="D3509" t="s">
        <v>21</v>
      </c>
      <c r="E3509">
        <v>25876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43167</v>
      </c>
      <c r="L3509" t="s">
        <v>26</v>
      </c>
      <c r="N3509" t="s">
        <v>24</v>
      </c>
    </row>
    <row r="3510" spans="1:14" x14ac:dyDescent="0.25">
      <c r="A3510" t="s">
        <v>2380</v>
      </c>
      <c r="B3510" t="s">
        <v>2628</v>
      </c>
      <c r="C3510" t="s">
        <v>2561</v>
      </c>
      <c r="D3510" t="s">
        <v>21</v>
      </c>
      <c r="E3510">
        <v>24874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43167</v>
      </c>
      <c r="L3510" t="s">
        <v>26</v>
      </c>
      <c r="N3510" t="s">
        <v>24</v>
      </c>
    </row>
    <row r="3511" spans="1:14" x14ac:dyDescent="0.25">
      <c r="A3511" t="s">
        <v>2304</v>
      </c>
      <c r="B3511" t="s">
        <v>3957</v>
      </c>
      <c r="C3511" t="s">
        <v>2561</v>
      </c>
      <c r="D3511" t="s">
        <v>21</v>
      </c>
      <c r="E3511">
        <v>24874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43167</v>
      </c>
      <c r="L3511" t="s">
        <v>26</v>
      </c>
      <c r="N3511" t="s">
        <v>24</v>
      </c>
    </row>
    <row r="3512" spans="1:14" x14ac:dyDescent="0.25">
      <c r="A3512" t="s">
        <v>5130</v>
      </c>
      <c r="B3512" t="s">
        <v>2744</v>
      </c>
      <c r="C3512" t="s">
        <v>2561</v>
      </c>
      <c r="D3512" t="s">
        <v>21</v>
      </c>
      <c r="E3512">
        <v>24874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43167</v>
      </c>
      <c r="L3512" t="s">
        <v>26</v>
      </c>
      <c r="N3512" t="s">
        <v>24</v>
      </c>
    </row>
    <row r="3513" spans="1:14" x14ac:dyDescent="0.25">
      <c r="A3513" t="s">
        <v>5412</v>
      </c>
      <c r="B3513" t="s">
        <v>5413</v>
      </c>
      <c r="C3513" t="s">
        <v>2561</v>
      </c>
      <c r="D3513" t="s">
        <v>21</v>
      </c>
      <c r="E3513">
        <v>24874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43167</v>
      </c>
      <c r="L3513" t="s">
        <v>26</v>
      </c>
      <c r="N3513" t="s">
        <v>24</v>
      </c>
    </row>
    <row r="3514" spans="1:14" x14ac:dyDescent="0.25">
      <c r="A3514" t="s">
        <v>2746</v>
      </c>
      <c r="B3514" t="s">
        <v>2747</v>
      </c>
      <c r="C3514" t="s">
        <v>2561</v>
      </c>
      <c r="D3514" t="s">
        <v>21</v>
      </c>
      <c r="E3514">
        <v>24874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43167</v>
      </c>
      <c r="L3514" t="s">
        <v>26</v>
      </c>
      <c r="N3514" t="s">
        <v>24</v>
      </c>
    </row>
    <row r="3515" spans="1:14" x14ac:dyDescent="0.25">
      <c r="A3515" t="s">
        <v>1594</v>
      </c>
      <c r="B3515" t="s">
        <v>2633</v>
      </c>
      <c r="C3515" t="s">
        <v>2561</v>
      </c>
      <c r="D3515" t="s">
        <v>21</v>
      </c>
      <c r="E3515">
        <v>24874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43167</v>
      </c>
      <c r="L3515" t="s">
        <v>26</v>
      </c>
      <c r="N3515" t="s">
        <v>24</v>
      </c>
    </row>
    <row r="3516" spans="1:14" x14ac:dyDescent="0.25">
      <c r="A3516" t="s">
        <v>2575</v>
      </c>
      <c r="B3516" t="s">
        <v>2634</v>
      </c>
      <c r="C3516" t="s">
        <v>2561</v>
      </c>
      <c r="D3516" t="s">
        <v>21</v>
      </c>
      <c r="E3516">
        <v>24874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43167</v>
      </c>
      <c r="L3516" t="s">
        <v>26</v>
      </c>
      <c r="N3516" t="s">
        <v>24</v>
      </c>
    </row>
    <row r="3517" spans="1:14" x14ac:dyDescent="0.25">
      <c r="A3517" t="s">
        <v>5414</v>
      </c>
      <c r="B3517" t="s">
        <v>3412</v>
      </c>
      <c r="C3517" t="s">
        <v>991</v>
      </c>
      <c r="D3517" t="s">
        <v>21</v>
      </c>
      <c r="E3517">
        <v>25414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43166</v>
      </c>
      <c r="L3517" t="s">
        <v>26</v>
      </c>
      <c r="N3517" t="s">
        <v>24</v>
      </c>
    </row>
    <row r="3518" spans="1:14" x14ac:dyDescent="0.25">
      <c r="A3518" t="s">
        <v>359</v>
      </c>
      <c r="B3518" t="s">
        <v>5415</v>
      </c>
      <c r="C3518" t="s">
        <v>976</v>
      </c>
      <c r="D3518" t="s">
        <v>21</v>
      </c>
      <c r="E3518">
        <v>25438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43166</v>
      </c>
      <c r="L3518" t="s">
        <v>26</v>
      </c>
      <c r="N3518" t="s">
        <v>24</v>
      </c>
    </row>
    <row r="3519" spans="1:14" x14ac:dyDescent="0.25">
      <c r="A3519" t="s">
        <v>5416</v>
      </c>
      <c r="B3519" t="s">
        <v>3416</v>
      </c>
      <c r="C3519" t="s">
        <v>991</v>
      </c>
      <c r="D3519" t="s">
        <v>21</v>
      </c>
      <c r="E3519">
        <v>25414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43166</v>
      </c>
      <c r="L3519" t="s">
        <v>26</v>
      </c>
      <c r="N3519" t="s">
        <v>24</v>
      </c>
    </row>
    <row r="3520" spans="1:14" x14ac:dyDescent="0.25">
      <c r="A3520" t="s">
        <v>5417</v>
      </c>
      <c r="B3520" t="s">
        <v>4617</v>
      </c>
      <c r="C3520" t="s">
        <v>976</v>
      </c>
      <c r="D3520" t="s">
        <v>21</v>
      </c>
      <c r="E3520">
        <v>25438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43166</v>
      </c>
      <c r="L3520" t="s">
        <v>26</v>
      </c>
      <c r="N3520" t="s">
        <v>24</v>
      </c>
    </row>
    <row r="3521" spans="1:14" x14ac:dyDescent="0.25">
      <c r="A3521" t="s">
        <v>3417</v>
      </c>
      <c r="B3521" t="s">
        <v>3418</v>
      </c>
      <c r="C3521" t="s">
        <v>991</v>
      </c>
      <c r="D3521" t="s">
        <v>21</v>
      </c>
      <c r="E3521">
        <v>25414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43166</v>
      </c>
      <c r="L3521" t="s">
        <v>26</v>
      </c>
      <c r="N3521" t="s">
        <v>24</v>
      </c>
    </row>
    <row r="3522" spans="1:14" x14ac:dyDescent="0.25">
      <c r="A3522" t="s">
        <v>1007</v>
      </c>
      <c r="B3522" t="s">
        <v>1008</v>
      </c>
      <c r="C3522" t="s">
        <v>1009</v>
      </c>
      <c r="D3522" t="s">
        <v>21</v>
      </c>
      <c r="E3522">
        <v>25446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43166</v>
      </c>
      <c r="L3522" t="s">
        <v>26</v>
      </c>
      <c r="N3522" t="s">
        <v>24</v>
      </c>
    </row>
    <row r="3523" spans="1:14" x14ac:dyDescent="0.25">
      <c r="A3523" t="s">
        <v>4360</v>
      </c>
      <c r="B3523" t="s">
        <v>4361</v>
      </c>
      <c r="C3523" t="s">
        <v>841</v>
      </c>
      <c r="D3523" t="s">
        <v>21</v>
      </c>
      <c r="E3523">
        <v>25601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43165</v>
      </c>
      <c r="L3523" t="s">
        <v>26</v>
      </c>
      <c r="N3523" t="s">
        <v>24</v>
      </c>
    </row>
    <row r="3524" spans="1:14" x14ac:dyDescent="0.25">
      <c r="A3524" t="s">
        <v>2405</v>
      </c>
      <c r="B3524" t="s">
        <v>4363</v>
      </c>
      <c r="C3524" t="s">
        <v>841</v>
      </c>
      <c r="D3524" t="s">
        <v>21</v>
      </c>
      <c r="E3524">
        <v>25601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43165</v>
      </c>
      <c r="L3524" t="s">
        <v>26</v>
      </c>
      <c r="N3524" t="s">
        <v>24</v>
      </c>
    </row>
    <row r="3525" spans="1:14" x14ac:dyDescent="0.25">
      <c r="A3525" t="s">
        <v>2405</v>
      </c>
      <c r="B3525" t="s">
        <v>4824</v>
      </c>
      <c r="C3525" t="s">
        <v>841</v>
      </c>
      <c r="D3525" t="s">
        <v>21</v>
      </c>
      <c r="E3525">
        <v>25601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43165</v>
      </c>
      <c r="L3525" t="s">
        <v>26</v>
      </c>
      <c r="N3525" t="s">
        <v>24</v>
      </c>
    </row>
    <row r="3526" spans="1:14" x14ac:dyDescent="0.25">
      <c r="A3526" t="s">
        <v>3128</v>
      </c>
      <c r="B3526" t="s">
        <v>3129</v>
      </c>
      <c r="C3526" t="s">
        <v>441</v>
      </c>
      <c r="D3526" t="s">
        <v>21</v>
      </c>
      <c r="E3526">
        <v>26554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43164</v>
      </c>
      <c r="L3526" t="s">
        <v>26</v>
      </c>
      <c r="N3526" t="s">
        <v>24</v>
      </c>
    </row>
    <row r="3527" spans="1:14" x14ac:dyDescent="0.25">
      <c r="A3527" t="s">
        <v>5418</v>
      </c>
      <c r="B3527" t="s">
        <v>4079</v>
      </c>
      <c r="C3527" t="s">
        <v>441</v>
      </c>
      <c r="D3527" t="s">
        <v>21</v>
      </c>
      <c r="E3527">
        <v>26554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43164</v>
      </c>
      <c r="L3527" t="s">
        <v>26</v>
      </c>
      <c r="N3527" t="s">
        <v>24</v>
      </c>
    </row>
    <row r="3528" spans="1:14" x14ac:dyDescent="0.25">
      <c r="A3528" t="s">
        <v>4754</v>
      </c>
      <c r="B3528" t="s">
        <v>4755</v>
      </c>
      <c r="C3528" t="s">
        <v>487</v>
      </c>
      <c r="D3528" t="s">
        <v>21</v>
      </c>
      <c r="E3528">
        <v>25840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43164</v>
      </c>
      <c r="L3528" t="s">
        <v>26</v>
      </c>
      <c r="N3528" t="s">
        <v>24</v>
      </c>
    </row>
    <row r="3529" spans="1:14" x14ac:dyDescent="0.25">
      <c r="A3529" t="s">
        <v>1517</v>
      </c>
      <c r="B3529" t="s">
        <v>5419</v>
      </c>
      <c r="C3529" t="s">
        <v>556</v>
      </c>
      <c r="D3529" t="s">
        <v>21</v>
      </c>
      <c r="E3529">
        <v>26525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43164</v>
      </c>
      <c r="L3529" t="s">
        <v>26</v>
      </c>
      <c r="N3529" t="s">
        <v>24</v>
      </c>
    </row>
    <row r="3530" spans="1:14" x14ac:dyDescent="0.25">
      <c r="A3530" t="s">
        <v>915</v>
      </c>
      <c r="B3530" t="s">
        <v>5420</v>
      </c>
      <c r="C3530" t="s">
        <v>917</v>
      </c>
      <c r="D3530" t="s">
        <v>21</v>
      </c>
      <c r="E3530">
        <v>25917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43164</v>
      </c>
      <c r="L3530" t="s">
        <v>26</v>
      </c>
      <c r="N3530" t="s">
        <v>24</v>
      </c>
    </row>
    <row r="3531" spans="1:14" x14ac:dyDescent="0.25">
      <c r="A3531" t="s">
        <v>5421</v>
      </c>
      <c r="B3531" t="s">
        <v>2384</v>
      </c>
      <c r="C3531" t="s">
        <v>556</v>
      </c>
      <c r="D3531" t="s">
        <v>21</v>
      </c>
      <c r="E3531">
        <v>26525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43164</v>
      </c>
      <c r="L3531" t="s">
        <v>26</v>
      </c>
      <c r="N3531" t="s">
        <v>24</v>
      </c>
    </row>
    <row r="3532" spans="1:14" x14ac:dyDescent="0.25">
      <c r="A3532" t="s">
        <v>922</v>
      </c>
      <c r="B3532" t="s">
        <v>5422</v>
      </c>
      <c r="C3532" t="s">
        <v>924</v>
      </c>
      <c r="D3532" t="s">
        <v>21</v>
      </c>
      <c r="E3532">
        <v>25904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43164</v>
      </c>
      <c r="L3532" t="s">
        <v>26</v>
      </c>
      <c r="N3532" t="s">
        <v>24</v>
      </c>
    </row>
    <row r="3533" spans="1:14" x14ac:dyDescent="0.25">
      <c r="A3533" t="s">
        <v>5423</v>
      </c>
      <c r="B3533" t="s">
        <v>931</v>
      </c>
      <c r="C3533" t="s">
        <v>4113</v>
      </c>
      <c r="D3533" t="s">
        <v>21</v>
      </c>
      <c r="E3533">
        <v>25880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43164</v>
      </c>
      <c r="L3533" t="s">
        <v>26</v>
      </c>
      <c r="N3533" t="s">
        <v>24</v>
      </c>
    </row>
    <row r="3534" spans="1:14" x14ac:dyDescent="0.25">
      <c r="A3534" t="s">
        <v>5424</v>
      </c>
      <c r="B3534" t="s">
        <v>1817</v>
      </c>
      <c r="C3534" t="s">
        <v>441</v>
      </c>
      <c r="D3534" t="s">
        <v>21</v>
      </c>
      <c r="E3534">
        <v>26554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43164</v>
      </c>
      <c r="L3534" t="s">
        <v>26</v>
      </c>
      <c r="N3534" t="s">
        <v>24</v>
      </c>
    </row>
    <row r="3535" spans="1:14" x14ac:dyDescent="0.25">
      <c r="A3535" t="s">
        <v>2378</v>
      </c>
      <c r="B3535" t="s">
        <v>2379</v>
      </c>
      <c r="C3535" t="s">
        <v>556</v>
      </c>
      <c r="D3535" t="s">
        <v>21</v>
      </c>
      <c r="E3535">
        <v>26525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43164</v>
      </c>
      <c r="L3535" t="s">
        <v>26</v>
      </c>
      <c r="N3535" t="s">
        <v>24</v>
      </c>
    </row>
    <row r="3536" spans="1:14" x14ac:dyDescent="0.25">
      <c r="A3536" t="s">
        <v>2380</v>
      </c>
      <c r="B3536" t="s">
        <v>2381</v>
      </c>
      <c r="C3536" t="s">
        <v>556</v>
      </c>
      <c r="D3536" t="s">
        <v>21</v>
      </c>
      <c r="E3536">
        <v>26525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43164</v>
      </c>
      <c r="L3536" t="s">
        <v>26</v>
      </c>
      <c r="N3536" t="s">
        <v>24</v>
      </c>
    </row>
    <row r="3537" spans="1:14" x14ac:dyDescent="0.25">
      <c r="A3537" t="s">
        <v>2304</v>
      </c>
      <c r="B3537" t="s">
        <v>885</v>
      </c>
      <c r="C3537" t="s">
        <v>4113</v>
      </c>
      <c r="D3537" t="s">
        <v>21</v>
      </c>
      <c r="E3537">
        <v>25880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43164</v>
      </c>
      <c r="L3537" t="s">
        <v>26</v>
      </c>
      <c r="N3537" t="s">
        <v>24</v>
      </c>
    </row>
    <row r="3538" spans="1:14" x14ac:dyDescent="0.25">
      <c r="A3538" t="s">
        <v>928</v>
      </c>
      <c r="B3538" t="s">
        <v>5425</v>
      </c>
      <c r="C3538" t="s">
        <v>480</v>
      </c>
      <c r="D3538" t="s">
        <v>21</v>
      </c>
      <c r="E3538">
        <v>25901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43164</v>
      </c>
      <c r="L3538" t="s">
        <v>26</v>
      </c>
      <c r="N3538" t="s">
        <v>24</v>
      </c>
    </row>
    <row r="3539" spans="1:14" x14ac:dyDescent="0.25">
      <c r="A3539" t="s">
        <v>3216</v>
      </c>
      <c r="B3539" t="s">
        <v>4825</v>
      </c>
      <c r="C3539" t="s">
        <v>441</v>
      </c>
      <c r="D3539" t="s">
        <v>21</v>
      </c>
      <c r="E3539">
        <v>26554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43164</v>
      </c>
      <c r="L3539" t="s">
        <v>26</v>
      </c>
      <c r="N3539" t="s">
        <v>24</v>
      </c>
    </row>
    <row r="3540" spans="1:14" x14ac:dyDescent="0.25">
      <c r="A3540" t="s">
        <v>439</v>
      </c>
      <c r="B3540" t="s">
        <v>500</v>
      </c>
      <c r="C3540" t="s">
        <v>501</v>
      </c>
      <c r="D3540" t="s">
        <v>21</v>
      </c>
      <c r="E3540">
        <v>25854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43164</v>
      </c>
      <c r="L3540" t="s">
        <v>26</v>
      </c>
      <c r="N3540" t="s">
        <v>24</v>
      </c>
    </row>
    <row r="3541" spans="1:14" x14ac:dyDescent="0.25">
      <c r="A3541" t="s">
        <v>5426</v>
      </c>
      <c r="B3541" t="s">
        <v>5427</v>
      </c>
      <c r="C3541" t="s">
        <v>892</v>
      </c>
      <c r="D3541" t="s">
        <v>21</v>
      </c>
      <c r="E3541">
        <v>25846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43164</v>
      </c>
      <c r="L3541" t="s">
        <v>26</v>
      </c>
      <c r="N3541" t="s">
        <v>24</v>
      </c>
    </row>
    <row r="3542" spans="1:14" x14ac:dyDescent="0.25">
      <c r="A3542" t="s">
        <v>2571</v>
      </c>
      <c r="B3542" t="s">
        <v>4918</v>
      </c>
      <c r="C3542" t="s">
        <v>113</v>
      </c>
      <c r="D3542" t="s">
        <v>21</v>
      </c>
      <c r="E3542">
        <v>25801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43164</v>
      </c>
      <c r="L3542" t="s">
        <v>26</v>
      </c>
      <c r="N3542" t="s">
        <v>24</v>
      </c>
    </row>
    <row r="3543" spans="1:14" x14ac:dyDescent="0.25">
      <c r="A3543" t="s">
        <v>2394</v>
      </c>
      <c r="B3543" t="s">
        <v>4093</v>
      </c>
      <c r="C3543" t="s">
        <v>441</v>
      </c>
      <c r="D3543" t="s">
        <v>21</v>
      </c>
      <c r="E3543">
        <v>26554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43164</v>
      </c>
      <c r="L3543" t="s">
        <v>26</v>
      </c>
      <c r="N3543" t="s">
        <v>24</v>
      </c>
    </row>
    <row r="3544" spans="1:14" x14ac:dyDescent="0.25">
      <c r="A3544" t="s">
        <v>2954</v>
      </c>
      <c r="B3544" t="s">
        <v>3134</v>
      </c>
      <c r="C3544" t="s">
        <v>441</v>
      </c>
      <c r="D3544" t="s">
        <v>21</v>
      </c>
      <c r="E3544">
        <v>26554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43164</v>
      </c>
      <c r="L3544" t="s">
        <v>26</v>
      </c>
      <c r="N3544" t="s">
        <v>24</v>
      </c>
    </row>
    <row r="3545" spans="1:14" x14ac:dyDescent="0.25">
      <c r="A3545" t="s">
        <v>410</v>
      </c>
      <c r="B3545" t="s">
        <v>411</v>
      </c>
      <c r="C3545" t="s">
        <v>412</v>
      </c>
      <c r="D3545" t="s">
        <v>21</v>
      </c>
      <c r="E3545">
        <v>26519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43164</v>
      </c>
      <c r="L3545" t="s">
        <v>26</v>
      </c>
      <c r="N3545" t="s">
        <v>24</v>
      </c>
    </row>
    <row r="3546" spans="1:14" x14ac:dyDescent="0.25">
      <c r="A3546" t="s">
        <v>4169</v>
      </c>
      <c r="B3546" t="s">
        <v>882</v>
      </c>
      <c r="C3546" t="s">
        <v>4113</v>
      </c>
      <c r="D3546" t="s">
        <v>21</v>
      </c>
      <c r="E3546">
        <v>25880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43164</v>
      </c>
      <c r="L3546" t="s">
        <v>26</v>
      </c>
      <c r="N3546" t="s">
        <v>24</v>
      </c>
    </row>
    <row r="3547" spans="1:14" x14ac:dyDescent="0.25">
      <c r="A3547" t="s">
        <v>4834</v>
      </c>
      <c r="B3547" t="s">
        <v>4835</v>
      </c>
      <c r="C3547" t="s">
        <v>441</v>
      </c>
      <c r="D3547" t="s">
        <v>21</v>
      </c>
      <c r="E3547">
        <v>26554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43164</v>
      </c>
      <c r="L3547" t="s">
        <v>26</v>
      </c>
      <c r="N3547" t="s">
        <v>24</v>
      </c>
    </row>
    <row r="3548" spans="1:14" x14ac:dyDescent="0.25">
      <c r="A3548" t="s">
        <v>3630</v>
      </c>
      <c r="B3548" t="s">
        <v>2382</v>
      </c>
      <c r="C3548" t="s">
        <v>412</v>
      </c>
      <c r="D3548" t="s">
        <v>21</v>
      </c>
      <c r="E3548">
        <v>26519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43164</v>
      </c>
      <c r="L3548" t="s">
        <v>26</v>
      </c>
      <c r="N3548" t="s">
        <v>24</v>
      </c>
    </row>
    <row r="3549" spans="1:14" x14ac:dyDescent="0.25">
      <c r="A3549" t="s">
        <v>2672</v>
      </c>
      <c r="B3549" t="s">
        <v>4342</v>
      </c>
      <c r="C3549" t="s">
        <v>501</v>
      </c>
      <c r="D3549" t="s">
        <v>21</v>
      </c>
      <c r="E3549">
        <v>25854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43164</v>
      </c>
      <c r="L3549" t="s">
        <v>26</v>
      </c>
      <c r="N3549" t="s">
        <v>24</v>
      </c>
    </row>
    <row r="3550" spans="1:14" x14ac:dyDescent="0.25">
      <c r="A3550" t="s">
        <v>936</v>
      </c>
      <c r="B3550" t="s">
        <v>5428</v>
      </c>
      <c r="C3550" t="s">
        <v>917</v>
      </c>
      <c r="D3550" t="s">
        <v>21</v>
      </c>
      <c r="E3550">
        <v>25917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43164</v>
      </c>
      <c r="L3550" t="s">
        <v>26</v>
      </c>
      <c r="N3550" t="s">
        <v>24</v>
      </c>
    </row>
    <row r="3551" spans="1:14" x14ac:dyDescent="0.25">
      <c r="A3551" t="s">
        <v>4345</v>
      </c>
      <c r="B3551" t="s">
        <v>4346</v>
      </c>
      <c r="C3551" t="s">
        <v>501</v>
      </c>
      <c r="D3551" t="s">
        <v>21</v>
      </c>
      <c r="E3551">
        <v>25854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43164</v>
      </c>
      <c r="L3551" t="s">
        <v>26</v>
      </c>
      <c r="N3551" t="s">
        <v>24</v>
      </c>
    </row>
    <row r="3552" spans="1:14" x14ac:dyDescent="0.25">
      <c r="A3552" t="s">
        <v>5429</v>
      </c>
      <c r="B3552" t="s">
        <v>555</v>
      </c>
      <c r="C3552" t="s">
        <v>556</v>
      </c>
      <c r="D3552" t="s">
        <v>21</v>
      </c>
      <c r="E3552">
        <v>26525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43164</v>
      </c>
      <c r="L3552" t="s">
        <v>26</v>
      </c>
      <c r="N3552" t="s">
        <v>24</v>
      </c>
    </row>
    <row r="3553" spans="1:14" x14ac:dyDescent="0.25">
      <c r="A3553" t="s">
        <v>675</v>
      </c>
      <c r="B3553" t="s">
        <v>4788</v>
      </c>
      <c r="C3553" t="s">
        <v>487</v>
      </c>
      <c r="D3553" t="s">
        <v>21</v>
      </c>
      <c r="E3553">
        <v>25840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43164</v>
      </c>
      <c r="L3553" t="s">
        <v>26</v>
      </c>
      <c r="N3553" t="s">
        <v>24</v>
      </c>
    </row>
    <row r="3554" spans="1:14" x14ac:dyDescent="0.25">
      <c r="A3554" t="s">
        <v>5433</v>
      </c>
      <c r="B3554" t="s">
        <v>4080</v>
      </c>
      <c r="C3554" t="s">
        <v>5434</v>
      </c>
      <c r="D3554" t="s">
        <v>21</v>
      </c>
      <c r="E3554">
        <v>26554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43150</v>
      </c>
      <c r="L3554" t="s">
        <v>26</v>
      </c>
      <c r="N3554" t="s">
        <v>24</v>
      </c>
    </row>
    <row r="3555" spans="1:14" x14ac:dyDescent="0.25">
      <c r="A3555" t="s">
        <v>5435</v>
      </c>
      <c r="B3555" t="s">
        <v>4099</v>
      </c>
      <c r="C3555" t="s">
        <v>441</v>
      </c>
      <c r="D3555" t="s">
        <v>21</v>
      </c>
      <c r="E3555">
        <v>26554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43150</v>
      </c>
      <c r="L3555" t="s">
        <v>26</v>
      </c>
      <c r="N3555" t="s">
        <v>24</v>
      </c>
    </row>
    <row r="3556" spans="1:14" x14ac:dyDescent="0.25">
      <c r="A3556" t="s">
        <v>5436</v>
      </c>
      <c r="B3556" t="s">
        <v>5437</v>
      </c>
      <c r="C3556" t="s">
        <v>441</v>
      </c>
      <c r="D3556" t="s">
        <v>21</v>
      </c>
      <c r="E3556">
        <v>26554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43150</v>
      </c>
      <c r="L3556" t="s">
        <v>26</v>
      </c>
      <c r="N3556" t="s">
        <v>24</v>
      </c>
    </row>
    <row r="3557" spans="1:14" x14ac:dyDescent="0.25">
      <c r="A3557" t="s">
        <v>5438</v>
      </c>
      <c r="B3557" t="s">
        <v>5439</v>
      </c>
      <c r="C3557" t="s">
        <v>686</v>
      </c>
      <c r="D3557" t="s">
        <v>21</v>
      </c>
      <c r="E3557">
        <v>26301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43150</v>
      </c>
      <c r="L3557" t="s">
        <v>26</v>
      </c>
      <c r="N3557" t="s">
        <v>24</v>
      </c>
    </row>
    <row r="3558" spans="1:14" x14ac:dyDescent="0.25">
      <c r="A3558" t="s">
        <v>341</v>
      </c>
      <c r="B3558" t="s">
        <v>1813</v>
      </c>
      <c r="C3558" t="s">
        <v>441</v>
      </c>
      <c r="D3558" t="s">
        <v>21</v>
      </c>
      <c r="E3558">
        <v>26554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43150</v>
      </c>
      <c r="L3558" t="s">
        <v>26</v>
      </c>
      <c r="N3558" t="s">
        <v>24</v>
      </c>
    </row>
    <row r="3559" spans="1:14" x14ac:dyDescent="0.25">
      <c r="A3559" t="s">
        <v>2304</v>
      </c>
      <c r="B3559" t="s">
        <v>4077</v>
      </c>
      <c r="C3559" t="s">
        <v>5434</v>
      </c>
      <c r="D3559" t="s">
        <v>21</v>
      </c>
      <c r="E3559">
        <v>26554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43150</v>
      </c>
      <c r="L3559" t="s">
        <v>26</v>
      </c>
      <c r="N3559" t="s">
        <v>24</v>
      </c>
    </row>
    <row r="3560" spans="1:14" x14ac:dyDescent="0.25">
      <c r="A3560" t="s">
        <v>4091</v>
      </c>
      <c r="B3560" t="s">
        <v>4092</v>
      </c>
      <c r="C3560" t="s">
        <v>441</v>
      </c>
      <c r="D3560" t="s">
        <v>21</v>
      </c>
      <c r="E3560">
        <v>26554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43150</v>
      </c>
      <c r="L3560" t="s">
        <v>26</v>
      </c>
      <c r="N3560" t="s">
        <v>24</v>
      </c>
    </row>
    <row r="3561" spans="1:14" x14ac:dyDescent="0.25">
      <c r="A3561" t="s">
        <v>5125</v>
      </c>
      <c r="B3561" t="s">
        <v>5440</v>
      </c>
      <c r="C3561" t="s">
        <v>5434</v>
      </c>
      <c r="D3561" t="s">
        <v>21</v>
      </c>
      <c r="E3561">
        <v>26554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43150</v>
      </c>
      <c r="L3561" t="s">
        <v>26</v>
      </c>
      <c r="N3561" t="s">
        <v>24</v>
      </c>
    </row>
    <row r="3562" spans="1:14" x14ac:dyDescent="0.25">
      <c r="A3562" t="s">
        <v>2407</v>
      </c>
      <c r="B3562" t="s">
        <v>1139</v>
      </c>
      <c r="C3562" t="s">
        <v>686</v>
      </c>
      <c r="D3562" t="s">
        <v>21</v>
      </c>
      <c r="E3562">
        <v>26301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43150</v>
      </c>
      <c r="L3562" t="s">
        <v>26</v>
      </c>
      <c r="N3562" t="s">
        <v>24</v>
      </c>
    </row>
    <row r="3563" spans="1:14" x14ac:dyDescent="0.25">
      <c r="A3563" t="s">
        <v>3612</v>
      </c>
      <c r="B3563" t="s">
        <v>3613</v>
      </c>
      <c r="C3563" t="s">
        <v>271</v>
      </c>
      <c r="D3563" t="s">
        <v>21</v>
      </c>
      <c r="E3563">
        <v>25401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43147</v>
      </c>
      <c r="L3563" t="s">
        <v>26</v>
      </c>
      <c r="N3563" t="s">
        <v>24</v>
      </c>
    </row>
    <row r="3564" spans="1:14" x14ac:dyDescent="0.25">
      <c r="A3564" t="s">
        <v>2813</v>
      </c>
      <c r="B3564" t="s">
        <v>2814</v>
      </c>
      <c r="C3564" t="s">
        <v>271</v>
      </c>
      <c r="D3564" t="s">
        <v>21</v>
      </c>
      <c r="E3564">
        <v>25401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43147</v>
      </c>
      <c r="L3564" t="s">
        <v>26</v>
      </c>
      <c r="N3564" t="s">
        <v>24</v>
      </c>
    </row>
    <row r="3565" spans="1:14" x14ac:dyDescent="0.25">
      <c r="A3565" t="s">
        <v>5441</v>
      </c>
      <c r="B3565" t="s">
        <v>1421</v>
      </c>
      <c r="C3565" t="s">
        <v>266</v>
      </c>
      <c r="D3565" t="s">
        <v>21</v>
      </c>
      <c r="E3565">
        <v>24970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43147</v>
      </c>
      <c r="L3565" t="s">
        <v>26</v>
      </c>
      <c r="N3565" t="s">
        <v>24</v>
      </c>
    </row>
    <row r="3566" spans="1:14" x14ac:dyDescent="0.25">
      <c r="A3566" t="s">
        <v>5010</v>
      </c>
      <c r="B3566" t="s">
        <v>5011</v>
      </c>
      <c r="C3566" t="s">
        <v>271</v>
      </c>
      <c r="D3566" t="s">
        <v>21</v>
      </c>
      <c r="E3566">
        <v>25401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43147</v>
      </c>
      <c r="L3566" t="s">
        <v>26</v>
      </c>
      <c r="N3566" t="s">
        <v>24</v>
      </c>
    </row>
    <row r="3567" spans="1:14" x14ac:dyDescent="0.25">
      <c r="A3567" t="s">
        <v>5442</v>
      </c>
      <c r="B3567" t="s">
        <v>4374</v>
      </c>
      <c r="C3567" t="s">
        <v>637</v>
      </c>
      <c r="D3567" t="s">
        <v>21</v>
      </c>
      <c r="E3567">
        <v>26101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43146</v>
      </c>
      <c r="L3567" t="s">
        <v>26</v>
      </c>
      <c r="N3567" t="s">
        <v>24</v>
      </c>
    </row>
    <row r="3568" spans="1:14" x14ac:dyDescent="0.25">
      <c r="A3568" t="s">
        <v>4375</v>
      </c>
      <c r="B3568" t="s">
        <v>4376</v>
      </c>
      <c r="C3568" t="s">
        <v>637</v>
      </c>
      <c r="D3568" t="s">
        <v>21</v>
      </c>
      <c r="E3568">
        <v>26101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43146</v>
      </c>
      <c r="L3568" t="s">
        <v>26</v>
      </c>
      <c r="N3568" t="s">
        <v>24</v>
      </c>
    </row>
    <row r="3569" spans="1:14" x14ac:dyDescent="0.25">
      <c r="A3569" t="s">
        <v>5444</v>
      </c>
      <c r="B3569" t="s">
        <v>2862</v>
      </c>
      <c r="C3569" t="s">
        <v>637</v>
      </c>
      <c r="D3569" t="s">
        <v>21</v>
      </c>
      <c r="E3569">
        <v>26104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43146</v>
      </c>
      <c r="L3569" t="s">
        <v>26</v>
      </c>
      <c r="N3569" t="s">
        <v>24</v>
      </c>
    </row>
    <row r="3570" spans="1:14" x14ac:dyDescent="0.25">
      <c r="A3570" t="s">
        <v>2407</v>
      </c>
      <c r="B3570" t="s">
        <v>4413</v>
      </c>
      <c r="C3570" t="s">
        <v>637</v>
      </c>
      <c r="D3570" t="s">
        <v>21</v>
      </c>
      <c r="E3570">
        <v>26101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43146</v>
      </c>
      <c r="L3570" t="s">
        <v>26</v>
      </c>
      <c r="N3570" t="s">
        <v>24</v>
      </c>
    </row>
    <row r="3571" spans="1:14" x14ac:dyDescent="0.25">
      <c r="A3571" t="s">
        <v>4116</v>
      </c>
      <c r="B3571" t="s">
        <v>2860</v>
      </c>
      <c r="C3571" t="s">
        <v>637</v>
      </c>
      <c r="D3571" t="s">
        <v>21</v>
      </c>
      <c r="E3571">
        <v>26101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43146</v>
      </c>
      <c r="L3571" t="s">
        <v>26</v>
      </c>
      <c r="N3571" t="s">
        <v>24</v>
      </c>
    </row>
    <row r="3572" spans="1:14" x14ac:dyDescent="0.25">
      <c r="A3572" t="s">
        <v>5446</v>
      </c>
      <c r="B3572" t="s">
        <v>5447</v>
      </c>
      <c r="C3572" t="s">
        <v>441</v>
      </c>
      <c r="D3572" t="s">
        <v>21</v>
      </c>
      <c r="E3572">
        <v>26554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43145</v>
      </c>
      <c r="L3572" t="s">
        <v>26</v>
      </c>
      <c r="N3572" t="s">
        <v>24</v>
      </c>
    </row>
    <row r="3573" spans="1:14" x14ac:dyDescent="0.25">
      <c r="A3573" t="s">
        <v>359</v>
      </c>
      <c r="B3573" t="s">
        <v>4701</v>
      </c>
      <c r="C3573" t="s">
        <v>686</v>
      </c>
      <c r="D3573" t="s">
        <v>21</v>
      </c>
      <c r="E3573">
        <v>26301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43145</v>
      </c>
      <c r="L3573" t="s">
        <v>26</v>
      </c>
      <c r="N3573" t="s">
        <v>24</v>
      </c>
    </row>
    <row r="3574" spans="1:14" x14ac:dyDescent="0.25">
      <c r="A3574" t="s">
        <v>1148</v>
      </c>
      <c r="B3574" t="s">
        <v>1149</v>
      </c>
      <c r="C3574" t="s">
        <v>686</v>
      </c>
      <c r="D3574" t="s">
        <v>21</v>
      </c>
      <c r="E3574">
        <v>26301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43145</v>
      </c>
      <c r="L3574" t="s">
        <v>26</v>
      </c>
      <c r="N3574" t="s">
        <v>24</v>
      </c>
    </row>
    <row r="3575" spans="1:14" x14ac:dyDescent="0.25">
      <c r="A3575" t="s">
        <v>1154</v>
      </c>
      <c r="B3575" t="s">
        <v>5448</v>
      </c>
      <c r="C3575" t="s">
        <v>686</v>
      </c>
      <c r="D3575" t="s">
        <v>21</v>
      </c>
      <c r="E3575">
        <v>26301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43145</v>
      </c>
      <c r="L3575" t="s">
        <v>26</v>
      </c>
      <c r="N3575" t="s">
        <v>24</v>
      </c>
    </row>
    <row r="3576" spans="1:14" x14ac:dyDescent="0.25">
      <c r="A3576" t="s">
        <v>5449</v>
      </c>
      <c r="B3576" t="s">
        <v>5450</v>
      </c>
      <c r="C3576" t="s">
        <v>686</v>
      </c>
      <c r="D3576" t="s">
        <v>21</v>
      </c>
      <c r="E3576">
        <v>26301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43145</v>
      </c>
      <c r="L3576" t="s">
        <v>26</v>
      </c>
      <c r="N3576" t="s">
        <v>24</v>
      </c>
    </row>
    <row r="3577" spans="1:14" x14ac:dyDescent="0.25">
      <c r="A3577" t="s">
        <v>5451</v>
      </c>
      <c r="B3577" t="s">
        <v>688</v>
      </c>
      <c r="C3577" t="s">
        <v>3086</v>
      </c>
      <c r="D3577" t="s">
        <v>21</v>
      </c>
      <c r="E3577">
        <v>26554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43145</v>
      </c>
      <c r="L3577" t="s">
        <v>26</v>
      </c>
      <c r="N3577" t="s">
        <v>24</v>
      </c>
    </row>
    <row r="3578" spans="1:14" x14ac:dyDescent="0.25">
      <c r="A3578" t="s">
        <v>2304</v>
      </c>
      <c r="B3578" t="s">
        <v>5452</v>
      </c>
      <c r="C3578" t="s">
        <v>686</v>
      </c>
      <c r="D3578" t="s">
        <v>21</v>
      </c>
      <c r="E3578">
        <v>26301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43145</v>
      </c>
      <c r="L3578" t="s">
        <v>26</v>
      </c>
      <c r="N3578" t="s">
        <v>24</v>
      </c>
    </row>
    <row r="3579" spans="1:14" x14ac:dyDescent="0.25">
      <c r="A3579" t="s">
        <v>5453</v>
      </c>
      <c r="B3579" t="s">
        <v>5454</v>
      </c>
      <c r="C3579" t="s">
        <v>3086</v>
      </c>
      <c r="D3579" t="s">
        <v>21</v>
      </c>
      <c r="E3579">
        <v>26554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43145</v>
      </c>
      <c r="L3579" t="s">
        <v>26</v>
      </c>
      <c r="N3579" t="s">
        <v>24</v>
      </c>
    </row>
    <row r="3580" spans="1:14" x14ac:dyDescent="0.25">
      <c r="A3580" t="s">
        <v>2394</v>
      </c>
      <c r="B3580" t="s">
        <v>1478</v>
      </c>
      <c r="C3580" t="s">
        <v>686</v>
      </c>
      <c r="D3580" t="s">
        <v>21</v>
      </c>
      <c r="E3580">
        <v>26301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43145</v>
      </c>
      <c r="L3580" t="s">
        <v>26</v>
      </c>
      <c r="N3580" t="s">
        <v>24</v>
      </c>
    </row>
    <row r="3581" spans="1:14" x14ac:dyDescent="0.25">
      <c r="A3581" t="s">
        <v>4484</v>
      </c>
      <c r="B3581" t="s">
        <v>4485</v>
      </c>
      <c r="C3581" t="s">
        <v>2491</v>
      </c>
      <c r="D3581" t="s">
        <v>21</v>
      </c>
      <c r="E3581">
        <v>26719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43144</v>
      </c>
      <c r="L3581" t="s">
        <v>26</v>
      </c>
      <c r="N3581" t="s">
        <v>24</v>
      </c>
    </row>
    <row r="3582" spans="1:14" x14ac:dyDescent="0.25">
      <c r="A3582" t="s">
        <v>5455</v>
      </c>
      <c r="B3582" t="s">
        <v>4253</v>
      </c>
      <c r="C3582" t="s">
        <v>1089</v>
      </c>
      <c r="D3582" t="s">
        <v>21</v>
      </c>
      <c r="E3582">
        <v>25504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43144</v>
      </c>
      <c r="L3582" t="s">
        <v>26</v>
      </c>
      <c r="N3582" t="s">
        <v>24</v>
      </c>
    </row>
    <row r="3583" spans="1:14" x14ac:dyDescent="0.25">
      <c r="A3583" t="s">
        <v>4505</v>
      </c>
      <c r="B3583" t="s">
        <v>4506</v>
      </c>
      <c r="C3583" t="s">
        <v>565</v>
      </c>
      <c r="D3583" t="s">
        <v>21</v>
      </c>
      <c r="E3583">
        <v>26726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43144</v>
      </c>
      <c r="L3583" t="s">
        <v>26</v>
      </c>
      <c r="N3583" t="s">
        <v>24</v>
      </c>
    </row>
    <row r="3584" spans="1:14" x14ac:dyDescent="0.25">
      <c r="A3584" t="s">
        <v>2304</v>
      </c>
      <c r="B3584" t="s">
        <v>4248</v>
      </c>
      <c r="C3584" t="s">
        <v>3508</v>
      </c>
      <c r="D3584" t="s">
        <v>21</v>
      </c>
      <c r="E3584">
        <v>25545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43144</v>
      </c>
      <c r="L3584" t="s">
        <v>26</v>
      </c>
      <c r="N3584" t="s">
        <v>24</v>
      </c>
    </row>
    <row r="3585" spans="1:14" x14ac:dyDescent="0.25">
      <c r="A3585" t="s">
        <v>2304</v>
      </c>
      <c r="B3585" t="s">
        <v>5456</v>
      </c>
      <c r="C3585" t="s">
        <v>1089</v>
      </c>
      <c r="D3585" t="s">
        <v>21</v>
      </c>
      <c r="E3585">
        <v>25504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43144</v>
      </c>
      <c r="L3585" t="s">
        <v>26</v>
      </c>
      <c r="N3585" t="s">
        <v>24</v>
      </c>
    </row>
    <row r="3586" spans="1:14" x14ac:dyDescent="0.25">
      <c r="A3586" t="s">
        <v>2380</v>
      </c>
      <c r="B3586" t="s">
        <v>4507</v>
      </c>
      <c r="C3586" t="s">
        <v>2491</v>
      </c>
      <c r="D3586" t="s">
        <v>21</v>
      </c>
      <c r="E3586">
        <v>26719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43144</v>
      </c>
      <c r="L3586" t="s">
        <v>26</v>
      </c>
      <c r="N3586" t="s">
        <v>24</v>
      </c>
    </row>
    <row r="3587" spans="1:14" x14ac:dyDescent="0.25">
      <c r="A3587" t="s">
        <v>2304</v>
      </c>
      <c r="B3587" t="s">
        <v>4487</v>
      </c>
      <c r="C3587" t="s">
        <v>2491</v>
      </c>
      <c r="D3587" t="s">
        <v>21</v>
      </c>
      <c r="E3587">
        <v>26719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43144</v>
      </c>
      <c r="L3587" t="s">
        <v>26</v>
      </c>
      <c r="N3587" t="s">
        <v>24</v>
      </c>
    </row>
    <row r="3588" spans="1:14" x14ac:dyDescent="0.25">
      <c r="A3588" t="s">
        <v>5457</v>
      </c>
      <c r="B3588" t="s">
        <v>5458</v>
      </c>
      <c r="C3588" t="s">
        <v>1229</v>
      </c>
      <c r="D3588" t="s">
        <v>21</v>
      </c>
      <c r="E3588">
        <v>25559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43144</v>
      </c>
      <c r="L3588" t="s">
        <v>26</v>
      </c>
      <c r="N3588" t="s">
        <v>24</v>
      </c>
    </row>
    <row r="3589" spans="1:14" x14ac:dyDescent="0.25">
      <c r="A3589" t="s">
        <v>2405</v>
      </c>
      <c r="B3589" t="s">
        <v>5459</v>
      </c>
      <c r="C3589" t="s">
        <v>1089</v>
      </c>
      <c r="D3589" t="s">
        <v>21</v>
      </c>
      <c r="E3589">
        <v>25504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43144</v>
      </c>
      <c r="L3589" t="s">
        <v>26</v>
      </c>
      <c r="N3589" t="s">
        <v>24</v>
      </c>
    </row>
    <row r="3590" spans="1:14" x14ac:dyDescent="0.25">
      <c r="A3590" t="s">
        <v>3679</v>
      </c>
      <c r="B3590" t="s">
        <v>5460</v>
      </c>
      <c r="C3590" t="s">
        <v>1229</v>
      </c>
      <c r="D3590" t="s">
        <v>21</v>
      </c>
      <c r="E3590">
        <v>25559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43144</v>
      </c>
      <c r="L3590" t="s">
        <v>26</v>
      </c>
      <c r="N3590" t="s">
        <v>24</v>
      </c>
    </row>
    <row r="3591" spans="1:14" x14ac:dyDescent="0.25">
      <c r="A3591" t="s">
        <v>1091</v>
      </c>
      <c r="B3591" t="s">
        <v>2338</v>
      </c>
      <c r="C3591" t="s">
        <v>1089</v>
      </c>
      <c r="D3591" t="s">
        <v>21</v>
      </c>
      <c r="E3591">
        <v>25504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43144</v>
      </c>
      <c r="L3591" t="s">
        <v>26</v>
      </c>
      <c r="N3591" t="s">
        <v>24</v>
      </c>
    </row>
    <row r="3592" spans="1:14" x14ac:dyDescent="0.25">
      <c r="A3592" t="s">
        <v>2354</v>
      </c>
      <c r="B3592" t="s">
        <v>5461</v>
      </c>
      <c r="C3592" t="s">
        <v>1089</v>
      </c>
      <c r="D3592" t="s">
        <v>21</v>
      </c>
      <c r="E3592">
        <v>25504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43144</v>
      </c>
      <c r="L3592" t="s">
        <v>26</v>
      </c>
      <c r="N3592" t="s">
        <v>24</v>
      </c>
    </row>
    <row r="3593" spans="1:14" x14ac:dyDescent="0.25">
      <c r="A3593" t="s">
        <v>2640</v>
      </c>
      <c r="B3593" t="s">
        <v>3917</v>
      </c>
      <c r="C3593" t="s">
        <v>3070</v>
      </c>
      <c r="D3593" t="s">
        <v>21</v>
      </c>
      <c r="E3593">
        <v>26050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43143</v>
      </c>
      <c r="L3593" t="s">
        <v>26</v>
      </c>
      <c r="N3593" t="s">
        <v>24</v>
      </c>
    </row>
    <row r="3594" spans="1:14" x14ac:dyDescent="0.25">
      <c r="A3594" t="s">
        <v>314</v>
      </c>
      <c r="B3594" t="s">
        <v>4186</v>
      </c>
      <c r="C3594" t="s">
        <v>301</v>
      </c>
      <c r="D3594" t="s">
        <v>21</v>
      </c>
      <c r="E3594">
        <v>26034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43143</v>
      </c>
      <c r="L3594" t="s">
        <v>26</v>
      </c>
      <c r="N3594" t="s">
        <v>24</v>
      </c>
    </row>
    <row r="3595" spans="1:14" x14ac:dyDescent="0.25">
      <c r="A3595" t="s">
        <v>4195</v>
      </c>
      <c r="B3595" t="s">
        <v>4196</v>
      </c>
      <c r="C3595" t="s">
        <v>3070</v>
      </c>
      <c r="D3595" t="s">
        <v>21</v>
      </c>
      <c r="E3595">
        <v>26050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43143</v>
      </c>
      <c r="L3595" t="s">
        <v>26</v>
      </c>
      <c r="N3595" t="s">
        <v>24</v>
      </c>
    </row>
    <row r="3596" spans="1:14" x14ac:dyDescent="0.25">
      <c r="A3596" t="s">
        <v>2304</v>
      </c>
      <c r="B3596" t="s">
        <v>3069</v>
      </c>
      <c r="C3596" t="s">
        <v>3070</v>
      </c>
      <c r="D3596" t="s">
        <v>21</v>
      </c>
      <c r="E3596">
        <v>26050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43143</v>
      </c>
      <c r="L3596" t="s">
        <v>26</v>
      </c>
      <c r="N3596" t="s">
        <v>24</v>
      </c>
    </row>
    <row r="3597" spans="1:14" x14ac:dyDescent="0.25">
      <c r="A3597" t="s">
        <v>5339</v>
      </c>
      <c r="B3597" t="s">
        <v>315</v>
      </c>
      <c r="C3597" t="s">
        <v>301</v>
      </c>
      <c r="D3597" t="s">
        <v>21</v>
      </c>
      <c r="E3597">
        <v>26034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43143</v>
      </c>
      <c r="L3597" t="s">
        <v>26</v>
      </c>
      <c r="N3597" t="s">
        <v>24</v>
      </c>
    </row>
    <row r="3598" spans="1:14" x14ac:dyDescent="0.25">
      <c r="A3598" t="s">
        <v>3947</v>
      </c>
      <c r="B3598" t="s">
        <v>3948</v>
      </c>
      <c r="C3598" t="s">
        <v>3070</v>
      </c>
      <c r="D3598" t="s">
        <v>21</v>
      </c>
      <c r="E3598">
        <v>26050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43143</v>
      </c>
      <c r="L3598" t="s">
        <v>26</v>
      </c>
      <c r="N3598" t="s">
        <v>24</v>
      </c>
    </row>
    <row r="3599" spans="1:14" x14ac:dyDescent="0.25">
      <c r="A3599" t="s">
        <v>4592</v>
      </c>
      <c r="B3599" t="s">
        <v>4593</v>
      </c>
      <c r="C3599" t="s">
        <v>512</v>
      </c>
      <c r="D3599" t="s">
        <v>21</v>
      </c>
      <c r="E3599">
        <v>26201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43142</v>
      </c>
      <c r="L3599" t="s">
        <v>26</v>
      </c>
      <c r="N3599" t="s">
        <v>24</v>
      </c>
    </row>
    <row r="3600" spans="1:14" x14ac:dyDescent="0.25">
      <c r="A3600" t="s">
        <v>4107</v>
      </c>
      <c r="B3600" t="s">
        <v>4108</v>
      </c>
      <c r="C3600" t="s">
        <v>4051</v>
      </c>
      <c r="D3600" t="s">
        <v>21</v>
      </c>
      <c r="E3600">
        <v>26335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43142</v>
      </c>
      <c r="L3600" t="s">
        <v>26</v>
      </c>
      <c r="N3600" t="s">
        <v>24</v>
      </c>
    </row>
    <row r="3601" spans="1:14" x14ac:dyDescent="0.25">
      <c r="A3601" t="s">
        <v>2304</v>
      </c>
      <c r="B3601" t="s">
        <v>3204</v>
      </c>
      <c r="C3601" t="s">
        <v>1112</v>
      </c>
      <c r="D3601" t="s">
        <v>21</v>
      </c>
      <c r="E3601">
        <v>26601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43142</v>
      </c>
      <c r="L3601" t="s">
        <v>26</v>
      </c>
      <c r="N3601" t="s">
        <v>24</v>
      </c>
    </row>
    <row r="3602" spans="1:14" x14ac:dyDescent="0.25">
      <c r="A3602" t="s">
        <v>2404</v>
      </c>
      <c r="B3602" t="s">
        <v>4589</v>
      </c>
      <c r="C3602" t="s">
        <v>512</v>
      </c>
      <c r="D3602" t="s">
        <v>21</v>
      </c>
      <c r="E3602">
        <v>26201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43142</v>
      </c>
      <c r="L3602" t="s">
        <v>26</v>
      </c>
      <c r="N3602" t="s">
        <v>24</v>
      </c>
    </row>
    <row r="3603" spans="1:14" x14ac:dyDescent="0.25">
      <c r="A3603" t="s">
        <v>2954</v>
      </c>
      <c r="B3603" t="s">
        <v>4110</v>
      </c>
      <c r="C3603" t="s">
        <v>4051</v>
      </c>
      <c r="D3603" t="s">
        <v>21</v>
      </c>
      <c r="E3603">
        <v>26335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43142</v>
      </c>
      <c r="L3603" t="s">
        <v>26</v>
      </c>
      <c r="N3603" t="s">
        <v>24</v>
      </c>
    </row>
    <row r="3604" spans="1:14" x14ac:dyDescent="0.25">
      <c r="A3604" t="s">
        <v>1091</v>
      </c>
      <c r="B3604" t="s">
        <v>5462</v>
      </c>
      <c r="C3604" t="s">
        <v>1112</v>
      </c>
      <c r="D3604" t="s">
        <v>21</v>
      </c>
      <c r="E3604">
        <v>26601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43142</v>
      </c>
      <c r="L3604" t="s">
        <v>26</v>
      </c>
      <c r="N3604" t="s">
        <v>24</v>
      </c>
    </row>
    <row r="3605" spans="1:14" x14ac:dyDescent="0.25">
      <c r="A3605" t="s">
        <v>3610</v>
      </c>
      <c r="B3605" t="s">
        <v>3611</v>
      </c>
      <c r="C3605" t="s">
        <v>1112</v>
      </c>
      <c r="D3605" t="s">
        <v>21</v>
      </c>
      <c r="E3605">
        <v>26601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43142</v>
      </c>
      <c r="L3605" t="s">
        <v>26</v>
      </c>
      <c r="N3605" t="s">
        <v>24</v>
      </c>
    </row>
    <row r="3606" spans="1:14" x14ac:dyDescent="0.25">
      <c r="A3606" t="s">
        <v>2432</v>
      </c>
      <c r="B3606" t="s">
        <v>4570</v>
      </c>
      <c r="C3606" t="s">
        <v>2937</v>
      </c>
      <c r="D3606" t="s">
        <v>21</v>
      </c>
      <c r="E3606">
        <v>25535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43140</v>
      </c>
      <c r="L3606" t="s">
        <v>26</v>
      </c>
      <c r="N3606" t="s">
        <v>24</v>
      </c>
    </row>
    <row r="3607" spans="1:14" x14ac:dyDescent="0.25">
      <c r="A3607" t="s">
        <v>5463</v>
      </c>
      <c r="B3607" t="s">
        <v>2936</v>
      </c>
      <c r="C3607" t="s">
        <v>2937</v>
      </c>
      <c r="D3607" t="s">
        <v>21</v>
      </c>
      <c r="E3607">
        <v>25535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43140</v>
      </c>
      <c r="L3607" t="s">
        <v>26</v>
      </c>
      <c r="N3607" t="s">
        <v>24</v>
      </c>
    </row>
    <row r="3608" spans="1:14" x14ac:dyDescent="0.25">
      <c r="A3608" t="s">
        <v>2304</v>
      </c>
      <c r="B3608" t="s">
        <v>2933</v>
      </c>
      <c r="C3608" t="s">
        <v>2919</v>
      </c>
      <c r="D3608" t="s">
        <v>21</v>
      </c>
      <c r="E3608">
        <v>25570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43140</v>
      </c>
      <c r="L3608" t="s">
        <v>26</v>
      </c>
      <c r="N3608" t="s">
        <v>24</v>
      </c>
    </row>
    <row r="3609" spans="1:14" x14ac:dyDescent="0.25">
      <c r="A3609" t="s">
        <v>2304</v>
      </c>
      <c r="B3609" t="s">
        <v>4569</v>
      </c>
      <c r="C3609" t="s">
        <v>2937</v>
      </c>
      <c r="D3609" t="s">
        <v>21</v>
      </c>
      <c r="E3609">
        <v>25535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43140</v>
      </c>
      <c r="L3609" t="s">
        <v>26</v>
      </c>
      <c r="N3609" t="s">
        <v>24</v>
      </c>
    </row>
    <row r="3610" spans="1:14" x14ac:dyDescent="0.25">
      <c r="A3610" t="s">
        <v>2380</v>
      </c>
      <c r="B3610" t="s">
        <v>4571</v>
      </c>
      <c r="C3610" t="s">
        <v>2937</v>
      </c>
      <c r="D3610" t="s">
        <v>21</v>
      </c>
      <c r="E3610">
        <v>25535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43140</v>
      </c>
      <c r="L3610" t="s">
        <v>26</v>
      </c>
      <c r="N3610" t="s">
        <v>24</v>
      </c>
    </row>
    <row r="3611" spans="1:14" x14ac:dyDescent="0.25">
      <c r="A3611" t="s">
        <v>5464</v>
      </c>
      <c r="B3611" t="s">
        <v>5465</v>
      </c>
      <c r="C3611" t="s">
        <v>2008</v>
      </c>
      <c r="D3611" t="s">
        <v>21</v>
      </c>
      <c r="E3611">
        <v>25674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43140</v>
      </c>
      <c r="L3611" t="s">
        <v>26</v>
      </c>
      <c r="N3611" t="s">
        <v>24</v>
      </c>
    </row>
    <row r="3612" spans="1:14" x14ac:dyDescent="0.25">
      <c r="A3612" t="s">
        <v>4936</v>
      </c>
      <c r="B3612" t="s">
        <v>3467</v>
      </c>
      <c r="C3612" t="s">
        <v>537</v>
      </c>
      <c r="D3612" t="s">
        <v>21</v>
      </c>
      <c r="E3612">
        <v>25053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43137</v>
      </c>
      <c r="L3612" t="s">
        <v>26</v>
      </c>
      <c r="N3612" t="s">
        <v>24</v>
      </c>
    </row>
    <row r="3613" spans="1:14" x14ac:dyDescent="0.25">
      <c r="A3613" t="s">
        <v>5467</v>
      </c>
      <c r="B3613" t="s">
        <v>5468</v>
      </c>
      <c r="C3613" t="s">
        <v>2358</v>
      </c>
      <c r="D3613" t="s">
        <v>21</v>
      </c>
      <c r="E3613">
        <v>25177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43136</v>
      </c>
      <c r="L3613" t="s">
        <v>26</v>
      </c>
      <c r="N3613" t="s">
        <v>24</v>
      </c>
    </row>
    <row r="3614" spans="1:14" x14ac:dyDescent="0.25">
      <c r="A3614" t="s">
        <v>2432</v>
      </c>
      <c r="B3614" t="s">
        <v>4427</v>
      </c>
      <c r="C3614" t="s">
        <v>4042</v>
      </c>
      <c r="D3614" t="s">
        <v>21</v>
      </c>
      <c r="E3614">
        <v>25302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43136</v>
      </c>
      <c r="L3614" t="s">
        <v>26</v>
      </c>
      <c r="N3614" t="s">
        <v>24</v>
      </c>
    </row>
    <row r="3615" spans="1:14" x14ac:dyDescent="0.25">
      <c r="A3615" t="s">
        <v>4040</v>
      </c>
      <c r="B3615" t="s">
        <v>4041</v>
      </c>
      <c r="C3615" t="s">
        <v>4042</v>
      </c>
      <c r="D3615" t="s">
        <v>21</v>
      </c>
      <c r="E3615">
        <v>25302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43136</v>
      </c>
      <c r="L3615" t="s">
        <v>26</v>
      </c>
      <c r="N3615" t="s">
        <v>24</v>
      </c>
    </row>
    <row r="3616" spans="1:14" x14ac:dyDescent="0.25">
      <c r="A3616" t="s">
        <v>2304</v>
      </c>
      <c r="B3616" t="s">
        <v>5469</v>
      </c>
      <c r="C3616" t="s">
        <v>48</v>
      </c>
      <c r="D3616" t="s">
        <v>21</v>
      </c>
      <c r="E3616">
        <v>25302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43136</v>
      </c>
      <c r="L3616" t="s">
        <v>26</v>
      </c>
      <c r="N3616" t="s">
        <v>24</v>
      </c>
    </row>
    <row r="3617" spans="1:14" x14ac:dyDescent="0.25">
      <c r="A3617" t="s">
        <v>2304</v>
      </c>
      <c r="B3617" t="s">
        <v>730</v>
      </c>
      <c r="C3617" t="s">
        <v>48</v>
      </c>
      <c r="D3617" t="s">
        <v>21</v>
      </c>
      <c r="E3617">
        <v>25313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43136</v>
      </c>
      <c r="L3617" t="s">
        <v>26</v>
      </c>
      <c r="N3617" t="s">
        <v>24</v>
      </c>
    </row>
    <row r="3618" spans="1:14" x14ac:dyDescent="0.25">
      <c r="A3618" t="s">
        <v>2304</v>
      </c>
      <c r="B3618" t="s">
        <v>4028</v>
      </c>
      <c r="C3618" t="s">
        <v>2460</v>
      </c>
      <c r="D3618" t="s">
        <v>21</v>
      </c>
      <c r="E3618">
        <v>25045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43136</v>
      </c>
      <c r="L3618" t="s">
        <v>26</v>
      </c>
      <c r="N3618" t="s">
        <v>24</v>
      </c>
    </row>
    <row r="3619" spans="1:14" x14ac:dyDescent="0.25">
      <c r="A3619" t="s">
        <v>2380</v>
      </c>
      <c r="B3619" t="s">
        <v>4045</v>
      </c>
      <c r="C3619" t="s">
        <v>2460</v>
      </c>
      <c r="D3619" t="s">
        <v>21</v>
      </c>
      <c r="E3619">
        <v>25045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43136</v>
      </c>
      <c r="L3619" t="s">
        <v>26</v>
      </c>
      <c r="N3619" t="s">
        <v>24</v>
      </c>
    </row>
    <row r="3620" spans="1:14" x14ac:dyDescent="0.25">
      <c r="A3620" t="s">
        <v>3216</v>
      </c>
      <c r="B3620" t="s">
        <v>4432</v>
      </c>
      <c r="C3620" t="s">
        <v>4042</v>
      </c>
      <c r="D3620" t="s">
        <v>21</v>
      </c>
      <c r="E3620">
        <v>25302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43136</v>
      </c>
      <c r="L3620" t="s">
        <v>26</v>
      </c>
      <c r="N3620" t="s">
        <v>24</v>
      </c>
    </row>
    <row r="3621" spans="1:14" x14ac:dyDescent="0.25">
      <c r="A3621" t="s">
        <v>4048</v>
      </c>
      <c r="B3621" t="s">
        <v>4049</v>
      </c>
      <c r="C3621" t="s">
        <v>4042</v>
      </c>
      <c r="D3621" t="s">
        <v>21</v>
      </c>
      <c r="E3621">
        <v>25302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43136</v>
      </c>
      <c r="L3621" t="s">
        <v>26</v>
      </c>
      <c r="N3621" t="s">
        <v>24</v>
      </c>
    </row>
    <row r="3622" spans="1:14" x14ac:dyDescent="0.25">
      <c r="A3622" t="s">
        <v>1594</v>
      </c>
      <c r="B3622" t="s">
        <v>4054</v>
      </c>
      <c r="C3622" t="s">
        <v>2460</v>
      </c>
      <c r="D3622" t="s">
        <v>21</v>
      </c>
      <c r="E3622">
        <v>25045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43136</v>
      </c>
      <c r="L3622" t="s">
        <v>26</v>
      </c>
      <c r="N3622" t="s">
        <v>24</v>
      </c>
    </row>
    <row r="3623" spans="1:14" x14ac:dyDescent="0.25">
      <c r="A3623" t="s">
        <v>5470</v>
      </c>
      <c r="B3623" t="s">
        <v>5471</v>
      </c>
      <c r="C3623" t="s">
        <v>48</v>
      </c>
      <c r="D3623" t="s">
        <v>21</v>
      </c>
      <c r="E3623">
        <v>25304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43136</v>
      </c>
      <c r="L3623" t="s">
        <v>26</v>
      </c>
      <c r="N3623" t="s">
        <v>24</v>
      </c>
    </row>
    <row r="3624" spans="1:14" x14ac:dyDescent="0.25">
      <c r="A3624" t="s">
        <v>5475</v>
      </c>
      <c r="B3624" t="s">
        <v>5476</v>
      </c>
      <c r="C3624" t="s">
        <v>480</v>
      </c>
      <c r="D3624" t="s">
        <v>21</v>
      </c>
      <c r="E3624">
        <v>25901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43129</v>
      </c>
      <c r="L3624" t="s">
        <v>26</v>
      </c>
      <c r="N3624" t="s">
        <v>24</v>
      </c>
    </row>
    <row r="3625" spans="1:14" x14ac:dyDescent="0.25">
      <c r="A3625" t="s">
        <v>2432</v>
      </c>
      <c r="B3625" t="s">
        <v>2095</v>
      </c>
      <c r="C3625" t="s">
        <v>2451</v>
      </c>
      <c r="D3625" t="s">
        <v>21</v>
      </c>
      <c r="E3625">
        <v>25812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43129</v>
      </c>
      <c r="L3625" t="s">
        <v>26</v>
      </c>
      <c r="N3625" t="s">
        <v>24</v>
      </c>
    </row>
    <row r="3626" spans="1:14" x14ac:dyDescent="0.25">
      <c r="A3626" t="s">
        <v>4115</v>
      </c>
      <c r="B3626" t="s">
        <v>5477</v>
      </c>
      <c r="C3626" t="s">
        <v>1534</v>
      </c>
      <c r="D3626" t="s">
        <v>21</v>
      </c>
      <c r="E3626">
        <v>26651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43129</v>
      </c>
      <c r="L3626" t="s">
        <v>26</v>
      </c>
      <c r="N3626" t="s">
        <v>24</v>
      </c>
    </row>
    <row r="3627" spans="1:14" x14ac:dyDescent="0.25">
      <c r="A3627" t="s">
        <v>2304</v>
      </c>
      <c r="B3627" t="s">
        <v>5478</v>
      </c>
      <c r="C3627" t="s">
        <v>1534</v>
      </c>
      <c r="D3627" t="s">
        <v>21</v>
      </c>
      <c r="E3627">
        <v>26651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43129</v>
      </c>
      <c r="L3627" t="s">
        <v>26</v>
      </c>
      <c r="N3627" t="s">
        <v>24</v>
      </c>
    </row>
    <row r="3628" spans="1:14" x14ac:dyDescent="0.25">
      <c r="A3628" t="s">
        <v>2380</v>
      </c>
      <c r="B3628" t="s">
        <v>5479</v>
      </c>
      <c r="C3628" t="s">
        <v>1534</v>
      </c>
      <c r="D3628" t="s">
        <v>21</v>
      </c>
      <c r="E3628">
        <v>26651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43129</v>
      </c>
      <c r="L3628" t="s">
        <v>26</v>
      </c>
      <c r="N3628" t="s">
        <v>24</v>
      </c>
    </row>
    <row r="3629" spans="1:14" x14ac:dyDescent="0.25">
      <c r="A3629" t="s">
        <v>2304</v>
      </c>
      <c r="B3629" t="s">
        <v>2453</v>
      </c>
      <c r="C3629" t="s">
        <v>2454</v>
      </c>
      <c r="D3629" t="s">
        <v>21</v>
      </c>
      <c r="E3629">
        <v>25059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43129</v>
      </c>
      <c r="L3629" t="s">
        <v>26</v>
      </c>
      <c r="N3629" t="s">
        <v>24</v>
      </c>
    </row>
    <row r="3630" spans="1:14" x14ac:dyDescent="0.25">
      <c r="A3630" t="s">
        <v>2304</v>
      </c>
      <c r="B3630" t="s">
        <v>2450</v>
      </c>
      <c r="C3630" t="s">
        <v>2451</v>
      </c>
      <c r="D3630" t="s">
        <v>21</v>
      </c>
      <c r="E3630">
        <v>25812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43129</v>
      </c>
      <c r="L3630" t="s">
        <v>26</v>
      </c>
      <c r="N3630" t="s">
        <v>24</v>
      </c>
    </row>
    <row r="3631" spans="1:14" x14ac:dyDescent="0.25">
      <c r="A3631" t="s">
        <v>2304</v>
      </c>
      <c r="B3631" t="s">
        <v>5480</v>
      </c>
      <c r="C3631" t="s">
        <v>480</v>
      </c>
      <c r="D3631" t="s">
        <v>21</v>
      </c>
      <c r="E3631">
        <v>25901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43129</v>
      </c>
      <c r="L3631" t="s">
        <v>26</v>
      </c>
      <c r="N3631" t="s">
        <v>24</v>
      </c>
    </row>
    <row r="3632" spans="1:14" x14ac:dyDescent="0.25">
      <c r="A3632" t="s">
        <v>2571</v>
      </c>
      <c r="B3632" t="s">
        <v>5481</v>
      </c>
      <c r="C3632" t="s">
        <v>480</v>
      </c>
      <c r="D3632" t="s">
        <v>21</v>
      </c>
      <c r="E3632">
        <v>25901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43129</v>
      </c>
      <c r="L3632" t="s">
        <v>26</v>
      </c>
      <c r="N3632" t="s">
        <v>24</v>
      </c>
    </row>
    <row r="3633" spans="1:14" x14ac:dyDescent="0.25">
      <c r="A3633" t="s">
        <v>2404</v>
      </c>
      <c r="B3633" t="s">
        <v>5482</v>
      </c>
      <c r="C3633" t="s">
        <v>1534</v>
      </c>
      <c r="D3633" t="s">
        <v>21</v>
      </c>
      <c r="E3633">
        <v>26651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43129</v>
      </c>
      <c r="L3633" t="s">
        <v>26</v>
      </c>
      <c r="N3633" t="s">
        <v>24</v>
      </c>
    </row>
    <row r="3634" spans="1:14" x14ac:dyDescent="0.25">
      <c r="A3634" t="s">
        <v>2407</v>
      </c>
      <c r="B3634" t="s">
        <v>5483</v>
      </c>
      <c r="C3634" t="s">
        <v>1534</v>
      </c>
      <c r="D3634" t="s">
        <v>21</v>
      </c>
      <c r="E3634">
        <v>26651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43129</v>
      </c>
      <c r="L3634" t="s">
        <v>26</v>
      </c>
      <c r="N3634" t="s">
        <v>24</v>
      </c>
    </row>
    <row r="3635" spans="1:14" x14ac:dyDescent="0.25">
      <c r="A3635" t="s">
        <v>2407</v>
      </c>
      <c r="B3635" t="s">
        <v>4555</v>
      </c>
      <c r="C3635" t="s">
        <v>2058</v>
      </c>
      <c r="D3635" t="s">
        <v>21</v>
      </c>
      <c r="E3635">
        <v>26610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43129</v>
      </c>
      <c r="L3635" t="s">
        <v>26</v>
      </c>
      <c r="N3635" t="s">
        <v>24</v>
      </c>
    </row>
    <row r="3636" spans="1:14" x14ac:dyDescent="0.25">
      <c r="A3636" t="s">
        <v>505</v>
      </c>
      <c r="B3636" t="s">
        <v>506</v>
      </c>
      <c r="C3636" t="s">
        <v>480</v>
      </c>
      <c r="D3636" t="s">
        <v>21</v>
      </c>
      <c r="E3636">
        <v>25901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43129</v>
      </c>
      <c r="L3636" t="s">
        <v>26</v>
      </c>
      <c r="N3636" t="s">
        <v>24</v>
      </c>
    </row>
    <row r="3637" spans="1:14" x14ac:dyDescent="0.25">
      <c r="A3637" t="s">
        <v>4116</v>
      </c>
      <c r="B3637" t="s">
        <v>491</v>
      </c>
      <c r="C3637" t="s">
        <v>480</v>
      </c>
      <c r="D3637" t="s">
        <v>21</v>
      </c>
      <c r="E3637">
        <v>25901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43129</v>
      </c>
      <c r="L3637" t="s">
        <v>26</v>
      </c>
      <c r="N3637" t="s">
        <v>24</v>
      </c>
    </row>
    <row r="3638" spans="1:14" x14ac:dyDescent="0.25">
      <c r="A3638" t="s">
        <v>1594</v>
      </c>
      <c r="B3638" t="s">
        <v>479</v>
      </c>
      <c r="C3638" t="s">
        <v>480</v>
      </c>
      <c r="D3638" t="s">
        <v>21</v>
      </c>
      <c r="E3638">
        <v>25901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43129</v>
      </c>
      <c r="L3638" t="s">
        <v>26</v>
      </c>
      <c r="N3638" t="s">
        <v>24</v>
      </c>
    </row>
    <row r="3639" spans="1:14" x14ac:dyDescent="0.25">
      <c r="A3639" t="s">
        <v>4237</v>
      </c>
      <c r="B3639" t="s">
        <v>5484</v>
      </c>
      <c r="C3639" t="s">
        <v>480</v>
      </c>
      <c r="D3639" t="s">
        <v>21</v>
      </c>
      <c r="E3639">
        <v>25901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43129</v>
      </c>
      <c r="L3639" t="s">
        <v>26</v>
      </c>
      <c r="N3639" t="s">
        <v>24</v>
      </c>
    </row>
    <row r="3640" spans="1:14" x14ac:dyDescent="0.25">
      <c r="A3640" t="s">
        <v>2824</v>
      </c>
      <c r="B3640" t="s">
        <v>5485</v>
      </c>
      <c r="C3640" t="s">
        <v>1534</v>
      </c>
      <c r="D3640" t="s">
        <v>21</v>
      </c>
      <c r="E3640">
        <v>26651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43129</v>
      </c>
      <c r="L3640" t="s">
        <v>26</v>
      </c>
      <c r="N3640" t="s">
        <v>24</v>
      </c>
    </row>
    <row r="3641" spans="1:14" x14ac:dyDescent="0.25">
      <c r="A3641" t="s">
        <v>359</v>
      </c>
      <c r="B3641" t="s">
        <v>300</v>
      </c>
      <c r="C3641" t="s">
        <v>301</v>
      </c>
      <c r="D3641" t="s">
        <v>21</v>
      </c>
      <c r="E3641">
        <v>26034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43125</v>
      </c>
      <c r="L3641" t="s">
        <v>26</v>
      </c>
      <c r="N3641" t="s">
        <v>24</v>
      </c>
    </row>
    <row r="3642" spans="1:14" x14ac:dyDescent="0.25">
      <c r="A3642" t="s">
        <v>496</v>
      </c>
      <c r="B3642" t="s">
        <v>4725</v>
      </c>
      <c r="C3642" t="s">
        <v>537</v>
      </c>
      <c r="D3642" t="s">
        <v>21</v>
      </c>
      <c r="E3642">
        <v>25053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43125</v>
      </c>
      <c r="L3642" t="s">
        <v>26</v>
      </c>
      <c r="N3642" t="s">
        <v>24</v>
      </c>
    </row>
    <row r="3643" spans="1:14" x14ac:dyDescent="0.25">
      <c r="A3643" t="s">
        <v>5486</v>
      </c>
      <c r="B3643" t="s">
        <v>472</v>
      </c>
      <c r="C3643" t="s">
        <v>301</v>
      </c>
      <c r="D3643" t="s">
        <v>21</v>
      </c>
      <c r="E3643">
        <v>26034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43125</v>
      </c>
      <c r="L3643" t="s">
        <v>26</v>
      </c>
      <c r="N3643" t="s">
        <v>24</v>
      </c>
    </row>
    <row r="3644" spans="1:14" x14ac:dyDescent="0.25">
      <c r="A3644" t="s">
        <v>4193</v>
      </c>
      <c r="B3644" t="s">
        <v>4194</v>
      </c>
      <c r="C3644" t="s">
        <v>301</v>
      </c>
      <c r="D3644" t="s">
        <v>21</v>
      </c>
      <c r="E3644">
        <v>26034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43125</v>
      </c>
      <c r="L3644" t="s">
        <v>26</v>
      </c>
      <c r="N3644" t="s">
        <v>24</v>
      </c>
    </row>
    <row r="3645" spans="1:14" x14ac:dyDescent="0.25">
      <c r="A3645" t="s">
        <v>2304</v>
      </c>
      <c r="B3645" t="s">
        <v>4181</v>
      </c>
      <c r="C3645" t="s">
        <v>293</v>
      </c>
      <c r="D3645" t="s">
        <v>21</v>
      </c>
      <c r="E3645">
        <v>26056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43125</v>
      </c>
      <c r="L3645" t="s">
        <v>26</v>
      </c>
      <c r="N3645" t="s">
        <v>24</v>
      </c>
    </row>
    <row r="3646" spans="1:14" x14ac:dyDescent="0.25">
      <c r="A3646" t="s">
        <v>2380</v>
      </c>
      <c r="B3646" t="s">
        <v>5487</v>
      </c>
      <c r="C3646" t="s">
        <v>707</v>
      </c>
      <c r="D3646" t="s">
        <v>21</v>
      </c>
      <c r="E3646">
        <v>24701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43125</v>
      </c>
      <c r="L3646" t="s">
        <v>26</v>
      </c>
      <c r="N3646" t="s">
        <v>24</v>
      </c>
    </row>
    <row r="3647" spans="1:14" x14ac:dyDescent="0.25">
      <c r="A3647" t="s">
        <v>5488</v>
      </c>
      <c r="B3647" t="s">
        <v>4691</v>
      </c>
      <c r="C3647" t="s">
        <v>304</v>
      </c>
      <c r="D3647" t="s">
        <v>21</v>
      </c>
      <c r="E3647">
        <v>24740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43125</v>
      </c>
      <c r="L3647" t="s">
        <v>26</v>
      </c>
      <c r="N3647" t="s">
        <v>24</v>
      </c>
    </row>
    <row r="3648" spans="1:14" x14ac:dyDescent="0.25">
      <c r="A3648" t="s">
        <v>2871</v>
      </c>
      <c r="B3648" t="s">
        <v>2872</v>
      </c>
      <c r="C3648" t="s">
        <v>537</v>
      </c>
      <c r="D3648" t="s">
        <v>21</v>
      </c>
      <c r="E3648">
        <v>25053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43125</v>
      </c>
      <c r="L3648" t="s">
        <v>26</v>
      </c>
      <c r="N3648" t="s">
        <v>24</v>
      </c>
    </row>
    <row r="3649" spans="1:14" x14ac:dyDescent="0.25">
      <c r="A3649" t="s">
        <v>3625</v>
      </c>
      <c r="B3649" t="s">
        <v>3626</v>
      </c>
      <c r="C3649" t="s">
        <v>304</v>
      </c>
      <c r="D3649" t="s">
        <v>21</v>
      </c>
      <c r="E3649">
        <v>24740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43125</v>
      </c>
      <c r="L3649" t="s">
        <v>26</v>
      </c>
      <c r="N3649" t="s">
        <v>24</v>
      </c>
    </row>
    <row r="3650" spans="1:14" x14ac:dyDescent="0.25">
      <c r="A3650" t="s">
        <v>2404</v>
      </c>
      <c r="B3650" t="s">
        <v>4688</v>
      </c>
      <c r="C3650" t="s">
        <v>304</v>
      </c>
      <c r="D3650" t="s">
        <v>21</v>
      </c>
      <c r="E3650">
        <v>24740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43125</v>
      </c>
      <c r="L3650" t="s">
        <v>26</v>
      </c>
      <c r="N3650" t="s">
        <v>24</v>
      </c>
    </row>
    <row r="3651" spans="1:14" x14ac:dyDescent="0.25">
      <c r="A3651" t="s">
        <v>2664</v>
      </c>
      <c r="B3651" t="s">
        <v>342</v>
      </c>
      <c r="C3651" t="s">
        <v>304</v>
      </c>
      <c r="D3651" t="s">
        <v>21</v>
      </c>
      <c r="E3651">
        <v>24740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43125</v>
      </c>
      <c r="L3651" t="s">
        <v>26</v>
      </c>
      <c r="N3651" t="s">
        <v>24</v>
      </c>
    </row>
    <row r="3652" spans="1:14" x14ac:dyDescent="0.25">
      <c r="A3652" t="s">
        <v>5025</v>
      </c>
      <c r="B3652" t="s">
        <v>5026</v>
      </c>
      <c r="C3652" t="s">
        <v>304</v>
      </c>
      <c r="D3652" t="s">
        <v>21</v>
      </c>
      <c r="E3652">
        <v>24740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43125</v>
      </c>
      <c r="L3652" t="s">
        <v>26</v>
      </c>
      <c r="N3652" t="s">
        <v>24</v>
      </c>
    </row>
    <row r="3653" spans="1:14" x14ac:dyDescent="0.25">
      <c r="A3653" t="s">
        <v>1594</v>
      </c>
      <c r="B3653" t="s">
        <v>2716</v>
      </c>
      <c r="C3653" t="s">
        <v>304</v>
      </c>
      <c r="D3653" t="s">
        <v>21</v>
      </c>
      <c r="E3653">
        <v>24740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43125</v>
      </c>
      <c r="L3653" t="s">
        <v>26</v>
      </c>
      <c r="N3653" t="s">
        <v>24</v>
      </c>
    </row>
    <row r="3654" spans="1:14" x14ac:dyDescent="0.25">
      <c r="A3654" t="s">
        <v>5015</v>
      </c>
      <c r="B3654" t="s">
        <v>5489</v>
      </c>
      <c r="C3654" t="s">
        <v>537</v>
      </c>
      <c r="D3654" t="s">
        <v>21</v>
      </c>
      <c r="E3654">
        <v>25053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43125</v>
      </c>
      <c r="L3654" t="s">
        <v>26</v>
      </c>
      <c r="N3654" t="s">
        <v>24</v>
      </c>
    </row>
    <row r="3655" spans="1:14" x14ac:dyDescent="0.25">
      <c r="A3655" t="s">
        <v>2272</v>
      </c>
      <c r="B3655" t="s">
        <v>2875</v>
      </c>
      <c r="C3655" t="s">
        <v>2363</v>
      </c>
      <c r="D3655" t="s">
        <v>21</v>
      </c>
      <c r="E3655">
        <v>25203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43125</v>
      </c>
      <c r="L3655" t="s">
        <v>26</v>
      </c>
      <c r="N3655" t="s">
        <v>24</v>
      </c>
    </row>
    <row r="3656" spans="1:14" x14ac:dyDescent="0.25">
      <c r="A3656" t="s">
        <v>3290</v>
      </c>
      <c r="B3656" t="s">
        <v>2695</v>
      </c>
      <c r="C3656" t="s">
        <v>304</v>
      </c>
      <c r="D3656" t="s">
        <v>21</v>
      </c>
      <c r="E3656">
        <v>24740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43125</v>
      </c>
      <c r="L3656" t="s">
        <v>26</v>
      </c>
      <c r="N3656" t="s">
        <v>24</v>
      </c>
    </row>
    <row r="3657" spans="1:14" x14ac:dyDescent="0.25">
      <c r="A3657" t="s">
        <v>3406</v>
      </c>
      <c r="B3657" t="s">
        <v>3407</v>
      </c>
      <c r="C3657" t="s">
        <v>258</v>
      </c>
      <c r="D3657" t="s">
        <v>21</v>
      </c>
      <c r="E3657">
        <v>26047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43125</v>
      </c>
      <c r="L3657" t="s">
        <v>26</v>
      </c>
      <c r="N3657" t="s">
        <v>24</v>
      </c>
    </row>
    <row r="3658" spans="1:14" x14ac:dyDescent="0.25">
      <c r="A3658" t="s">
        <v>476</v>
      </c>
      <c r="B3658" t="s">
        <v>5490</v>
      </c>
      <c r="C3658" t="s">
        <v>301</v>
      </c>
      <c r="D3658" t="s">
        <v>21</v>
      </c>
      <c r="E3658">
        <v>26034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43125</v>
      </c>
      <c r="L3658" t="s">
        <v>26</v>
      </c>
      <c r="N3658" t="s">
        <v>24</v>
      </c>
    </row>
    <row r="3659" spans="1:14" x14ac:dyDescent="0.25">
      <c r="A3659" t="s">
        <v>5491</v>
      </c>
      <c r="B3659" t="s">
        <v>4661</v>
      </c>
      <c r="C3659" t="s">
        <v>304</v>
      </c>
      <c r="D3659" t="s">
        <v>21</v>
      </c>
      <c r="E3659">
        <v>24740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43124</v>
      </c>
      <c r="L3659" t="s">
        <v>26</v>
      </c>
      <c r="N3659" t="s">
        <v>24</v>
      </c>
    </row>
    <row r="3660" spans="1:14" x14ac:dyDescent="0.25">
      <c r="A3660" t="s">
        <v>5455</v>
      </c>
      <c r="B3660" t="s">
        <v>4660</v>
      </c>
      <c r="C3660" t="s">
        <v>304</v>
      </c>
      <c r="D3660" t="s">
        <v>21</v>
      </c>
      <c r="E3660">
        <v>24740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43124</v>
      </c>
      <c r="L3660" t="s">
        <v>26</v>
      </c>
      <c r="N3660" t="s">
        <v>24</v>
      </c>
    </row>
    <row r="3661" spans="1:14" x14ac:dyDescent="0.25">
      <c r="A3661" t="s">
        <v>343</v>
      </c>
      <c r="B3661" t="s">
        <v>3621</v>
      </c>
      <c r="C3661" t="s">
        <v>304</v>
      </c>
      <c r="D3661" t="s">
        <v>21</v>
      </c>
      <c r="E3661">
        <v>24740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43124</v>
      </c>
      <c r="L3661" t="s">
        <v>26</v>
      </c>
      <c r="N3661" t="s">
        <v>24</v>
      </c>
    </row>
    <row r="3662" spans="1:14" x14ac:dyDescent="0.25">
      <c r="A3662" t="s">
        <v>4667</v>
      </c>
      <c r="B3662" t="s">
        <v>4668</v>
      </c>
      <c r="C3662" t="s">
        <v>304</v>
      </c>
      <c r="D3662" t="s">
        <v>21</v>
      </c>
      <c r="E3662">
        <v>24740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43124</v>
      </c>
      <c r="L3662" t="s">
        <v>26</v>
      </c>
      <c r="N3662" t="s">
        <v>24</v>
      </c>
    </row>
    <row r="3663" spans="1:14" x14ac:dyDescent="0.25">
      <c r="A3663" t="s">
        <v>2304</v>
      </c>
      <c r="B3663" t="s">
        <v>5492</v>
      </c>
      <c r="C3663" t="s">
        <v>304</v>
      </c>
      <c r="D3663" t="s">
        <v>21</v>
      </c>
      <c r="E3663">
        <v>24740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43124</v>
      </c>
      <c r="L3663" t="s">
        <v>26</v>
      </c>
      <c r="N3663" t="s">
        <v>24</v>
      </c>
    </row>
    <row r="3664" spans="1:14" x14ac:dyDescent="0.25">
      <c r="A3664" t="s">
        <v>3216</v>
      </c>
      <c r="B3664" t="s">
        <v>4680</v>
      </c>
      <c r="C3664" t="s">
        <v>304</v>
      </c>
      <c r="D3664" t="s">
        <v>21</v>
      </c>
      <c r="E3664">
        <v>24740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43124</v>
      </c>
      <c r="L3664" t="s">
        <v>26</v>
      </c>
      <c r="N3664" t="s">
        <v>24</v>
      </c>
    </row>
    <row r="3665" spans="1:14" x14ac:dyDescent="0.25">
      <c r="A3665" t="s">
        <v>2711</v>
      </c>
      <c r="B3665" t="s">
        <v>2712</v>
      </c>
      <c r="C3665" t="s">
        <v>304</v>
      </c>
      <c r="D3665" t="s">
        <v>21</v>
      </c>
      <c r="E3665">
        <v>24740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43124</v>
      </c>
      <c r="L3665" t="s">
        <v>26</v>
      </c>
      <c r="N3665" t="s">
        <v>24</v>
      </c>
    </row>
    <row r="3666" spans="1:14" x14ac:dyDescent="0.25">
      <c r="A3666" t="s">
        <v>5493</v>
      </c>
      <c r="B3666" t="s">
        <v>5494</v>
      </c>
      <c r="C3666" t="s">
        <v>700</v>
      </c>
      <c r="D3666" t="s">
        <v>21</v>
      </c>
      <c r="E3666">
        <v>25419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43123</v>
      </c>
      <c r="L3666" t="s">
        <v>26</v>
      </c>
      <c r="N3666" t="s">
        <v>24</v>
      </c>
    </row>
    <row r="3667" spans="1:14" x14ac:dyDescent="0.25">
      <c r="A3667" t="s">
        <v>359</v>
      </c>
      <c r="B3667" t="s">
        <v>1083</v>
      </c>
      <c r="C3667" t="s">
        <v>700</v>
      </c>
      <c r="D3667" t="s">
        <v>21</v>
      </c>
      <c r="E3667">
        <v>25419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43123</v>
      </c>
      <c r="L3667" t="s">
        <v>26</v>
      </c>
      <c r="N3667" t="s">
        <v>24</v>
      </c>
    </row>
    <row r="3668" spans="1:14" x14ac:dyDescent="0.25">
      <c r="A3668" t="s">
        <v>5495</v>
      </c>
      <c r="B3668" t="s">
        <v>5496</v>
      </c>
      <c r="C3668" t="s">
        <v>700</v>
      </c>
      <c r="D3668" t="s">
        <v>21</v>
      </c>
      <c r="E3668">
        <v>25419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43123</v>
      </c>
      <c r="L3668" t="s">
        <v>26</v>
      </c>
      <c r="N3668" t="s">
        <v>24</v>
      </c>
    </row>
    <row r="3669" spans="1:14" x14ac:dyDescent="0.25">
      <c r="A3669" t="s">
        <v>5497</v>
      </c>
      <c r="B3669" t="s">
        <v>699</v>
      </c>
      <c r="C3669" t="s">
        <v>700</v>
      </c>
      <c r="D3669" t="s">
        <v>21</v>
      </c>
      <c r="E3669">
        <v>25419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43123</v>
      </c>
      <c r="L3669" t="s">
        <v>26</v>
      </c>
      <c r="N3669" t="s">
        <v>24</v>
      </c>
    </row>
    <row r="3670" spans="1:14" x14ac:dyDescent="0.25">
      <c r="A3670" t="s">
        <v>2304</v>
      </c>
      <c r="B3670" t="s">
        <v>1078</v>
      </c>
      <c r="C3670" t="s">
        <v>700</v>
      </c>
      <c r="D3670" t="s">
        <v>21</v>
      </c>
      <c r="E3670">
        <v>25419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43123</v>
      </c>
      <c r="L3670" t="s">
        <v>26</v>
      </c>
      <c r="N3670" t="s">
        <v>24</v>
      </c>
    </row>
    <row r="3671" spans="1:14" x14ac:dyDescent="0.25">
      <c r="A3671" t="s">
        <v>1091</v>
      </c>
      <c r="B3671" t="s">
        <v>3617</v>
      </c>
      <c r="C3671" t="s">
        <v>271</v>
      </c>
      <c r="D3671" t="s">
        <v>21</v>
      </c>
      <c r="E3671">
        <v>25404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43123</v>
      </c>
      <c r="L3671" t="s">
        <v>26</v>
      </c>
      <c r="N3671" t="s">
        <v>24</v>
      </c>
    </row>
    <row r="3672" spans="1:14" x14ac:dyDescent="0.25">
      <c r="A3672" t="s">
        <v>5498</v>
      </c>
      <c r="B3672" t="s">
        <v>4820</v>
      </c>
      <c r="C3672" t="s">
        <v>441</v>
      </c>
      <c r="D3672" t="s">
        <v>21</v>
      </c>
      <c r="E3672">
        <v>26554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43122</v>
      </c>
      <c r="L3672" t="s">
        <v>26</v>
      </c>
      <c r="N3672" t="s">
        <v>24</v>
      </c>
    </row>
    <row r="3673" spans="1:14" x14ac:dyDescent="0.25">
      <c r="A3673" t="s">
        <v>4807</v>
      </c>
      <c r="B3673" t="s">
        <v>4808</v>
      </c>
      <c r="C3673" t="s">
        <v>441</v>
      </c>
      <c r="D3673" t="s">
        <v>21</v>
      </c>
      <c r="E3673">
        <v>26554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43122</v>
      </c>
      <c r="L3673" t="s">
        <v>26</v>
      </c>
      <c r="N3673" t="s">
        <v>24</v>
      </c>
    </row>
    <row r="3674" spans="1:14" x14ac:dyDescent="0.25">
      <c r="A3674" t="s">
        <v>4809</v>
      </c>
      <c r="B3674" t="s">
        <v>4810</v>
      </c>
      <c r="C3674" t="s">
        <v>441</v>
      </c>
      <c r="D3674" t="s">
        <v>21</v>
      </c>
      <c r="E3674">
        <v>26554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43122</v>
      </c>
      <c r="L3674" t="s">
        <v>26</v>
      </c>
      <c r="N3674" t="s">
        <v>24</v>
      </c>
    </row>
    <row r="3675" spans="1:14" x14ac:dyDescent="0.25">
      <c r="A3675" t="s">
        <v>2320</v>
      </c>
      <c r="B3675" t="s">
        <v>4819</v>
      </c>
      <c r="C3675" t="s">
        <v>441</v>
      </c>
      <c r="D3675" t="s">
        <v>21</v>
      </c>
      <c r="E3675">
        <v>26554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43122</v>
      </c>
      <c r="L3675" t="s">
        <v>26</v>
      </c>
      <c r="N3675" t="s">
        <v>24</v>
      </c>
    </row>
    <row r="3676" spans="1:14" x14ac:dyDescent="0.25">
      <c r="A3676" t="s">
        <v>4821</v>
      </c>
      <c r="B3676" t="s">
        <v>4822</v>
      </c>
      <c r="C3676" t="s">
        <v>441</v>
      </c>
      <c r="D3676" t="s">
        <v>21</v>
      </c>
      <c r="E3676">
        <v>26554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43122</v>
      </c>
      <c r="L3676" t="s">
        <v>26</v>
      </c>
      <c r="N3676" t="s">
        <v>24</v>
      </c>
    </row>
    <row r="3677" spans="1:14" x14ac:dyDescent="0.25">
      <c r="A3677" t="s">
        <v>2304</v>
      </c>
      <c r="B3677" t="s">
        <v>4801</v>
      </c>
      <c r="C3677" t="s">
        <v>441</v>
      </c>
      <c r="D3677" t="s">
        <v>21</v>
      </c>
      <c r="E3677">
        <v>26554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43122</v>
      </c>
      <c r="L3677" t="s">
        <v>26</v>
      </c>
      <c r="N3677" t="s">
        <v>24</v>
      </c>
    </row>
    <row r="3678" spans="1:14" x14ac:dyDescent="0.25">
      <c r="A3678" t="s">
        <v>2394</v>
      </c>
      <c r="B3678" t="s">
        <v>4828</v>
      </c>
      <c r="C3678" t="s">
        <v>441</v>
      </c>
      <c r="D3678" t="s">
        <v>21</v>
      </c>
      <c r="E3678">
        <v>26554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43122</v>
      </c>
      <c r="L3678" t="s">
        <v>26</v>
      </c>
      <c r="N3678" t="s">
        <v>24</v>
      </c>
    </row>
    <row r="3679" spans="1:14" x14ac:dyDescent="0.25">
      <c r="A3679" t="s">
        <v>5499</v>
      </c>
      <c r="B3679" t="s">
        <v>4601</v>
      </c>
      <c r="C3679" t="s">
        <v>512</v>
      </c>
      <c r="D3679" t="s">
        <v>21</v>
      </c>
      <c r="E3679">
        <v>26201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43121</v>
      </c>
      <c r="L3679" t="s">
        <v>26</v>
      </c>
      <c r="N3679" t="s">
        <v>24</v>
      </c>
    </row>
    <row r="3680" spans="1:14" x14ac:dyDescent="0.25">
      <c r="A3680" t="s">
        <v>5500</v>
      </c>
      <c r="B3680" t="s">
        <v>3349</v>
      </c>
      <c r="C3680" t="s">
        <v>512</v>
      </c>
      <c r="D3680" t="s">
        <v>21</v>
      </c>
      <c r="E3680">
        <v>26201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43121</v>
      </c>
      <c r="L3680" t="s">
        <v>26</v>
      </c>
      <c r="N3680" t="s">
        <v>24</v>
      </c>
    </row>
    <row r="3681" spans="1:14" x14ac:dyDescent="0.25">
      <c r="A3681" t="s">
        <v>5501</v>
      </c>
      <c r="B3681" t="s">
        <v>4420</v>
      </c>
      <c r="C3681" t="s">
        <v>686</v>
      </c>
      <c r="D3681" t="s">
        <v>21</v>
      </c>
      <c r="E3681">
        <v>26301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43121</v>
      </c>
      <c r="L3681" t="s">
        <v>26</v>
      </c>
      <c r="N3681" t="s">
        <v>24</v>
      </c>
    </row>
    <row r="3682" spans="1:14" x14ac:dyDescent="0.25">
      <c r="A3682" t="s">
        <v>5502</v>
      </c>
      <c r="B3682" t="s">
        <v>2280</v>
      </c>
      <c r="C3682" t="s">
        <v>512</v>
      </c>
      <c r="D3682" t="s">
        <v>21</v>
      </c>
      <c r="E3682">
        <v>26201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43121</v>
      </c>
      <c r="L3682" t="s">
        <v>26</v>
      </c>
      <c r="N3682" t="s">
        <v>24</v>
      </c>
    </row>
    <row r="3683" spans="1:14" x14ac:dyDescent="0.25">
      <c r="A3683" t="s">
        <v>2432</v>
      </c>
      <c r="B3683" t="s">
        <v>4588</v>
      </c>
      <c r="C3683" t="s">
        <v>512</v>
      </c>
      <c r="D3683" t="s">
        <v>21</v>
      </c>
      <c r="E3683">
        <v>26201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43121</v>
      </c>
      <c r="L3683" t="s">
        <v>26</v>
      </c>
      <c r="N3683" t="s">
        <v>24</v>
      </c>
    </row>
    <row r="3684" spans="1:14" x14ac:dyDescent="0.25">
      <c r="A3684" t="s">
        <v>1517</v>
      </c>
      <c r="B3684" t="s">
        <v>4397</v>
      </c>
      <c r="C3684" t="s">
        <v>686</v>
      </c>
      <c r="D3684" t="s">
        <v>21</v>
      </c>
      <c r="E3684">
        <v>26301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43121</v>
      </c>
      <c r="L3684" t="s">
        <v>26</v>
      </c>
      <c r="N3684" t="s">
        <v>24</v>
      </c>
    </row>
    <row r="3685" spans="1:14" x14ac:dyDescent="0.25">
      <c r="A3685" t="s">
        <v>1517</v>
      </c>
      <c r="B3685" t="s">
        <v>423</v>
      </c>
      <c r="C3685" t="s">
        <v>320</v>
      </c>
      <c r="D3685" t="s">
        <v>21</v>
      </c>
      <c r="E3685">
        <v>26452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43121</v>
      </c>
      <c r="L3685" t="s">
        <v>26</v>
      </c>
      <c r="N3685" t="s">
        <v>24</v>
      </c>
    </row>
    <row r="3686" spans="1:14" x14ac:dyDescent="0.25">
      <c r="A3686" t="s">
        <v>3338</v>
      </c>
      <c r="B3686" t="s">
        <v>3339</v>
      </c>
      <c r="C3686" t="s">
        <v>512</v>
      </c>
      <c r="D3686" t="s">
        <v>21</v>
      </c>
      <c r="E3686">
        <v>26201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43121</v>
      </c>
      <c r="L3686" t="s">
        <v>26</v>
      </c>
      <c r="N3686" t="s">
        <v>24</v>
      </c>
    </row>
    <row r="3687" spans="1:14" x14ac:dyDescent="0.25">
      <c r="A3687" t="s">
        <v>343</v>
      </c>
      <c r="B3687" t="s">
        <v>2913</v>
      </c>
      <c r="C3687" t="s">
        <v>686</v>
      </c>
      <c r="D3687" t="s">
        <v>21</v>
      </c>
      <c r="E3687">
        <v>26301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43121</v>
      </c>
      <c r="L3687" t="s">
        <v>26</v>
      </c>
      <c r="N3687" t="s">
        <v>24</v>
      </c>
    </row>
    <row r="3688" spans="1:14" x14ac:dyDescent="0.25">
      <c r="A3688" t="s">
        <v>3277</v>
      </c>
      <c r="B3688" t="s">
        <v>3452</v>
      </c>
      <c r="C3688" t="s">
        <v>320</v>
      </c>
      <c r="D3688" t="s">
        <v>21</v>
      </c>
      <c r="E3688">
        <v>26452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43121</v>
      </c>
      <c r="L3688" t="s">
        <v>26</v>
      </c>
      <c r="N3688" t="s">
        <v>24</v>
      </c>
    </row>
    <row r="3689" spans="1:14" x14ac:dyDescent="0.25">
      <c r="A3689" t="s">
        <v>318</v>
      </c>
      <c r="B3689" t="s">
        <v>319</v>
      </c>
      <c r="C3689" t="s">
        <v>320</v>
      </c>
      <c r="D3689" t="s">
        <v>21</v>
      </c>
      <c r="E3689">
        <v>26452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43121</v>
      </c>
      <c r="L3689" t="s">
        <v>26</v>
      </c>
      <c r="N3689" t="s">
        <v>24</v>
      </c>
    </row>
    <row r="3690" spans="1:14" x14ac:dyDescent="0.25">
      <c r="A3690" t="s">
        <v>2304</v>
      </c>
      <c r="B3690" t="s">
        <v>4586</v>
      </c>
      <c r="C3690" t="s">
        <v>512</v>
      </c>
      <c r="D3690" t="s">
        <v>21</v>
      </c>
      <c r="E3690">
        <v>26201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43121</v>
      </c>
      <c r="L3690" t="s">
        <v>26</v>
      </c>
      <c r="N3690" t="s">
        <v>24</v>
      </c>
    </row>
    <row r="3691" spans="1:14" x14ac:dyDescent="0.25">
      <c r="A3691" t="s">
        <v>2304</v>
      </c>
      <c r="B3691" t="s">
        <v>3858</v>
      </c>
      <c r="C3691" t="s">
        <v>686</v>
      </c>
      <c r="D3691" t="s">
        <v>21</v>
      </c>
      <c r="E3691">
        <v>26301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43121</v>
      </c>
      <c r="L3691" t="s">
        <v>26</v>
      </c>
      <c r="N3691" t="s">
        <v>24</v>
      </c>
    </row>
    <row r="3692" spans="1:14" x14ac:dyDescent="0.25">
      <c r="A3692" t="s">
        <v>3889</v>
      </c>
      <c r="B3692" t="s">
        <v>3890</v>
      </c>
      <c r="C3692" t="s">
        <v>686</v>
      </c>
      <c r="D3692" t="s">
        <v>21</v>
      </c>
      <c r="E3692">
        <v>26301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43121</v>
      </c>
      <c r="L3692" t="s">
        <v>26</v>
      </c>
      <c r="N3692" t="s">
        <v>24</v>
      </c>
    </row>
    <row r="3693" spans="1:14" x14ac:dyDescent="0.25">
      <c r="A3693" t="s">
        <v>2664</v>
      </c>
      <c r="B3693" t="s">
        <v>3472</v>
      </c>
      <c r="C3693" t="s">
        <v>320</v>
      </c>
      <c r="D3693" t="s">
        <v>21</v>
      </c>
      <c r="E3693">
        <v>26452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43121</v>
      </c>
      <c r="L3693" t="s">
        <v>26</v>
      </c>
      <c r="N3693" t="s">
        <v>24</v>
      </c>
    </row>
    <row r="3694" spans="1:14" x14ac:dyDescent="0.25">
      <c r="A3694" t="s">
        <v>2405</v>
      </c>
      <c r="B3694" t="s">
        <v>3468</v>
      </c>
      <c r="C3694" t="s">
        <v>320</v>
      </c>
      <c r="D3694" t="s">
        <v>21</v>
      </c>
      <c r="E3694">
        <v>26452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43121</v>
      </c>
      <c r="L3694" t="s">
        <v>26</v>
      </c>
      <c r="N3694" t="s">
        <v>24</v>
      </c>
    </row>
    <row r="3695" spans="1:14" x14ac:dyDescent="0.25">
      <c r="A3695" t="s">
        <v>2407</v>
      </c>
      <c r="B3695" t="s">
        <v>421</v>
      </c>
      <c r="C3695" t="s">
        <v>320</v>
      </c>
      <c r="D3695" t="s">
        <v>21</v>
      </c>
      <c r="E3695">
        <v>26452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43121</v>
      </c>
      <c r="L3695" t="s">
        <v>26</v>
      </c>
      <c r="N3695" t="s">
        <v>24</v>
      </c>
    </row>
    <row r="3696" spans="1:14" x14ac:dyDescent="0.25">
      <c r="A3696" t="s">
        <v>2407</v>
      </c>
      <c r="B3696" t="s">
        <v>3350</v>
      </c>
      <c r="C3696" t="s">
        <v>512</v>
      </c>
      <c r="D3696" t="s">
        <v>21</v>
      </c>
      <c r="E3696">
        <v>26201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43121</v>
      </c>
      <c r="L3696" t="s">
        <v>26</v>
      </c>
      <c r="N3696" t="s">
        <v>24</v>
      </c>
    </row>
    <row r="3697" spans="1:14" x14ac:dyDescent="0.25">
      <c r="A3697" t="s">
        <v>3587</v>
      </c>
      <c r="B3697" t="s">
        <v>5503</v>
      </c>
      <c r="C3697" t="s">
        <v>686</v>
      </c>
      <c r="D3697" t="s">
        <v>21</v>
      </c>
      <c r="E3697">
        <v>26301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43121</v>
      </c>
      <c r="L3697" t="s">
        <v>26</v>
      </c>
      <c r="N3697" t="s">
        <v>24</v>
      </c>
    </row>
    <row r="3698" spans="1:14" x14ac:dyDescent="0.25">
      <c r="A3698" t="s">
        <v>1485</v>
      </c>
      <c r="B3698" t="s">
        <v>3903</v>
      </c>
      <c r="C3698" t="s">
        <v>686</v>
      </c>
      <c r="D3698" t="s">
        <v>21</v>
      </c>
      <c r="E3698">
        <v>26301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43121</v>
      </c>
      <c r="L3698" t="s">
        <v>26</v>
      </c>
      <c r="N3698" t="s">
        <v>24</v>
      </c>
    </row>
    <row r="3699" spans="1:14" x14ac:dyDescent="0.25">
      <c r="A3699" t="s">
        <v>4116</v>
      </c>
      <c r="B3699" t="s">
        <v>692</v>
      </c>
      <c r="C3699" t="s">
        <v>686</v>
      </c>
      <c r="D3699" t="s">
        <v>21</v>
      </c>
      <c r="E3699">
        <v>26301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43121</v>
      </c>
      <c r="L3699" t="s">
        <v>26</v>
      </c>
      <c r="N3699" t="s">
        <v>24</v>
      </c>
    </row>
    <row r="3700" spans="1:14" x14ac:dyDescent="0.25">
      <c r="A3700" t="s">
        <v>4116</v>
      </c>
      <c r="B3700" t="s">
        <v>5504</v>
      </c>
      <c r="C3700" t="s">
        <v>512</v>
      </c>
      <c r="D3700" t="s">
        <v>21</v>
      </c>
      <c r="E3700">
        <v>26201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43121</v>
      </c>
      <c r="L3700" t="s">
        <v>26</v>
      </c>
      <c r="N3700" t="s">
        <v>24</v>
      </c>
    </row>
    <row r="3701" spans="1:14" x14ac:dyDescent="0.25">
      <c r="A3701" t="s">
        <v>5505</v>
      </c>
      <c r="B3701" t="s">
        <v>5506</v>
      </c>
      <c r="C3701" t="s">
        <v>686</v>
      </c>
      <c r="D3701" t="s">
        <v>21</v>
      </c>
      <c r="E3701">
        <v>26301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43121</v>
      </c>
      <c r="L3701" t="s">
        <v>26</v>
      </c>
      <c r="N3701" t="s">
        <v>24</v>
      </c>
    </row>
    <row r="3702" spans="1:14" x14ac:dyDescent="0.25">
      <c r="A3702" t="s">
        <v>1091</v>
      </c>
      <c r="B3702" t="s">
        <v>2282</v>
      </c>
      <c r="C3702" t="s">
        <v>512</v>
      </c>
      <c r="D3702" t="s">
        <v>21</v>
      </c>
      <c r="E3702">
        <v>26201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43121</v>
      </c>
      <c r="L3702" t="s">
        <v>26</v>
      </c>
      <c r="N3702" t="s">
        <v>24</v>
      </c>
    </row>
    <row r="3703" spans="1:14" x14ac:dyDescent="0.25">
      <c r="A3703" t="s">
        <v>1091</v>
      </c>
      <c r="B3703" t="s">
        <v>685</v>
      </c>
      <c r="C3703" t="s">
        <v>686</v>
      </c>
      <c r="D3703" t="s">
        <v>21</v>
      </c>
      <c r="E3703">
        <v>26301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43121</v>
      </c>
      <c r="L3703" t="s">
        <v>26</v>
      </c>
      <c r="N3703" t="s">
        <v>24</v>
      </c>
    </row>
    <row r="3704" spans="1:14" x14ac:dyDescent="0.25">
      <c r="A3704" t="s">
        <v>1091</v>
      </c>
      <c r="B3704" t="s">
        <v>3472</v>
      </c>
      <c r="C3704" t="s">
        <v>320</v>
      </c>
      <c r="D3704" t="s">
        <v>21</v>
      </c>
      <c r="E3704">
        <v>26452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43121</v>
      </c>
      <c r="L3704" t="s">
        <v>26</v>
      </c>
      <c r="N3704" t="s">
        <v>24</v>
      </c>
    </row>
    <row r="3705" spans="1:14" x14ac:dyDescent="0.25">
      <c r="A3705" t="s">
        <v>2575</v>
      </c>
      <c r="B3705" t="s">
        <v>4605</v>
      </c>
      <c r="C3705" t="s">
        <v>512</v>
      </c>
      <c r="D3705" t="s">
        <v>21</v>
      </c>
      <c r="E3705">
        <v>26201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43121</v>
      </c>
      <c r="L3705" t="s">
        <v>26</v>
      </c>
      <c r="N3705" t="s">
        <v>24</v>
      </c>
    </row>
    <row r="3706" spans="1:14" x14ac:dyDescent="0.25">
      <c r="A3706" t="s">
        <v>5507</v>
      </c>
      <c r="B3706" t="s">
        <v>5508</v>
      </c>
      <c r="C3706" t="s">
        <v>512</v>
      </c>
      <c r="D3706" t="s">
        <v>21</v>
      </c>
      <c r="E3706">
        <v>26201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43121</v>
      </c>
      <c r="L3706" t="s">
        <v>26</v>
      </c>
      <c r="N3706" t="s">
        <v>24</v>
      </c>
    </row>
    <row r="3707" spans="1:14" x14ac:dyDescent="0.25">
      <c r="A3707" t="s">
        <v>1225</v>
      </c>
      <c r="B3707" t="s">
        <v>1226</v>
      </c>
      <c r="C3707" t="s">
        <v>1089</v>
      </c>
      <c r="D3707" t="s">
        <v>21</v>
      </c>
      <c r="E3707">
        <v>25504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43119</v>
      </c>
      <c r="L3707" t="s">
        <v>26</v>
      </c>
      <c r="N3707" t="s">
        <v>24</v>
      </c>
    </row>
    <row r="3708" spans="1:14" x14ac:dyDescent="0.25">
      <c r="A3708" t="s">
        <v>3554</v>
      </c>
      <c r="B3708" t="s">
        <v>5509</v>
      </c>
      <c r="C3708" t="s">
        <v>1089</v>
      </c>
      <c r="D3708" t="s">
        <v>21</v>
      </c>
      <c r="E3708">
        <v>25504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43119</v>
      </c>
      <c r="L3708" t="s">
        <v>26</v>
      </c>
      <c r="N3708" t="s">
        <v>24</v>
      </c>
    </row>
    <row r="3709" spans="1:14" x14ac:dyDescent="0.25">
      <c r="A3709" t="s">
        <v>359</v>
      </c>
      <c r="B3709" t="s">
        <v>3331</v>
      </c>
      <c r="C3709" t="s">
        <v>948</v>
      </c>
      <c r="D3709" t="s">
        <v>21</v>
      </c>
      <c r="E3709">
        <v>25430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43119</v>
      </c>
      <c r="L3709" t="s">
        <v>26</v>
      </c>
      <c r="N3709" t="s">
        <v>24</v>
      </c>
    </row>
    <row r="3710" spans="1:14" x14ac:dyDescent="0.25">
      <c r="A3710" t="s">
        <v>2432</v>
      </c>
      <c r="B3710" t="s">
        <v>5510</v>
      </c>
      <c r="C3710" t="s">
        <v>37</v>
      </c>
      <c r="D3710" t="s">
        <v>21</v>
      </c>
      <c r="E3710">
        <v>26505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43119</v>
      </c>
      <c r="L3710" t="s">
        <v>26</v>
      </c>
      <c r="N3710" t="s">
        <v>24</v>
      </c>
    </row>
    <row r="3711" spans="1:14" x14ac:dyDescent="0.25">
      <c r="A3711" t="s">
        <v>5511</v>
      </c>
      <c r="B3711" t="s">
        <v>5512</v>
      </c>
      <c r="C3711" t="s">
        <v>37</v>
      </c>
      <c r="D3711" t="s">
        <v>21</v>
      </c>
      <c r="E3711">
        <v>26505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43119</v>
      </c>
      <c r="L3711" t="s">
        <v>26</v>
      </c>
      <c r="N3711" t="s">
        <v>24</v>
      </c>
    </row>
    <row r="3712" spans="1:14" x14ac:dyDescent="0.25">
      <c r="A3712" t="s">
        <v>1517</v>
      </c>
      <c r="B3712" t="s">
        <v>3873</v>
      </c>
      <c r="C3712" t="s">
        <v>37</v>
      </c>
      <c r="D3712" t="s">
        <v>21</v>
      </c>
      <c r="E3712">
        <v>26505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43119</v>
      </c>
      <c r="L3712" t="s">
        <v>26</v>
      </c>
      <c r="N3712" t="s">
        <v>24</v>
      </c>
    </row>
    <row r="3713" spans="1:14" x14ac:dyDescent="0.25">
      <c r="A3713" t="s">
        <v>4817</v>
      </c>
      <c r="B3713" t="s">
        <v>4818</v>
      </c>
      <c r="C3713" t="s">
        <v>271</v>
      </c>
      <c r="D3713" t="s">
        <v>21</v>
      </c>
      <c r="E3713">
        <v>25404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43119</v>
      </c>
      <c r="L3713" t="s">
        <v>26</v>
      </c>
      <c r="N3713" t="s">
        <v>24</v>
      </c>
    </row>
    <row r="3714" spans="1:14" x14ac:dyDescent="0.25">
      <c r="A3714" t="s">
        <v>5513</v>
      </c>
      <c r="B3714" t="s">
        <v>5514</v>
      </c>
      <c r="C3714" t="s">
        <v>37</v>
      </c>
      <c r="D3714" t="s">
        <v>21</v>
      </c>
      <c r="E3714">
        <v>26501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43119</v>
      </c>
      <c r="L3714" t="s">
        <v>26</v>
      </c>
      <c r="N3714" t="s">
        <v>24</v>
      </c>
    </row>
    <row r="3715" spans="1:14" x14ac:dyDescent="0.25">
      <c r="A3715" t="s">
        <v>343</v>
      </c>
      <c r="B3715" t="s">
        <v>5515</v>
      </c>
      <c r="C3715" t="s">
        <v>1089</v>
      </c>
      <c r="D3715" t="s">
        <v>21</v>
      </c>
      <c r="E3715">
        <v>25504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43119</v>
      </c>
      <c r="L3715" t="s">
        <v>26</v>
      </c>
      <c r="N3715" t="s">
        <v>24</v>
      </c>
    </row>
    <row r="3716" spans="1:14" x14ac:dyDescent="0.25">
      <c r="A3716" t="s">
        <v>3277</v>
      </c>
      <c r="B3716" t="s">
        <v>3863</v>
      </c>
      <c r="C3716" t="s">
        <v>37</v>
      </c>
      <c r="D3716" t="s">
        <v>21</v>
      </c>
      <c r="E3716">
        <v>26505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43119</v>
      </c>
      <c r="L3716" t="s">
        <v>26</v>
      </c>
      <c r="N3716" t="s">
        <v>24</v>
      </c>
    </row>
    <row r="3717" spans="1:14" x14ac:dyDescent="0.25">
      <c r="A3717" t="s">
        <v>2304</v>
      </c>
      <c r="B3717" t="s">
        <v>3322</v>
      </c>
      <c r="C3717" t="s">
        <v>948</v>
      </c>
      <c r="D3717" t="s">
        <v>21</v>
      </c>
      <c r="E3717">
        <v>25430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43119</v>
      </c>
      <c r="L3717" t="s">
        <v>26</v>
      </c>
      <c r="N3717" t="s">
        <v>24</v>
      </c>
    </row>
    <row r="3718" spans="1:14" x14ac:dyDescent="0.25">
      <c r="A3718" t="s">
        <v>2380</v>
      </c>
      <c r="B3718" t="s">
        <v>1663</v>
      </c>
      <c r="C3718" t="s">
        <v>1089</v>
      </c>
      <c r="D3718" t="s">
        <v>21</v>
      </c>
      <c r="E3718">
        <v>25504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43119</v>
      </c>
      <c r="L3718" t="s">
        <v>26</v>
      </c>
      <c r="N3718" t="s">
        <v>24</v>
      </c>
    </row>
    <row r="3719" spans="1:14" x14ac:dyDescent="0.25">
      <c r="A3719" t="s">
        <v>2304</v>
      </c>
      <c r="B3719" t="s">
        <v>3865</v>
      </c>
      <c r="C3719" t="s">
        <v>37</v>
      </c>
      <c r="D3719" t="s">
        <v>21</v>
      </c>
      <c r="E3719">
        <v>26505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43119</v>
      </c>
      <c r="L3719" t="s">
        <v>26</v>
      </c>
      <c r="N3719" t="s">
        <v>24</v>
      </c>
    </row>
    <row r="3720" spans="1:14" x14ac:dyDescent="0.25">
      <c r="A3720" t="s">
        <v>2348</v>
      </c>
      <c r="B3720" t="s">
        <v>2349</v>
      </c>
      <c r="C3720" t="s">
        <v>1089</v>
      </c>
      <c r="D3720" t="s">
        <v>21</v>
      </c>
      <c r="E3720">
        <v>25504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43119</v>
      </c>
      <c r="L3720" t="s">
        <v>26</v>
      </c>
      <c r="N3720" t="s">
        <v>24</v>
      </c>
    </row>
    <row r="3721" spans="1:14" x14ac:dyDescent="0.25">
      <c r="A3721" t="s">
        <v>4829</v>
      </c>
      <c r="B3721" t="s">
        <v>4830</v>
      </c>
      <c r="C3721" t="s">
        <v>271</v>
      </c>
      <c r="D3721" t="s">
        <v>21</v>
      </c>
      <c r="E3721">
        <v>25401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43119</v>
      </c>
      <c r="L3721" t="s">
        <v>26</v>
      </c>
      <c r="N3721" t="s">
        <v>24</v>
      </c>
    </row>
    <row r="3722" spans="1:14" x14ac:dyDescent="0.25">
      <c r="A3722" t="s">
        <v>2821</v>
      </c>
      <c r="B3722" t="s">
        <v>2822</v>
      </c>
      <c r="C3722" t="s">
        <v>271</v>
      </c>
      <c r="D3722" t="s">
        <v>21</v>
      </c>
      <c r="E3722">
        <v>25401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43119</v>
      </c>
      <c r="L3722" t="s">
        <v>26</v>
      </c>
      <c r="N3722" t="s">
        <v>24</v>
      </c>
    </row>
    <row r="3723" spans="1:14" x14ac:dyDescent="0.25">
      <c r="A3723" t="s">
        <v>5516</v>
      </c>
      <c r="B3723" t="s">
        <v>5517</v>
      </c>
      <c r="C3723" t="s">
        <v>1089</v>
      </c>
      <c r="D3723" t="s">
        <v>21</v>
      </c>
      <c r="E3723">
        <v>25504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43119</v>
      </c>
      <c r="L3723" t="s">
        <v>26</v>
      </c>
      <c r="N3723" t="s">
        <v>24</v>
      </c>
    </row>
    <row r="3724" spans="1:14" x14ac:dyDescent="0.25">
      <c r="A3724" t="s">
        <v>4116</v>
      </c>
      <c r="B3724" t="s">
        <v>1185</v>
      </c>
      <c r="C3724" t="s">
        <v>37</v>
      </c>
      <c r="D3724" t="s">
        <v>21</v>
      </c>
      <c r="E3724">
        <v>26505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43119</v>
      </c>
      <c r="L3724" t="s">
        <v>26</v>
      </c>
      <c r="N3724" t="s">
        <v>24</v>
      </c>
    </row>
    <row r="3725" spans="1:14" x14ac:dyDescent="0.25">
      <c r="A3725" t="s">
        <v>4116</v>
      </c>
      <c r="B3725" t="s">
        <v>1239</v>
      </c>
      <c r="C3725" t="s">
        <v>1089</v>
      </c>
      <c r="D3725" t="s">
        <v>21</v>
      </c>
      <c r="E3725">
        <v>25504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43119</v>
      </c>
      <c r="L3725" t="s">
        <v>26</v>
      </c>
      <c r="N3725" t="s">
        <v>24</v>
      </c>
    </row>
    <row r="3726" spans="1:14" x14ac:dyDescent="0.25">
      <c r="A3726" t="s">
        <v>1280</v>
      </c>
      <c r="B3726" t="s">
        <v>1281</v>
      </c>
      <c r="C3726" t="s">
        <v>1089</v>
      </c>
      <c r="D3726" t="s">
        <v>21</v>
      </c>
      <c r="E3726">
        <v>25504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43119</v>
      </c>
      <c r="L3726" t="s">
        <v>26</v>
      </c>
      <c r="N3726" t="s">
        <v>24</v>
      </c>
    </row>
    <row r="3727" spans="1:14" x14ac:dyDescent="0.25">
      <c r="A3727" t="s">
        <v>3290</v>
      </c>
      <c r="B3727" t="s">
        <v>3262</v>
      </c>
      <c r="C3727" t="s">
        <v>1089</v>
      </c>
      <c r="D3727" t="s">
        <v>21</v>
      </c>
      <c r="E3727">
        <v>25504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43119</v>
      </c>
      <c r="L3727" t="s">
        <v>26</v>
      </c>
      <c r="N3727" t="s">
        <v>24</v>
      </c>
    </row>
    <row r="3728" spans="1:14" x14ac:dyDescent="0.25">
      <c r="A3728" t="s">
        <v>2352</v>
      </c>
      <c r="B3728" t="s">
        <v>5518</v>
      </c>
      <c r="C3728" t="s">
        <v>1089</v>
      </c>
      <c r="D3728" t="s">
        <v>21</v>
      </c>
      <c r="E3728">
        <v>25504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43119</v>
      </c>
      <c r="L3728" t="s">
        <v>26</v>
      </c>
      <c r="N3728" t="s">
        <v>24</v>
      </c>
    </row>
    <row r="3729" spans="1:14" x14ac:dyDescent="0.25">
      <c r="A3729" t="s">
        <v>2413</v>
      </c>
      <c r="B3729" t="s">
        <v>2414</v>
      </c>
      <c r="C3729" t="s">
        <v>37</v>
      </c>
      <c r="D3729" t="s">
        <v>21</v>
      </c>
      <c r="E3729">
        <v>26501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43119</v>
      </c>
      <c r="L3729" t="s">
        <v>26</v>
      </c>
      <c r="N3729" t="s">
        <v>24</v>
      </c>
    </row>
    <row r="3730" spans="1:14" x14ac:dyDescent="0.25">
      <c r="A3730" t="s">
        <v>3710</v>
      </c>
      <c r="B3730" t="s">
        <v>3711</v>
      </c>
      <c r="C3730" t="s">
        <v>3712</v>
      </c>
      <c r="D3730" t="s">
        <v>21</v>
      </c>
      <c r="E3730">
        <v>25825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43118</v>
      </c>
      <c r="L3730" t="s">
        <v>26</v>
      </c>
      <c r="N3730" t="s">
        <v>24</v>
      </c>
    </row>
    <row r="3731" spans="1:14" x14ac:dyDescent="0.25">
      <c r="A3731" t="s">
        <v>496</v>
      </c>
      <c r="B3731" t="s">
        <v>5519</v>
      </c>
      <c r="C3731" t="s">
        <v>591</v>
      </c>
      <c r="D3731" t="s">
        <v>21</v>
      </c>
      <c r="E3731">
        <v>25813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43118</v>
      </c>
      <c r="L3731" t="s">
        <v>26</v>
      </c>
      <c r="N3731" t="s">
        <v>24</v>
      </c>
    </row>
    <row r="3732" spans="1:14" x14ac:dyDescent="0.25">
      <c r="A3732" t="s">
        <v>1717</v>
      </c>
      <c r="B3732" t="s">
        <v>5520</v>
      </c>
      <c r="C3732" t="s">
        <v>591</v>
      </c>
      <c r="D3732" t="s">
        <v>21</v>
      </c>
      <c r="E3732">
        <v>25813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43118</v>
      </c>
      <c r="L3732" t="s">
        <v>26</v>
      </c>
      <c r="N3732" t="s">
        <v>24</v>
      </c>
    </row>
    <row r="3733" spans="1:14" x14ac:dyDescent="0.25">
      <c r="A3733" t="s">
        <v>2380</v>
      </c>
      <c r="B3733" t="s">
        <v>5521</v>
      </c>
      <c r="C3733" t="s">
        <v>591</v>
      </c>
      <c r="D3733" t="s">
        <v>21</v>
      </c>
      <c r="E3733">
        <v>25813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43118</v>
      </c>
      <c r="L3733" t="s">
        <v>26</v>
      </c>
      <c r="N3733" t="s">
        <v>24</v>
      </c>
    </row>
    <row r="3734" spans="1:14" x14ac:dyDescent="0.25">
      <c r="A3734" t="s">
        <v>2892</v>
      </c>
      <c r="B3734" t="s">
        <v>2893</v>
      </c>
      <c r="C3734" t="s">
        <v>562</v>
      </c>
      <c r="D3734" t="s">
        <v>21</v>
      </c>
      <c r="E3734">
        <v>26763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43118</v>
      </c>
      <c r="L3734" t="s">
        <v>26</v>
      </c>
      <c r="N3734" t="s">
        <v>24</v>
      </c>
    </row>
    <row r="3735" spans="1:14" x14ac:dyDescent="0.25">
      <c r="A3735" t="s">
        <v>2824</v>
      </c>
      <c r="B3735" t="s">
        <v>1702</v>
      </c>
      <c r="C3735" t="s">
        <v>591</v>
      </c>
      <c r="D3735" t="s">
        <v>21</v>
      </c>
      <c r="E3735">
        <v>25813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43118</v>
      </c>
      <c r="L3735" t="s">
        <v>26</v>
      </c>
      <c r="N3735" t="s">
        <v>24</v>
      </c>
    </row>
    <row r="3736" spans="1:14" x14ac:dyDescent="0.25">
      <c r="A3736" t="s">
        <v>5523</v>
      </c>
      <c r="B3736" t="s">
        <v>5524</v>
      </c>
      <c r="C3736" t="s">
        <v>113</v>
      </c>
      <c r="D3736" t="s">
        <v>21</v>
      </c>
      <c r="E3736">
        <v>25801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43117</v>
      </c>
      <c r="L3736" t="s">
        <v>26</v>
      </c>
      <c r="N3736" t="s">
        <v>24</v>
      </c>
    </row>
    <row r="3737" spans="1:14" x14ac:dyDescent="0.25">
      <c r="A3737" t="s">
        <v>3384</v>
      </c>
      <c r="B3737" t="s">
        <v>3385</v>
      </c>
      <c r="C3737" t="s">
        <v>1493</v>
      </c>
      <c r="D3737" t="s">
        <v>21</v>
      </c>
      <c r="E3737">
        <v>26711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43117</v>
      </c>
      <c r="L3737" t="s">
        <v>26</v>
      </c>
      <c r="N3737" t="s">
        <v>24</v>
      </c>
    </row>
    <row r="3738" spans="1:14" x14ac:dyDescent="0.25">
      <c r="A3738" t="s">
        <v>5525</v>
      </c>
      <c r="B3738" t="s">
        <v>4558</v>
      </c>
      <c r="C3738" t="s">
        <v>393</v>
      </c>
      <c r="D3738" t="s">
        <v>21</v>
      </c>
      <c r="E3738">
        <v>26764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43116</v>
      </c>
      <c r="L3738" t="s">
        <v>26</v>
      </c>
      <c r="N3738" t="s">
        <v>24</v>
      </c>
    </row>
    <row r="3739" spans="1:14" x14ac:dyDescent="0.25">
      <c r="A3739" t="s">
        <v>5063</v>
      </c>
      <c r="B3739" t="s">
        <v>5064</v>
      </c>
      <c r="C3739" t="s">
        <v>2457</v>
      </c>
      <c r="D3739" t="s">
        <v>21</v>
      </c>
      <c r="E3739">
        <v>25071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43116</v>
      </c>
      <c r="L3739" t="s">
        <v>26</v>
      </c>
      <c r="N3739" t="s">
        <v>24</v>
      </c>
    </row>
    <row r="3740" spans="1:14" x14ac:dyDescent="0.25">
      <c r="A3740" t="s">
        <v>3753</v>
      </c>
      <c r="B3740" t="s">
        <v>3754</v>
      </c>
      <c r="C3740" t="s">
        <v>1024</v>
      </c>
      <c r="D3740" t="s">
        <v>21</v>
      </c>
      <c r="E3740">
        <v>26354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43116</v>
      </c>
      <c r="L3740" t="s">
        <v>26</v>
      </c>
      <c r="N3740" t="s">
        <v>24</v>
      </c>
    </row>
    <row r="3741" spans="1:14" x14ac:dyDescent="0.25">
      <c r="A3741" t="s">
        <v>359</v>
      </c>
      <c r="B3741" t="s">
        <v>2680</v>
      </c>
      <c r="C3741" t="s">
        <v>991</v>
      </c>
      <c r="D3741" t="s">
        <v>21</v>
      </c>
      <c r="E3741">
        <v>25414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43116</v>
      </c>
      <c r="L3741" t="s">
        <v>26</v>
      </c>
      <c r="N3741" t="s">
        <v>24</v>
      </c>
    </row>
    <row r="3742" spans="1:14" x14ac:dyDescent="0.25">
      <c r="A3742" t="s">
        <v>3519</v>
      </c>
      <c r="B3742" t="s">
        <v>5115</v>
      </c>
      <c r="C3742" t="s">
        <v>1293</v>
      </c>
      <c r="D3742" t="s">
        <v>21</v>
      </c>
      <c r="E3742">
        <v>25443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43116</v>
      </c>
      <c r="L3742" t="s">
        <v>26</v>
      </c>
      <c r="N3742" t="s">
        <v>24</v>
      </c>
    </row>
    <row r="3743" spans="1:14" x14ac:dyDescent="0.25">
      <c r="A3743" t="s">
        <v>3870</v>
      </c>
      <c r="B3743" t="s">
        <v>5526</v>
      </c>
      <c r="C3743" t="s">
        <v>5527</v>
      </c>
      <c r="D3743" t="s">
        <v>21</v>
      </c>
      <c r="E3743">
        <v>25264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43116</v>
      </c>
      <c r="L3743" t="s">
        <v>26</v>
      </c>
      <c r="N3743" t="s">
        <v>24</v>
      </c>
    </row>
    <row r="3744" spans="1:14" x14ac:dyDescent="0.25">
      <c r="A3744" t="s">
        <v>2644</v>
      </c>
      <c r="B3744" t="s">
        <v>392</v>
      </c>
      <c r="C3744" t="s">
        <v>393</v>
      </c>
      <c r="D3744" t="s">
        <v>21</v>
      </c>
      <c r="E3744">
        <v>26764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43116</v>
      </c>
      <c r="L3744" t="s">
        <v>26</v>
      </c>
      <c r="N3744" t="s">
        <v>24</v>
      </c>
    </row>
    <row r="3745" spans="1:14" x14ac:dyDescent="0.25">
      <c r="A3745" t="s">
        <v>5096</v>
      </c>
      <c r="B3745" t="s">
        <v>3461</v>
      </c>
      <c r="C3745" t="s">
        <v>441</v>
      </c>
      <c r="D3745" t="s">
        <v>21</v>
      </c>
      <c r="E3745">
        <v>26554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43116</v>
      </c>
      <c r="L3745" t="s">
        <v>26</v>
      </c>
      <c r="N3745" t="s">
        <v>24</v>
      </c>
    </row>
    <row r="3746" spans="1:14" x14ac:dyDescent="0.25">
      <c r="A3746" t="s">
        <v>403</v>
      </c>
      <c r="B3746" t="s">
        <v>404</v>
      </c>
      <c r="C3746" t="s">
        <v>393</v>
      </c>
      <c r="D3746" t="s">
        <v>21</v>
      </c>
      <c r="E3746">
        <v>26764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43116</v>
      </c>
      <c r="L3746" t="s">
        <v>26</v>
      </c>
      <c r="N3746" t="s">
        <v>24</v>
      </c>
    </row>
    <row r="3747" spans="1:14" x14ac:dyDescent="0.25">
      <c r="A3747" t="s">
        <v>3877</v>
      </c>
      <c r="B3747" t="s">
        <v>3878</v>
      </c>
      <c r="C3747" t="s">
        <v>3879</v>
      </c>
      <c r="D3747" t="s">
        <v>21</v>
      </c>
      <c r="E3747">
        <v>25239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43116</v>
      </c>
      <c r="L3747" t="s">
        <v>26</v>
      </c>
      <c r="N3747" t="s">
        <v>24</v>
      </c>
    </row>
    <row r="3748" spans="1:14" x14ac:dyDescent="0.25">
      <c r="A3748" t="s">
        <v>3880</v>
      </c>
      <c r="B3748" t="s">
        <v>3881</v>
      </c>
      <c r="C3748" t="s">
        <v>3521</v>
      </c>
      <c r="D3748" t="s">
        <v>21</v>
      </c>
      <c r="E3748">
        <v>26164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43116</v>
      </c>
      <c r="L3748" t="s">
        <v>26</v>
      </c>
      <c r="N3748" t="s">
        <v>24</v>
      </c>
    </row>
    <row r="3749" spans="1:14" x14ac:dyDescent="0.25">
      <c r="A3749" t="s">
        <v>3883</v>
      </c>
      <c r="B3749" t="s">
        <v>3884</v>
      </c>
      <c r="C3749" t="s">
        <v>3521</v>
      </c>
      <c r="D3749" t="s">
        <v>21</v>
      </c>
      <c r="E3749">
        <v>26164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43116</v>
      </c>
      <c r="L3749" t="s">
        <v>26</v>
      </c>
      <c r="N3749" t="s">
        <v>24</v>
      </c>
    </row>
    <row r="3750" spans="1:14" x14ac:dyDescent="0.25">
      <c r="A3750" t="s">
        <v>521</v>
      </c>
      <c r="B3750" t="s">
        <v>522</v>
      </c>
      <c r="C3750" t="s">
        <v>393</v>
      </c>
      <c r="D3750" t="s">
        <v>21</v>
      </c>
      <c r="E3750">
        <v>26764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43116</v>
      </c>
      <c r="L3750" t="s">
        <v>26</v>
      </c>
      <c r="N3750" t="s">
        <v>24</v>
      </c>
    </row>
    <row r="3751" spans="1:14" x14ac:dyDescent="0.25">
      <c r="A3751" t="s">
        <v>2304</v>
      </c>
      <c r="B3751" t="s">
        <v>3867</v>
      </c>
      <c r="C3751" t="s">
        <v>3521</v>
      </c>
      <c r="D3751" t="s">
        <v>21</v>
      </c>
      <c r="E3751">
        <v>26164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43116</v>
      </c>
      <c r="L3751" t="s">
        <v>26</v>
      </c>
      <c r="N3751" t="s">
        <v>24</v>
      </c>
    </row>
    <row r="3752" spans="1:14" x14ac:dyDescent="0.25">
      <c r="A3752" t="s">
        <v>2380</v>
      </c>
      <c r="B3752" t="s">
        <v>3886</v>
      </c>
      <c r="C3752" t="s">
        <v>3521</v>
      </c>
      <c r="D3752" t="s">
        <v>21</v>
      </c>
      <c r="E3752">
        <v>26164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43116</v>
      </c>
      <c r="L3752" t="s">
        <v>26</v>
      </c>
      <c r="N3752" t="s">
        <v>24</v>
      </c>
    </row>
    <row r="3753" spans="1:14" x14ac:dyDescent="0.25">
      <c r="A3753" t="s">
        <v>2304</v>
      </c>
      <c r="B3753" t="s">
        <v>4531</v>
      </c>
      <c r="C3753" t="s">
        <v>393</v>
      </c>
      <c r="D3753" t="s">
        <v>21</v>
      </c>
      <c r="E3753">
        <v>26764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43116</v>
      </c>
      <c r="L3753" t="s">
        <v>26</v>
      </c>
      <c r="N3753" t="s">
        <v>24</v>
      </c>
    </row>
    <row r="3754" spans="1:14" x14ac:dyDescent="0.25">
      <c r="A3754" t="s">
        <v>2304</v>
      </c>
      <c r="B3754" t="s">
        <v>3860</v>
      </c>
      <c r="C3754" t="s">
        <v>3861</v>
      </c>
      <c r="D3754" t="s">
        <v>21</v>
      </c>
      <c r="E3754">
        <v>25262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43116</v>
      </c>
      <c r="L3754" t="s">
        <v>26</v>
      </c>
      <c r="N3754" t="s">
        <v>24</v>
      </c>
    </row>
    <row r="3755" spans="1:14" x14ac:dyDescent="0.25">
      <c r="A3755" t="s">
        <v>2304</v>
      </c>
      <c r="B3755" t="s">
        <v>4353</v>
      </c>
      <c r="C3755" t="s">
        <v>98</v>
      </c>
      <c r="D3755" t="s">
        <v>21</v>
      </c>
      <c r="E3755">
        <v>25271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43116</v>
      </c>
      <c r="L3755" t="s">
        <v>26</v>
      </c>
      <c r="N3755" t="s">
        <v>24</v>
      </c>
    </row>
    <row r="3756" spans="1:14" x14ac:dyDescent="0.25">
      <c r="A3756" t="s">
        <v>2380</v>
      </c>
      <c r="B3756" t="s">
        <v>3843</v>
      </c>
      <c r="C3756" t="s">
        <v>3844</v>
      </c>
      <c r="D3756" t="s">
        <v>21</v>
      </c>
      <c r="E3756">
        <v>25275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43116</v>
      </c>
      <c r="L3756" t="s">
        <v>26</v>
      </c>
      <c r="N3756" t="s">
        <v>24</v>
      </c>
    </row>
    <row r="3757" spans="1:14" x14ac:dyDescent="0.25">
      <c r="A3757" t="s">
        <v>5065</v>
      </c>
      <c r="B3757" t="s">
        <v>5066</v>
      </c>
      <c r="C3757" t="s">
        <v>573</v>
      </c>
      <c r="D3757" t="s">
        <v>21</v>
      </c>
      <c r="E3757">
        <v>25427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43116</v>
      </c>
      <c r="L3757" t="s">
        <v>26</v>
      </c>
      <c r="N3757" t="s">
        <v>24</v>
      </c>
    </row>
    <row r="3758" spans="1:14" x14ac:dyDescent="0.25">
      <c r="A3758" t="s">
        <v>2510</v>
      </c>
      <c r="B3758" t="s">
        <v>2511</v>
      </c>
      <c r="C3758" t="s">
        <v>520</v>
      </c>
      <c r="D3758" t="s">
        <v>21</v>
      </c>
      <c r="E3758">
        <v>26582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43116</v>
      </c>
      <c r="L3758" t="s">
        <v>26</v>
      </c>
      <c r="N3758" t="s">
        <v>24</v>
      </c>
    </row>
    <row r="3759" spans="1:14" x14ac:dyDescent="0.25">
      <c r="A3759" t="s">
        <v>439</v>
      </c>
      <c r="B3759" t="s">
        <v>4349</v>
      </c>
      <c r="C3759" t="s">
        <v>98</v>
      </c>
      <c r="D3759" t="s">
        <v>21</v>
      </c>
      <c r="E3759">
        <v>25271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43116</v>
      </c>
      <c r="L3759" t="s">
        <v>26</v>
      </c>
      <c r="N3759" t="s">
        <v>24</v>
      </c>
    </row>
    <row r="3760" spans="1:14" x14ac:dyDescent="0.25">
      <c r="A3760" t="s">
        <v>3216</v>
      </c>
      <c r="B3760" t="s">
        <v>3887</v>
      </c>
      <c r="C3760" t="s">
        <v>3888</v>
      </c>
      <c r="D3760" t="s">
        <v>21</v>
      </c>
      <c r="E3760">
        <v>25248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43116</v>
      </c>
      <c r="L3760" t="s">
        <v>26</v>
      </c>
      <c r="N3760" t="s">
        <v>24</v>
      </c>
    </row>
    <row r="3761" spans="1:14" x14ac:dyDescent="0.25">
      <c r="A3761" t="s">
        <v>1780</v>
      </c>
      <c r="B3761" t="s">
        <v>3893</v>
      </c>
      <c r="C3761" t="s">
        <v>3521</v>
      </c>
      <c r="D3761" t="s">
        <v>21</v>
      </c>
      <c r="E3761">
        <v>26164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43116</v>
      </c>
      <c r="L3761" t="s">
        <v>26</v>
      </c>
      <c r="N3761" t="s">
        <v>24</v>
      </c>
    </row>
    <row r="3762" spans="1:14" x14ac:dyDescent="0.25">
      <c r="A3762" t="s">
        <v>5528</v>
      </c>
      <c r="B3762" t="s">
        <v>3895</v>
      </c>
      <c r="C3762" t="s">
        <v>3521</v>
      </c>
      <c r="D3762" t="s">
        <v>21</v>
      </c>
      <c r="E3762">
        <v>26164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43116</v>
      </c>
      <c r="L3762" t="s">
        <v>26</v>
      </c>
      <c r="N3762" t="s">
        <v>24</v>
      </c>
    </row>
    <row r="3763" spans="1:14" x14ac:dyDescent="0.25">
      <c r="A3763" t="s">
        <v>3845</v>
      </c>
      <c r="B3763" t="s">
        <v>3846</v>
      </c>
      <c r="C3763" t="s">
        <v>3844</v>
      </c>
      <c r="D3763" t="s">
        <v>21</v>
      </c>
      <c r="E3763">
        <v>25275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43116</v>
      </c>
      <c r="L3763" t="s">
        <v>26</v>
      </c>
      <c r="N3763" t="s">
        <v>24</v>
      </c>
    </row>
    <row r="3764" spans="1:14" x14ac:dyDescent="0.25">
      <c r="A3764" t="s">
        <v>2664</v>
      </c>
      <c r="B3764" t="s">
        <v>3850</v>
      </c>
      <c r="C3764" t="s">
        <v>98</v>
      </c>
      <c r="D3764" t="s">
        <v>21</v>
      </c>
      <c r="E3764">
        <v>25271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43116</v>
      </c>
      <c r="L3764" t="s">
        <v>26</v>
      </c>
      <c r="N3764" t="s">
        <v>24</v>
      </c>
    </row>
    <row r="3765" spans="1:14" x14ac:dyDescent="0.25">
      <c r="A3765" t="s">
        <v>2407</v>
      </c>
      <c r="B3765" t="s">
        <v>2482</v>
      </c>
      <c r="C3765" t="s">
        <v>98</v>
      </c>
      <c r="D3765" t="s">
        <v>21</v>
      </c>
      <c r="E3765">
        <v>25271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43116</v>
      </c>
      <c r="L3765" t="s">
        <v>26</v>
      </c>
      <c r="N3765" t="s">
        <v>24</v>
      </c>
    </row>
    <row r="3766" spans="1:14" x14ac:dyDescent="0.25">
      <c r="A3766" t="s">
        <v>3901</v>
      </c>
      <c r="B3766" t="s">
        <v>3902</v>
      </c>
      <c r="C3766" t="s">
        <v>3861</v>
      </c>
      <c r="D3766" t="s">
        <v>21</v>
      </c>
      <c r="E3766">
        <v>25262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43116</v>
      </c>
      <c r="L3766" t="s">
        <v>26</v>
      </c>
      <c r="N3766" t="s">
        <v>24</v>
      </c>
    </row>
    <row r="3767" spans="1:14" x14ac:dyDescent="0.25">
      <c r="A3767" t="s">
        <v>5529</v>
      </c>
      <c r="B3767" t="s">
        <v>3892</v>
      </c>
      <c r="C3767" t="s">
        <v>3521</v>
      </c>
      <c r="D3767" t="s">
        <v>21</v>
      </c>
      <c r="E3767">
        <v>26164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43116</v>
      </c>
      <c r="L3767" t="s">
        <v>26</v>
      </c>
      <c r="N3767" t="s">
        <v>24</v>
      </c>
    </row>
    <row r="3768" spans="1:14" x14ac:dyDescent="0.25">
      <c r="A3768" t="s">
        <v>413</v>
      </c>
      <c r="B3768" t="s">
        <v>4865</v>
      </c>
      <c r="C3768" t="s">
        <v>412</v>
      </c>
      <c r="D3768" t="s">
        <v>21</v>
      </c>
      <c r="E3768">
        <v>26519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43116</v>
      </c>
      <c r="L3768" t="s">
        <v>26</v>
      </c>
      <c r="N3768" t="s">
        <v>24</v>
      </c>
    </row>
    <row r="3769" spans="1:14" x14ac:dyDescent="0.25">
      <c r="A3769" t="s">
        <v>2001</v>
      </c>
      <c r="B3769" t="s">
        <v>3876</v>
      </c>
      <c r="C3769" t="s">
        <v>3521</v>
      </c>
      <c r="D3769" t="s">
        <v>21</v>
      </c>
      <c r="E3769">
        <v>26164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43116</v>
      </c>
      <c r="L3769" t="s">
        <v>26</v>
      </c>
      <c r="N3769" t="s">
        <v>24</v>
      </c>
    </row>
    <row r="3770" spans="1:14" x14ac:dyDescent="0.25">
      <c r="A3770" t="s">
        <v>2575</v>
      </c>
      <c r="B3770" t="s">
        <v>2765</v>
      </c>
      <c r="C3770" t="s">
        <v>2460</v>
      </c>
      <c r="D3770" t="s">
        <v>21</v>
      </c>
      <c r="E3770">
        <v>25045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43116</v>
      </c>
      <c r="L3770" t="s">
        <v>26</v>
      </c>
      <c r="N3770" t="s">
        <v>24</v>
      </c>
    </row>
    <row r="3771" spans="1:14" x14ac:dyDescent="0.25">
      <c r="A3771" t="s">
        <v>2575</v>
      </c>
      <c r="B3771" t="s">
        <v>3907</v>
      </c>
      <c r="C3771" t="s">
        <v>3521</v>
      </c>
      <c r="D3771" t="s">
        <v>21</v>
      </c>
      <c r="E3771">
        <v>26164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43116</v>
      </c>
      <c r="L3771" t="s">
        <v>26</v>
      </c>
      <c r="N3771" t="s">
        <v>24</v>
      </c>
    </row>
    <row r="3772" spans="1:14" x14ac:dyDescent="0.25">
      <c r="A3772" t="s">
        <v>418</v>
      </c>
      <c r="B3772" t="s">
        <v>419</v>
      </c>
      <c r="C3772" t="s">
        <v>393</v>
      </c>
      <c r="D3772" t="s">
        <v>21</v>
      </c>
      <c r="E3772">
        <v>26764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43116</v>
      </c>
      <c r="L3772" t="s">
        <v>26</v>
      </c>
      <c r="N3772" t="s">
        <v>24</v>
      </c>
    </row>
    <row r="3773" spans="1:14" x14ac:dyDescent="0.25">
      <c r="A3773" t="s">
        <v>294</v>
      </c>
      <c r="B3773" t="s">
        <v>4287</v>
      </c>
      <c r="C3773" t="s">
        <v>290</v>
      </c>
      <c r="D3773" t="s">
        <v>21</v>
      </c>
      <c r="E3773">
        <v>26180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43115</v>
      </c>
      <c r="L3773" t="s">
        <v>26</v>
      </c>
      <c r="N3773" t="s">
        <v>24</v>
      </c>
    </row>
    <row r="3774" spans="1:14" x14ac:dyDescent="0.25">
      <c r="A3774" t="s">
        <v>3835</v>
      </c>
      <c r="B3774" t="s">
        <v>3836</v>
      </c>
      <c r="C3774" t="s">
        <v>3823</v>
      </c>
      <c r="D3774" t="s">
        <v>21</v>
      </c>
      <c r="E3774">
        <v>26187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43115</v>
      </c>
      <c r="L3774" t="s">
        <v>26</v>
      </c>
      <c r="N3774" t="s">
        <v>24</v>
      </c>
    </row>
    <row r="3775" spans="1:14" x14ac:dyDescent="0.25">
      <c r="A3775" t="s">
        <v>3837</v>
      </c>
      <c r="B3775" t="s">
        <v>3838</v>
      </c>
      <c r="C3775" t="s">
        <v>3823</v>
      </c>
      <c r="D3775" t="s">
        <v>21</v>
      </c>
      <c r="E3775">
        <v>26187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43115</v>
      </c>
      <c r="L3775" t="s">
        <v>26</v>
      </c>
      <c r="N3775" t="s">
        <v>24</v>
      </c>
    </row>
    <row r="3776" spans="1:14" x14ac:dyDescent="0.25">
      <c r="A3776" t="s">
        <v>5401</v>
      </c>
      <c r="B3776" t="s">
        <v>3842</v>
      </c>
      <c r="C3776" t="s">
        <v>3823</v>
      </c>
      <c r="D3776" t="s">
        <v>21</v>
      </c>
      <c r="E3776">
        <v>26187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43115</v>
      </c>
      <c r="L3776" t="s">
        <v>26</v>
      </c>
      <c r="N3776" t="s">
        <v>24</v>
      </c>
    </row>
    <row r="3777" spans="1:14" x14ac:dyDescent="0.25">
      <c r="A3777" t="s">
        <v>2304</v>
      </c>
      <c r="B3777" t="s">
        <v>4286</v>
      </c>
      <c r="C3777" t="s">
        <v>3823</v>
      </c>
      <c r="D3777" t="s">
        <v>21</v>
      </c>
      <c r="E3777">
        <v>26187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43115</v>
      </c>
      <c r="L3777" t="s">
        <v>26</v>
      </c>
      <c r="N3777" t="s">
        <v>24</v>
      </c>
    </row>
    <row r="3778" spans="1:14" x14ac:dyDescent="0.25">
      <c r="A3778" t="s">
        <v>2304</v>
      </c>
      <c r="B3778" t="s">
        <v>3822</v>
      </c>
      <c r="C3778" t="s">
        <v>3823</v>
      </c>
      <c r="D3778" t="s">
        <v>21</v>
      </c>
      <c r="E3778">
        <v>26187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43115</v>
      </c>
      <c r="L3778" t="s">
        <v>26</v>
      </c>
      <c r="N3778" t="s">
        <v>24</v>
      </c>
    </row>
    <row r="3779" spans="1:14" x14ac:dyDescent="0.25">
      <c r="A3779" t="s">
        <v>2404</v>
      </c>
      <c r="B3779" t="s">
        <v>3831</v>
      </c>
      <c r="C3779" t="s">
        <v>3823</v>
      </c>
      <c r="D3779" t="s">
        <v>21</v>
      </c>
      <c r="E3779">
        <v>26187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43115</v>
      </c>
      <c r="L3779" t="s">
        <v>26</v>
      </c>
      <c r="N3779" t="s">
        <v>24</v>
      </c>
    </row>
    <row r="3780" spans="1:14" x14ac:dyDescent="0.25">
      <c r="A3780" t="s">
        <v>2407</v>
      </c>
      <c r="B3780" t="s">
        <v>3847</v>
      </c>
      <c r="C3780" t="s">
        <v>3823</v>
      </c>
      <c r="D3780" t="s">
        <v>21</v>
      </c>
      <c r="E3780">
        <v>26187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43115</v>
      </c>
      <c r="L3780" t="s">
        <v>26</v>
      </c>
      <c r="N3780" t="s">
        <v>24</v>
      </c>
    </row>
    <row r="3781" spans="1:14" x14ac:dyDescent="0.25">
      <c r="A3781" t="s">
        <v>717</v>
      </c>
      <c r="B3781" t="s">
        <v>5530</v>
      </c>
      <c r="C3781" t="s">
        <v>2778</v>
      </c>
      <c r="D3781" t="s">
        <v>21</v>
      </c>
      <c r="E3781">
        <v>25313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43114</v>
      </c>
      <c r="L3781" t="s">
        <v>26</v>
      </c>
      <c r="N3781" t="s">
        <v>24</v>
      </c>
    </row>
    <row r="3782" spans="1:14" x14ac:dyDescent="0.25">
      <c r="A3782" t="s">
        <v>2432</v>
      </c>
      <c r="B3782" t="s">
        <v>5531</v>
      </c>
      <c r="C3782" t="s">
        <v>2778</v>
      </c>
      <c r="D3782" t="s">
        <v>21</v>
      </c>
      <c r="E3782">
        <v>25313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43114</v>
      </c>
      <c r="L3782" t="s">
        <v>26</v>
      </c>
      <c r="N3782" t="s">
        <v>24</v>
      </c>
    </row>
    <row r="3783" spans="1:14" x14ac:dyDescent="0.25">
      <c r="A3783" t="s">
        <v>343</v>
      </c>
      <c r="B3783" t="s">
        <v>5532</v>
      </c>
      <c r="C3783" t="s">
        <v>2778</v>
      </c>
      <c r="D3783" t="s">
        <v>21</v>
      </c>
      <c r="E3783">
        <v>25313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43114</v>
      </c>
      <c r="L3783" t="s">
        <v>26</v>
      </c>
      <c r="N3783" t="s">
        <v>24</v>
      </c>
    </row>
    <row r="3784" spans="1:14" x14ac:dyDescent="0.25">
      <c r="A3784" t="s">
        <v>343</v>
      </c>
      <c r="B3784" t="s">
        <v>5533</v>
      </c>
      <c r="C3784" t="s">
        <v>335</v>
      </c>
      <c r="D3784" t="s">
        <v>21</v>
      </c>
      <c r="E3784">
        <v>25560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43114</v>
      </c>
      <c r="L3784" t="s">
        <v>26</v>
      </c>
      <c r="N3784" t="s">
        <v>24</v>
      </c>
    </row>
    <row r="3785" spans="1:14" x14ac:dyDescent="0.25">
      <c r="A3785" t="s">
        <v>2380</v>
      </c>
      <c r="B3785" t="s">
        <v>5534</v>
      </c>
      <c r="C3785" t="s">
        <v>2778</v>
      </c>
      <c r="D3785" t="s">
        <v>21</v>
      </c>
      <c r="E3785">
        <v>25313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43114</v>
      </c>
      <c r="L3785" t="s">
        <v>26</v>
      </c>
      <c r="N3785" t="s">
        <v>24</v>
      </c>
    </row>
    <row r="3786" spans="1:14" x14ac:dyDescent="0.25">
      <c r="A3786" t="s">
        <v>2304</v>
      </c>
      <c r="B3786" t="s">
        <v>5535</v>
      </c>
      <c r="C3786" t="s">
        <v>335</v>
      </c>
      <c r="D3786" t="s">
        <v>21</v>
      </c>
      <c r="E3786">
        <v>25569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43114</v>
      </c>
      <c r="L3786" t="s">
        <v>26</v>
      </c>
      <c r="N3786" t="s">
        <v>24</v>
      </c>
    </row>
    <row r="3787" spans="1:14" x14ac:dyDescent="0.25">
      <c r="A3787" t="s">
        <v>114</v>
      </c>
      <c r="B3787" t="s">
        <v>5536</v>
      </c>
      <c r="C3787" t="s">
        <v>335</v>
      </c>
      <c r="D3787" t="s">
        <v>21</v>
      </c>
      <c r="E3787">
        <v>25560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43114</v>
      </c>
      <c r="L3787" t="s">
        <v>26</v>
      </c>
      <c r="N3787" t="s">
        <v>24</v>
      </c>
    </row>
    <row r="3788" spans="1:14" x14ac:dyDescent="0.25">
      <c r="A3788" t="s">
        <v>3674</v>
      </c>
      <c r="B3788" t="s">
        <v>3675</v>
      </c>
      <c r="C3788" t="s">
        <v>1617</v>
      </c>
      <c r="D3788" t="s">
        <v>21</v>
      </c>
      <c r="E3788">
        <v>25526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43114</v>
      </c>
      <c r="L3788" t="s">
        <v>26</v>
      </c>
      <c r="N3788" t="s">
        <v>24</v>
      </c>
    </row>
    <row r="3789" spans="1:14" x14ac:dyDescent="0.25">
      <c r="A3789" t="s">
        <v>2407</v>
      </c>
      <c r="B3789" t="s">
        <v>720</v>
      </c>
      <c r="C3789" t="s">
        <v>2778</v>
      </c>
      <c r="D3789" t="s">
        <v>21</v>
      </c>
      <c r="E3789">
        <v>25313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43114</v>
      </c>
      <c r="L3789" t="s">
        <v>26</v>
      </c>
      <c r="N3789" t="s">
        <v>24</v>
      </c>
    </row>
    <row r="3790" spans="1:14" x14ac:dyDescent="0.25">
      <c r="A3790" t="s">
        <v>1428</v>
      </c>
      <c r="B3790" t="s">
        <v>5532</v>
      </c>
      <c r="C3790" t="s">
        <v>2778</v>
      </c>
      <c r="D3790" t="s">
        <v>21</v>
      </c>
      <c r="E3790">
        <v>25313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43114</v>
      </c>
      <c r="L3790" t="s">
        <v>26</v>
      </c>
      <c r="N3790" t="s">
        <v>24</v>
      </c>
    </row>
    <row r="3791" spans="1:14" x14ac:dyDescent="0.25">
      <c r="A3791" t="s">
        <v>4116</v>
      </c>
      <c r="B3791" t="s">
        <v>3676</v>
      </c>
      <c r="C3791" t="s">
        <v>335</v>
      </c>
      <c r="D3791" t="s">
        <v>21</v>
      </c>
      <c r="E3791">
        <v>25560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43114</v>
      </c>
      <c r="L3791" t="s">
        <v>26</v>
      </c>
      <c r="N3791" t="s">
        <v>24</v>
      </c>
    </row>
    <row r="3792" spans="1:14" x14ac:dyDescent="0.25">
      <c r="A3792" t="s">
        <v>5537</v>
      </c>
      <c r="B3792" t="s">
        <v>334</v>
      </c>
      <c r="C3792" t="s">
        <v>335</v>
      </c>
      <c r="D3792" t="s">
        <v>21</v>
      </c>
      <c r="E3792">
        <v>25560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43114</v>
      </c>
      <c r="L3792" t="s">
        <v>26</v>
      </c>
      <c r="N3792" t="s">
        <v>24</v>
      </c>
    </row>
    <row r="3793" spans="1:14" x14ac:dyDescent="0.25">
      <c r="A3793" t="s">
        <v>4237</v>
      </c>
      <c r="B3793" t="s">
        <v>738</v>
      </c>
      <c r="C3793" t="s">
        <v>2778</v>
      </c>
      <c r="D3793" t="s">
        <v>21</v>
      </c>
      <c r="E3793">
        <v>25313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43114</v>
      </c>
      <c r="L3793" t="s">
        <v>26</v>
      </c>
      <c r="N3793" t="s">
        <v>24</v>
      </c>
    </row>
    <row r="3794" spans="1:14" x14ac:dyDescent="0.25">
      <c r="A3794" t="s">
        <v>3290</v>
      </c>
      <c r="B3794" t="s">
        <v>5538</v>
      </c>
      <c r="C3794" t="s">
        <v>335</v>
      </c>
      <c r="D3794" t="s">
        <v>21</v>
      </c>
      <c r="E3794">
        <v>25560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43114</v>
      </c>
      <c r="L3794" t="s">
        <v>26</v>
      </c>
      <c r="N3794" t="s">
        <v>24</v>
      </c>
    </row>
    <row r="3795" spans="1:14" x14ac:dyDescent="0.25">
      <c r="A3795" t="s">
        <v>2575</v>
      </c>
      <c r="B3795" t="s">
        <v>732</v>
      </c>
      <c r="C3795" t="s">
        <v>2778</v>
      </c>
      <c r="D3795" t="s">
        <v>21</v>
      </c>
      <c r="E3795">
        <v>25313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43114</v>
      </c>
      <c r="L3795" t="s">
        <v>26</v>
      </c>
      <c r="N3795" t="s">
        <v>24</v>
      </c>
    </row>
    <row r="3796" spans="1:14" x14ac:dyDescent="0.25">
      <c r="A3796" t="s">
        <v>2575</v>
      </c>
      <c r="B3796" t="s">
        <v>470</v>
      </c>
      <c r="C3796" t="s">
        <v>335</v>
      </c>
      <c r="D3796" t="s">
        <v>21</v>
      </c>
      <c r="E3796">
        <v>25560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43114</v>
      </c>
      <c r="L3796" t="s">
        <v>26</v>
      </c>
      <c r="N3796" t="s">
        <v>24</v>
      </c>
    </row>
    <row r="3797" spans="1:14" x14ac:dyDescent="0.25">
      <c r="A3797" t="s">
        <v>2575</v>
      </c>
      <c r="B3797" t="s">
        <v>740</v>
      </c>
      <c r="C3797" t="s">
        <v>2778</v>
      </c>
      <c r="D3797" t="s">
        <v>21</v>
      </c>
      <c r="E3797">
        <v>25313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43114</v>
      </c>
      <c r="L3797" t="s">
        <v>26</v>
      </c>
      <c r="N3797" t="s">
        <v>24</v>
      </c>
    </row>
    <row r="3798" spans="1:14" x14ac:dyDescent="0.25">
      <c r="A3798" t="s">
        <v>359</v>
      </c>
      <c r="B3798" t="s">
        <v>1363</v>
      </c>
      <c r="C3798" t="s">
        <v>817</v>
      </c>
      <c r="D3798" t="s">
        <v>21</v>
      </c>
      <c r="E3798">
        <v>25425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43112</v>
      </c>
      <c r="L3798" t="s">
        <v>26</v>
      </c>
      <c r="N3798" t="s">
        <v>24</v>
      </c>
    </row>
    <row r="3799" spans="1:14" x14ac:dyDescent="0.25">
      <c r="A3799" t="s">
        <v>815</v>
      </c>
      <c r="B3799" t="s">
        <v>5539</v>
      </c>
      <c r="C3799" t="s">
        <v>817</v>
      </c>
      <c r="D3799" t="s">
        <v>21</v>
      </c>
      <c r="E3799">
        <v>25425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43112</v>
      </c>
      <c r="L3799" t="s">
        <v>26</v>
      </c>
      <c r="N3799" t="s">
        <v>24</v>
      </c>
    </row>
    <row r="3800" spans="1:14" x14ac:dyDescent="0.25">
      <c r="A3800" t="s">
        <v>5540</v>
      </c>
      <c r="B3800" t="s">
        <v>3352</v>
      </c>
      <c r="C3800" t="s">
        <v>271</v>
      </c>
      <c r="D3800" t="s">
        <v>21</v>
      </c>
      <c r="E3800">
        <v>25401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43112</v>
      </c>
      <c r="L3800" t="s">
        <v>26</v>
      </c>
      <c r="N3800" t="s">
        <v>24</v>
      </c>
    </row>
    <row r="3801" spans="1:14" x14ac:dyDescent="0.25">
      <c r="A3801" t="s">
        <v>5541</v>
      </c>
      <c r="B3801" t="s">
        <v>1415</v>
      </c>
      <c r="C3801" t="s">
        <v>817</v>
      </c>
      <c r="D3801" t="s">
        <v>21</v>
      </c>
      <c r="E3801">
        <v>25425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43112</v>
      </c>
      <c r="L3801" t="s">
        <v>26</v>
      </c>
      <c r="N3801" t="s">
        <v>24</v>
      </c>
    </row>
    <row r="3802" spans="1:14" x14ac:dyDescent="0.25">
      <c r="A3802" t="s">
        <v>5542</v>
      </c>
      <c r="B3802" t="s">
        <v>5543</v>
      </c>
      <c r="C3802" t="s">
        <v>817</v>
      </c>
      <c r="D3802" t="s">
        <v>21</v>
      </c>
      <c r="E3802">
        <v>25425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43112</v>
      </c>
      <c r="L3802" t="s">
        <v>26</v>
      </c>
      <c r="N3802" t="s">
        <v>24</v>
      </c>
    </row>
    <row r="3803" spans="1:14" x14ac:dyDescent="0.25">
      <c r="A3803" t="s">
        <v>5544</v>
      </c>
      <c r="B3803" t="s">
        <v>5545</v>
      </c>
      <c r="C3803" t="s">
        <v>817</v>
      </c>
      <c r="D3803" t="s">
        <v>21</v>
      </c>
      <c r="E3803">
        <v>25425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43112</v>
      </c>
      <c r="L3803" t="s">
        <v>26</v>
      </c>
      <c r="N3803" t="s">
        <v>24</v>
      </c>
    </row>
    <row r="3804" spans="1:14" x14ac:dyDescent="0.25">
      <c r="A3804" t="s">
        <v>3421</v>
      </c>
      <c r="B3804" t="s">
        <v>3422</v>
      </c>
      <c r="C3804" t="s">
        <v>817</v>
      </c>
      <c r="D3804" t="s">
        <v>21</v>
      </c>
      <c r="E3804">
        <v>25425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43112</v>
      </c>
      <c r="L3804" t="s">
        <v>26</v>
      </c>
      <c r="N3804" t="s">
        <v>24</v>
      </c>
    </row>
    <row r="3805" spans="1:14" x14ac:dyDescent="0.25">
      <c r="A3805" t="s">
        <v>5546</v>
      </c>
      <c r="B3805" t="s">
        <v>1076</v>
      </c>
      <c r="C3805" t="s">
        <v>326</v>
      </c>
      <c r="D3805" t="s">
        <v>21</v>
      </c>
      <c r="E3805">
        <v>25701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43111</v>
      </c>
      <c r="L3805" t="s">
        <v>26</v>
      </c>
      <c r="N3805" t="s">
        <v>24</v>
      </c>
    </row>
    <row r="3806" spans="1:14" x14ac:dyDescent="0.25">
      <c r="A3806" t="s">
        <v>4522</v>
      </c>
      <c r="B3806" t="s">
        <v>4523</v>
      </c>
      <c r="C3806" t="s">
        <v>326</v>
      </c>
      <c r="D3806" t="s">
        <v>21</v>
      </c>
      <c r="E3806">
        <v>25704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43111</v>
      </c>
      <c r="L3806" t="s">
        <v>26</v>
      </c>
      <c r="N3806" t="s">
        <v>24</v>
      </c>
    </row>
    <row r="3807" spans="1:14" x14ac:dyDescent="0.25">
      <c r="A3807" t="s">
        <v>5547</v>
      </c>
      <c r="B3807" t="s">
        <v>3624</v>
      </c>
      <c r="C3807" t="s">
        <v>304</v>
      </c>
      <c r="D3807" t="s">
        <v>21</v>
      </c>
      <c r="E3807">
        <v>24740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43111</v>
      </c>
      <c r="L3807" t="s">
        <v>26</v>
      </c>
      <c r="N3807" t="s">
        <v>24</v>
      </c>
    </row>
    <row r="3808" spans="1:14" x14ac:dyDescent="0.25">
      <c r="A3808" t="s">
        <v>5548</v>
      </c>
      <c r="B3808" t="s">
        <v>1455</v>
      </c>
      <c r="C3808" t="s">
        <v>707</v>
      </c>
      <c r="D3808" t="s">
        <v>21</v>
      </c>
      <c r="E3808">
        <v>24701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43111</v>
      </c>
      <c r="L3808" t="s">
        <v>26</v>
      </c>
      <c r="N3808" t="s">
        <v>24</v>
      </c>
    </row>
    <row r="3809" spans="1:14" x14ac:dyDescent="0.25">
      <c r="A3809" t="s">
        <v>1456</v>
      </c>
      <c r="B3809" t="s">
        <v>1457</v>
      </c>
      <c r="C3809" t="s">
        <v>707</v>
      </c>
      <c r="D3809" t="s">
        <v>21</v>
      </c>
      <c r="E3809">
        <v>24701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43111</v>
      </c>
      <c r="L3809" t="s">
        <v>26</v>
      </c>
      <c r="N3809" t="s">
        <v>24</v>
      </c>
    </row>
    <row r="3810" spans="1:14" x14ac:dyDescent="0.25">
      <c r="A3810" t="s">
        <v>3277</v>
      </c>
      <c r="B3810" t="s">
        <v>4525</v>
      </c>
      <c r="C3810" t="s">
        <v>326</v>
      </c>
      <c r="D3810" t="s">
        <v>21</v>
      </c>
      <c r="E3810">
        <v>25704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43111</v>
      </c>
      <c r="L3810" t="s">
        <v>26</v>
      </c>
      <c r="N3810" t="s">
        <v>24</v>
      </c>
    </row>
    <row r="3811" spans="1:14" x14ac:dyDescent="0.25">
      <c r="A3811" t="s">
        <v>2304</v>
      </c>
      <c r="B3811" t="s">
        <v>2691</v>
      </c>
      <c r="C3811" t="s">
        <v>326</v>
      </c>
      <c r="D3811" t="s">
        <v>21</v>
      </c>
      <c r="E3811">
        <v>25704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43111</v>
      </c>
      <c r="L3811" t="s">
        <v>26</v>
      </c>
      <c r="N3811" t="s">
        <v>24</v>
      </c>
    </row>
    <row r="3812" spans="1:14" x14ac:dyDescent="0.25">
      <c r="A3812" t="s">
        <v>2304</v>
      </c>
      <c r="B3812" t="s">
        <v>5549</v>
      </c>
      <c r="C3812" t="s">
        <v>707</v>
      </c>
      <c r="D3812" t="s">
        <v>21</v>
      </c>
      <c r="E3812">
        <v>24701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43111</v>
      </c>
      <c r="L3812" t="s">
        <v>26</v>
      </c>
      <c r="N3812" t="s">
        <v>24</v>
      </c>
    </row>
    <row r="3813" spans="1:14" x14ac:dyDescent="0.25">
      <c r="A3813" t="s">
        <v>2304</v>
      </c>
      <c r="B3813" t="s">
        <v>5550</v>
      </c>
      <c r="C3813" t="s">
        <v>707</v>
      </c>
      <c r="D3813" t="s">
        <v>21</v>
      </c>
      <c r="E3813">
        <v>24701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43111</v>
      </c>
      <c r="L3813" t="s">
        <v>26</v>
      </c>
      <c r="N3813" t="s">
        <v>24</v>
      </c>
    </row>
    <row r="3814" spans="1:14" x14ac:dyDescent="0.25">
      <c r="A3814" t="s">
        <v>5551</v>
      </c>
      <c r="B3814" t="s">
        <v>5552</v>
      </c>
      <c r="C3814" t="s">
        <v>707</v>
      </c>
      <c r="D3814" t="s">
        <v>21</v>
      </c>
      <c r="E3814">
        <v>24701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43111</v>
      </c>
      <c r="L3814" t="s">
        <v>26</v>
      </c>
      <c r="N3814" t="s">
        <v>24</v>
      </c>
    </row>
    <row r="3815" spans="1:14" x14ac:dyDescent="0.25">
      <c r="A3815" t="s">
        <v>5553</v>
      </c>
      <c r="B3815" t="s">
        <v>5554</v>
      </c>
      <c r="C3815" t="s">
        <v>707</v>
      </c>
      <c r="D3815" t="s">
        <v>21</v>
      </c>
      <c r="E3815">
        <v>24701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43111</v>
      </c>
      <c r="L3815" t="s">
        <v>26</v>
      </c>
      <c r="N3815" t="s">
        <v>24</v>
      </c>
    </row>
    <row r="3816" spans="1:14" x14ac:dyDescent="0.25">
      <c r="A3816" t="s">
        <v>114</v>
      </c>
      <c r="B3816" t="s">
        <v>4572</v>
      </c>
      <c r="C3816" t="s">
        <v>326</v>
      </c>
      <c r="D3816" t="s">
        <v>21</v>
      </c>
      <c r="E3816">
        <v>25701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43111</v>
      </c>
      <c r="L3816" t="s">
        <v>26</v>
      </c>
      <c r="N3816" t="s">
        <v>24</v>
      </c>
    </row>
    <row r="3817" spans="1:14" x14ac:dyDescent="0.25">
      <c r="A3817" t="s">
        <v>5555</v>
      </c>
      <c r="B3817" t="s">
        <v>5556</v>
      </c>
      <c r="C3817" t="s">
        <v>707</v>
      </c>
      <c r="D3817" t="s">
        <v>21</v>
      </c>
      <c r="E3817">
        <v>24701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43111</v>
      </c>
      <c r="L3817" t="s">
        <v>26</v>
      </c>
      <c r="N3817" t="s">
        <v>24</v>
      </c>
    </row>
    <row r="3818" spans="1:14" x14ac:dyDescent="0.25">
      <c r="A3818" t="s">
        <v>5406</v>
      </c>
      <c r="B3818" t="s">
        <v>1462</v>
      </c>
      <c r="C3818" t="s">
        <v>707</v>
      </c>
      <c r="D3818" t="s">
        <v>21</v>
      </c>
      <c r="E3818">
        <v>24701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43111</v>
      </c>
      <c r="L3818" t="s">
        <v>26</v>
      </c>
      <c r="N3818" t="s">
        <v>24</v>
      </c>
    </row>
    <row r="3819" spans="1:14" x14ac:dyDescent="0.25">
      <c r="A3819" t="s">
        <v>5406</v>
      </c>
      <c r="B3819" t="s">
        <v>5557</v>
      </c>
      <c r="C3819" t="s">
        <v>707</v>
      </c>
      <c r="D3819" t="s">
        <v>21</v>
      </c>
      <c r="E3819">
        <v>24701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43111</v>
      </c>
      <c r="L3819" t="s">
        <v>26</v>
      </c>
      <c r="N3819" t="s">
        <v>24</v>
      </c>
    </row>
    <row r="3820" spans="1:14" x14ac:dyDescent="0.25">
      <c r="A3820" t="s">
        <v>4116</v>
      </c>
      <c r="B3820" t="s">
        <v>4574</v>
      </c>
      <c r="C3820" t="s">
        <v>326</v>
      </c>
      <c r="D3820" t="s">
        <v>21</v>
      </c>
      <c r="E3820">
        <v>25701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43111</v>
      </c>
      <c r="L3820" t="s">
        <v>26</v>
      </c>
      <c r="N3820" t="s">
        <v>24</v>
      </c>
    </row>
    <row r="3821" spans="1:14" x14ac:dyDescent="0.25">
      <c r="A3821" t="s">
        <v>2575</v>
      </c>
      <c r="B3821" t="s">
        <v>2719</v>
      </c>
      <c r="C3821" t="s">
        <v>326</v>
      </c>
      <c r="D3821" t="s">
        <v>21</v>
      </c>
      <c r="E3821">
        <v>25704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43111</v>
      </c>
      <c r="L3821" t="s">
        <v>26</v>
      </c>
      <c r="N3821" t="s">
        <v>24</v>
      </c>
    </row>
    <row r="3822" spans="1:14" x14ac:dyDescent="0.25">
      <c r="A3822" t="s">
        <v>5559</v>
      </c>
      <c r="B3822" t="s">
        <v>5560</v>
      </c>
      <c r="C3822" t="s">
        <v>71</v>
      </c>
      <c r="D3822" t="s">
        <v>21</v>
      </c>
      <c r="E3822">
        <v>26003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43107</v>
      </c>
      <c r="L3822" t="s">
        <v>26</v>
      </c>
      <c r="N3822" t="s">
        <v>24</v>
      </c>
    </row>
    <row r="3823" spans="1:14" x14ac:dyDescent="0.25">
      <c r="A3823" t="s">
        <v>1689</v>
      </c>
      <c r="B3823" t="s">
        <v>1690</v>
      </c>
      <c r="C3823" t="s">
        <v>71</v>
      </c>
      <c r="D3823" t="s">
        <v>21</v>
      </c>
      <c r="E3823">
        <v>26003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43107</v>
      </c>
      <c r="L3823" t="s">
        <v>26</v>
      </c>
      <c r="N3823" t="s">
        <v>24</v>
      </c>
    </row>
    <row r="3824" spans="1:14" x14ac:dyDescent="0.25">
      <c r="A3824" t="s">
        <v>5561</v>
      </c>
      <c r="B3824" t="s">
        <v>5562</v>
      </c>
      <c r="C3824" t="s">
        <v>71</v>
      </c>
      <c r="D3824" t="s">
        <v>21</v>
      </c>
      <c r="E3824">
        <v>26003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43107</v>
      </c>
      <c r="L3824" t="s">
        <v>26</v>
      </c>
      <c r="N3824" t="s">
        <v>24</v>
      </c>
    </row>
    <row r="3825" spans="1:14" x14ac:dyDescent="0.25">
      <c r="A3825" t="s">
        <v>2434</v>
      </c>
      <c r="B3825" t="s">
        <v>2435</v>
      </c>
      <c r="C3825" t="s">
        <v>71</v>
      </c>
      <c r="D3825" t="s">
        <v>21</v>
      </c>
      <c r="E3825">
        <v>26003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43107</v>
      </c>
      <c r="L3825" t="s">
        <v>26</v>
      </c>
      <c r="N3825" t="s">
        <v>24</v>
      </c>
    </row>
    <row r="3826" spans="1:14" x14ac:dyDescent="0.25">
      <c r="A3826" t="s">
        <v>1694</v>
      </c>
      <c r="B3826" t="s">
        <v>5563</v>
      </c>
      <c r="C3826" t="s">
        <v>71</v>
      </c>
      <c r="D3826" t="s">
        <v>21</v>
      </c>
      <c r="E3826">
        <v>26003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43107</v>
      </c>
      <c r="L3826" t="s">
        <v>26</v>
      </c>
      <c r="N3826" t="s">
        <v>24</v>
      </c>
    </row>
    <row r="3827" spans="1:14" x14ac:dyDescent="0.25">
      <c r="A3827" t="s">
        <v>2380</v>
      </c>
      <c r="B3827" t="s">
        <v>3640</v>
      </c>
      <c r="C3827" t="s">
        <v>1632</v>
      </c>
      <c r="D3827" t="s">
        <v>21</v>
      </c>
      <c r="E3827">
        <v>26041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43107</v>
      </c>
      <c r="L3827" t="s">
        <v>26</v>
      </c>
      <c r="N3827" t="s">
        <v>24</v>
      </c>
    </row>
    <row r="3828" spans="1:14" x14ac:dyDescent="0.25">
      <c r="A3828" t="s">
        <v>2304</v>
      </c>
      <c r="B3828" t="s">
        <v>2636</v>
      </c>
      <c r="C3828" t="s">
        <v>71</v>
      </c>
      <c r="D3828" t="s">
        <v>21</v>
      </c>
      <c r="E3828">
        <v>26003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43107</v>
      </c>
      <c r="L3828" t="s">
        <v>26</v>
      </c>
      <c r="N3828" t="s">
        <v>24</v>
      </c>
    </row>
    <row r="3829" spans="1:14" x14ac:dyDescent="0.25">
      <c r="A3829" t="s">
        <v>2438</v>
      </c>
      <c r="B3829" t="s">
        <v>2439</v>
      </c>
      <c r="C3829" t="s">
        <v>71</v>
      </c>
      <c r="D3829" t="s">
        <v>21</v>
      </c>
      <c r="E3829">
        <v>26003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43107</v>
      </c>
      <c r="L3829" t="s">
        <v>26</v>
      </c>
      <c r="N3829" t="s">
        <v>24</v>
      </c>
    </row>
    <row r="3830" spans="1:14" x14ac:dyDescent="0.25">
      <c r="A3830" t="s">
        <v>2443</v>
      </c>
      <c r="B3830" t="s">
        <v>2444</v>
      </c>
      <c r="C3830" t="s">
        <v>71</v>
      </c>
      <c r="D3830" t="s">
        <v>21</v>
      </c>
      <c r="E3830">
        <v>26003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43107</v>
      </c>
      <c r="L3830" t="s">
        <v>26</v>
      </c>
      <c r="N3830" t="s">
        <v>24</v>
      </c>
    </row>
    <row r="3831" spans="1:14" x14ac:dyDescent="0.25">
      <c r="A3831" t="s">
        <v>5564</v>
      </c>
      <c r="B3831" t="s">
        <v>3644</v>
      </c>
      <c r="C3831" t="s">
        <v>1632</v>
      </c>
      <c r="D3831" t="s">
        <v>21</v>
      </c>
      <c r="E3831">
        <v>26041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43107</v>
      </c>
      <c r="L3831" t="s">
        <v>26</v>
      </c>
      <c r="N3831" t="s">
        <v>24</v>
      </c>
    </row>
    <row r="3832" spans="1:14" x14ac:dyDescent="0.25">
      <c r="A3832" t="s">
        <v>5339</v>
      </c>
      <c r="B3832" t="s">
        <v>5565</v>
      </c>
      <c r="C3832" t="s">
        <v>1632</v>
      </c>
      <c r="D3832" t="s">
        <v>21</v>
      </c>
      <c r="E3832">
        <v>26041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43107</v>
      </c>
      <c r="L3832" t="s">
        <v>26</v>
      </c>
      <c r="N3832" t="s">
        <v>24</v>
      </c>
    </row>
    <row r="3833" spans="1:14" x14ac:dyDescent="0.25">
      <c r="A3833" t="s">
        <v>4116</v>
      </c>
      <c r="B3833" t="s">
        <v>2928</v>
      </c>
      <c r="C3833" t="s">
        <v>1632</v>
      </c>
      <c r="D3833" t="s">
        <v>21</v>
      </c>
      <c r="E3833">
        <v>26041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43107</v>
      </c>
      <c r="L3833" t="s">
        <v>26</v>
      </c>
      <c r="N3833" t="s">
        <v>24</v>
      </c>
    </row>
    <row r="3834" spans="1:14" x14ac:dyDescent="0.25">
      <c r="A3834" t="s">
        <v>970</v>
      </c>
      <c r="B3834" t="s">
        <v>2931</v>
      </c>
      <c r="C3834" t="s">
        <v>1632</v>
      </c>
      <c r="D3834" t="s">
        <v>21</v>
      </c>
      <c r="E3834">
        <v>26041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43107</v>
      </c>
      <c r="L3834" t="s">
        <v>26</v>
      </c>
      <c r="N3834" t="s">
        <v>24</v>
      </c>
    </row>
    <row r="3835" spans="1:14" x14ac:dyDescent="0.25">
      <c r="A3835" t="s">
        <v>1091</v>
      </c>
      <c r="B3835" t="s">
        <v>5566</v>
      </c>
      <c r="C3835" t="s">
        <v>1632</v>
      </c>
      <c r="D3835" t="s">
        <v>21</v>
      </c>
      <c r="E3835">
        <v>26041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43107</v>
      </c>
      <c r="L3835" t="s">
        <v>26</v>
      </c>
      <c r="N3835" t="s">
        <v>24</v>
      </c>
    </row>
    <row r="3836" spans="1:14" x14ac:dyDescent="0.25">
      <c r="A3836" t="s">
        <v>2304</v>
      </c>
      <c r="B3836" t="s">
        <v>4205</v>
      </c>
      <c r="C3836" t="s">
        <v>4206</v>
      </c>
      <c r="D3836" t="s">
        <v>21</v>
      </c>
      <c r="E3836">
        <v>25573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43105</v>
      </c>
      <c r="L3836" t="s">
        <v>26</v>
      </c>
      <c r="N3836" t="s">
        <v>24</v>
      </c>
    </row>
    <row r="3837" spans="1:14" x14ac:dyDescent="0.25">
      <c r="A3837" t="s">
        <v>5567</v>
      </c>
      <c r="B3837" t="s">
        <v>3566</v>
      </c>
      <c r="C3837" t="s">
        <v>2796</v>
      </c>
      <c r="D3837" t="s">
        <v>21</v>
      </c>
      <c r="E3837">
        <v>25003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43105</v>
      </c>
      <c r="L3837" t="s">
        <v>26</v>
      </c>
      <c r="N3837" t="s">
        <v>24</v>
      </c>
    </row>
    <row r="3838" spans="1:14" x14ac:dyDescent="0.25">
      <c r="A3838" t="s">
        <v>2571</v>
      </c>
      <c r="B3838" t="s">
        <v>3572</v>
      </c>
      <c r="C3838" t="s">
        <v>2796</v>
      </c>
      <c r="D3838" t="s">
        <v>21</v>
      </c>
      <c r="E3838">
        <v>25003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43105</v>
      </c>
      <c r="L3838" t="s">
        <v>26</v>
      </c>
      <c r="N3838" t="s">
        <v>24</v>
      </c>
    </row>
    <row r="3839" spans="1:14" x14ac:dyDescent="0.25">
      <c r="A3839" t="s">
        <v>4227</v>
      </c>
      <c r="B3839" t="s">
        <v>4228</v>
      </c>
      <c r="C3839" t="s">
        <v>4206</v>
      </c>
      <c r="D3839" t="s">
        <v>21</v>
      </c>
      <c r="E3839">
        <v>25573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43105</v>
      </c>
      <c r="L3839" t="s">
        <v>26</v>
      </c>
      <c r="N3839" t="s">
        <v>24</v>
      </c>
    </row>
    <row r="3840" spans="1:14" x14ac:dyDescent="0.25">
      <c r="A3840" t="s">
        <v>5568</v>
      </c>
      <c r="B3840" t="s">
        <v>3380</v>
      </c>
      <c r="C3840" t="s">
        <v>1617</v>
      </c>
      <c r="D3840" t="s">
        <v>21</v>
      </c>
      <c r="E3840">
        <v>25523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43105</v>
      </c>
      <c r="L3840" t="s">
        <v>26</v>
      </c>
      <c r="N3840" t="s">
        <v>24</v>
      </c>
    </row>
    <row r="3841" spans="1:14" x14ac:dyDescent="0.25">
      <c r="A3841" t="s">
        <v>4235</v>
      </c>
      <c r="B3841" t="s">
        <v>4236</v>
      </c>
      <c r="C3841" t="s">
        <v>4206</v>
      </c>
      <c r="D3841" t="s">
        <v>21</v>
      </c>
      <c r="E3841">
        <v>25573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43105</v>
      </c>
      <c r="L3841" t="s">
        <v>26</v>
      </c>
      <c r="N3841" t="s">
        <v>24</v>
      </c>
    </row>
    <row r="3842" spans="1:14" x14ac:dyDescent="0.25">
      <c r="A3842" t="s">
        <v>5569</v>
      </c>
      <c r="B3842" t="s">
        <v>3593</v>
      </c>
      <c r="C3842" t="s">
        <v>2796</v>
      </c>
      <c r="D3842" t="s">
        <v>21</v>
      </c>
      <c r="E3842">
        <v>25003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43105</v>
      </c>
      <c r="L3842" t="s">
        <v>26</v>
      </c>
      <c r="N3842" t="s">
        <v>24</v>
      </c>
    </row>
    <row r="3843" spans="1:14" x14ac:dyDescent="0.25">
      <c r="A3843" t="s">
        <v>3596</v>
      </c>
      <c r="B3843" t="s">
        <v>3597</v>
      </c>
      <c r="C3843" t="s">
        <v>2796</v>
      </c>
      <c r="D3843" t="s">
        <v>21</v>
      </c>
      <c r="E3843">
        <v>25003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43105</v>
      </c>
      <c r="L3843" t="s">
        <v>26</v>
      </c>
      <c r="N3843" t="s">
        <v>24</v>
      </c>
    </row>
    <row r="3844" spans="1:14" x14ac:dyDescent="0.25">
      <c r="A3844" t="s">
        <v>359</v>
      </c>
      <c r="B3844" t="s">
        <v>3791</v>
      </c>
      <c r="C3844" t="s">
        <v>1910</v>
      </c>
      <c r="D3844" t="s">
        <v>21</v>
      </c>
      <c r="E3844">
        <v>25411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43104</v>
      </c>
      <c r="L3844" t="s">
        <v>26</v>
      </c>
      <c r="N3844" t="s">
        <v>24</v>
      </c>
    </row>
    <row r="3845" spans="1:14" x14ac:dyDescent="0.25">
      <c r="A3845" t="s">
        <v>3519</v>
      </c>
      <c r="B3845" t="s">
        <v>3792</v>
      </c>
      <c r="C3845" t="s">
        <v>1910</v>
      </c>
      <c r="D3845" t="s">
        <v>21</v>
      </c>
      <c r="E3845">
        <v>25411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43104</v>
      </c>
      <c r="L3845" t="s">
        <v>26</v>
      </c>
      <c r="N3845" t="s">
        <v>24</v>
      </c>
    </row>
    <row r="3846" spans="1:14" x14ac:dyDescent="0.25">
      <c r="A3846" t="s">
        <v>5570</v>
      </c>
      <c r="B3846" t="s">
        <v>3719</v>
      </c>
      <c r="C3846" t="s">
        <v>1910</v>
      </c>
      <c r="D3846" t="s">
        <v>21</v>
      </c>
      <c r="E3846">
        <v>25411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43104</v>
      </c>
      <c r="L3846" t="s">
        <v>26</v>
      </c>
      <c r="N3846" t="s">
        <v>24</v>
      </c>
    </row>
    <row r="3847" spans="1:14" x14ac:dyDescent="0.25">
      <c r="A3847" t="s">
        <v>3722</v>
      </c>
      <c r="B3847" t="s">
        <v>3723</v>
      </c>
      <c r="C3847" t="s">
        <v>1910</v>
      </c>
      <c r="D3847" t="s">
        <v>21</v>
      </c>
      <c r="E3847">
        <v>25411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43104</v>
      </c>
      <c r="L3847" t="s">
        <v>26</v>
      </c>
      <c r="N3847" t="s">
        <v>24</v>
      </c>
    </row>
    <row r="3848" spans="1:14" x14ac:dyDescent="0.25">
      <c r="A3848" t="s">
        <v>3530</v>
      </c>
      <c r="B3848" t="s">
        <v>3531</v>
      </c>
      <c r="C3848" t="s">
        <v>3479</v>
      </c>
      <c r="D3848" t="s">
        <v>21</v>
      </c>
      <c r="E3848">
        <v>25823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43104</v>
      </c>
      <c r="L3848" t="s">
        <v>26</v>
      </c>
      <c r="N3848" t="s">
        <v>24</v>
      </c>
    </row>
    <row r="3849" spans="1:14" x14ac:dyDescent="0.25">
      <c r="A3849" t="s">
        <v>2380</v>
      </c>
      <c r="B3849" t="s">
        <v>3797</v>
      </c>
      <c r="C3849" t="s">
        <v>1910</v>
      </c>
      <c r="D3849" t="s">
        <v>21</v>
      </c>
      <c r="E3849">
        <v>25411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43104</v>
      </c>
      <c r="L3849" t="s">
        <v>26</v>
      </c>
      <c r="N3849" t="s">
        <v>24</v>
      </c>
    </row>
    <row r="3850" spans="1:14" x14ac:dyDescent="0.25">
      <c r="A3850" t="s">
        <v>2304</v>
      </c>
      <c r="B3850" t="s">
        <v>3514</v>
      </c>
      <c r="C3850" t="s">
        <v>2165</v>
      </c>
      <c r="D3850" t="s">
        <v>21</v>
      </c>
      <c r="E3850">
        <v>25921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43104</v>
      </c>
      <c r="L3850" t="s">
        <v>26</v>
      </c>
      <c r="N3850" t="s">
        <v>24</v>
      </c>
    </row>
    <row r="3851" spans="1:14" x14ac:dyDescent="0.25">
      <c r="A3851" t="s">
        <v>2304</v>
      </c>
      <c r="B3851" t="s">
        <v>5572</v>
      </c>
      <c r="C3851" t="s">
        <v>1910</v>
      </c>
      <c r="D3851" t="s">
        <v>21</v>
      </c>
      <c r="E3851">
        <v>25411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43104</v>
      </c>
      <c r="L3851" t="s">
        <v>26</v>
      </c>
      <c r="N3851" t="s">
        <v>24</v>
      </c>
    </row>
    <row r="3852" spans="1:14" x14ac:dyDescent="0.25">
      <c r="A3852" t="s">
        <v>2405</v>
      </c>
      <c r="B3852" t="s">
        <v>3534</v>
      </c>
      <c r="C3852" t="s">
        <v>3535</v>
      </c>
      <c r="D3852" t="s">
        <v>21</v>
      </c>
      <c r="E3852">
        <v>25827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43104</v>
      </c>
      <c r="L3852" t="s">
        <v>26</v>
      </c>
      <c r="N3852" t="s">
        <v>24</v>
      </c>
    </row>
    <row r="3853" spans="1:14" x14ac:dyDescent="0.25">
      <c r="A3853" t="s">
        <v>2405</v>
      </c>
      <c r="B3853" t="s">
        <v>5573</v>
      </c>
      <c r="C3853" t="s">
        <v>3481</v>
      </c>
      <c r="D3853" t="s">
        <v>21</v>
      </c>
      <c r="E3853">
        <v>25873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43104</v>
      </c>
      <c r="L3853" t="s">
        <v>26</v>
      </c>
      <c r="N3853" t="s">
        <v>24</v>
      </c>
    </row>
    <row r="3854" spans="1:14" x14ac:dyDescent="0.25">
      <c r="A3854" t="s">
        <v>5574</v>
      </c>
      <c r="B3854" t="s">
        <v>5575</v>
      </c>
      <c r="C3854" t="s">
        <v>1910</v>
      </c>
      <c r="D3854" t="s">
        <v>21</v>
      </c>
      <c r="E3854">
        <v>25411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43104</v>
      </c>
      <c r="L3854" t="s">
        <v>26</v>
      </c>
      <c r="N3854" t="s">
        <v>24</v>
      </c>
    </row>
    <row r="3855" spans="1:14" x14ac:dyDescent="0.25">
      <c r="A3855" t="s">
        <v>1091</v>
      </c>
      <c r="B3855" t="s">
        <v>2191</v>
      </c>
      <c r="C3855" t="s">
        <v>3481</v>
      </c>
      <c r="D3855" t="s">
        <v>21</v>
      </c>
      <c r="E3855">
        <v>25873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43104</v>
      </c>
      <c r="L3855" t="s">
        <v>26</v>
      </c>
      <c r="N3855" t="s">
        <v>24</v>
      </c>
    </row>
    <row r="3856" spans="1:14" x14ac:dyDescent="0.25">
      <c r="A3856" t="s">
        <v>75</v>
      </c>
      <c r="B3856" t="s">
        <v>76</v>
      </c>
      <c r="C3856" t="s">
        <v>77</v>
      </c>
      <c r="D3856" t="s">
        <v>21</v>
      </c>
      <c r="E3856">
        <v>25671</v>
      </c>
      <c r="F3856" t="s">
        <v>22</v>
      </c>
      <c r="G3856" t="s">
        <v>22</v>
      </c>
      <c r="H3856" t="s">
        <v>78</v>
      </c>
      <c r="I3856" t="s">
        <v>79</v>
      </c>
      <c r="J3856" t="s">
        <v>80</v>
      </c>
      <c r="K3856" s="1">
        <v>43735</v>
      </c>
      <c r="L3856" t="s">
        <v>81</v>
      </c>
      <c r="M3856" t="str">
        <f>HYPERLINK("https://www.regulations.gov/docket?D=FDA-2019-H-4486")</f>
        <v>https://www.regulations.gov/docket?D=FDA-2019-H-4486</v>
      </c>
      <c r="N3856" t="s">
        <v>80</v>
      </c>
    </row>
    <row r="3857" spans="1:14" x14ac:dyDescent="0.25">
      <c r="A3857" t="s">
        <v>309</v>
      </c>
      <c r="B3857" t="s">
        <v>310</v>
      </c>
      <c r="C3857" t="s">
        <v>311</v>
      </c>
      <c r="D3857" t="s">
        <v>21</v>
      </c>
      <c r="E3857">
        <v>24941</v>
      </c>
      <c r="F3857" t="s">
        <v>22</v>
      </c>
      <c r="G3857" t="s">
        <v>22</v>
      </c>
      <c r="H3857" t="s">
        <v>312</v>
      </c>
      <c r="I3857" t="s">
        <v>313</v>
      </c>
      <c r="J3857" t="s">
        <v>80</v>
      </c>
      <c r="K3857" s="1">
        <v>43724</v>
      </c>
      <c r="L3857" t="s">
        <v>81</v>
      </c>
      <c r="M3857" t="str">
        <f>HYPERLINK("https://www.regulations.gov/docket?D=FDA-2019-H-4276")</f>
        <v>https://www.regulations.gov/docket?D=FDA-2019-H-4276</v>
      </c>
      <c r="N3857" t="s">
        <v>80</v>
      </c>
    </row>
    <row r="3858" spans="1:14" x14ac:dyDescent="0.25">
      <c r="A3858" t="s">
        <v>327</v>
      </c>
      <c r="B3858" t="s">
        <v>328</v>
      </c>
      <c r="C3858" t="s">
        <v>48</v>
      </c>
      <c r="D3858" t="s">
        <v>21</v>
      </c>
      <c r="E3858">
        <v>25302</v>
      </c>
      <c r="F3858" t="s">
        <v>22</v>
      </c>
      <c r="G3858" t="s">
        <v>22</v>
      </c>
      <c r="H3858" t="s">
        <v>329</v>
      </c>
      <c r="I3858" t="s">
        <v>330</v>
      </c>
      <c r="J3858" s="1">
        <v>43691</v>
      </c>
      <c r="K3858" s="1">
        <v>43720</v>
      </c>
      <c r="L3858" t="s">
        <v>331</v>
      </c>
      <c r="N3858" t="s">
        <v>332</v>
      </c>
    </row>
    <row r="3859" spans="1:14" x14ac:dyDescent="0.25">
      <c r="A3859" t="s">
        <v>333</v>
      </c>
      <c r="B3859" t="s">
        <v>334</v>
      </c>
      <c r="C3859" t="s">
        <v>335</v>
      </c>
      <c r="D3859" t="s">
        <v>21</v>
      </c>
      <c r="E3859">
        <v>25560</v>
      </c>
      <c r="F3859" t="s">
        <v>22</v>
      </c>
      <c r="G3859" t="s">
        <v>22</v>
      </c>
      <c r="H3859" t="s">
        <v>312</v>
      </c>
      <c r="I3859" t="s">
        <v>313</v>
      </c>
      <c r="J3859" s="1">
        <v>43703</v>
      </c>
      <c r="K3859" s="1">
        <v>43720</v>
      </c>
      <c r="L3859" t="s">
        <v>331</v>
      </c>
      <c r="N3859" t="s">
        <v>332</v>
      </c>
    </row>
    <row r="3860" spans="1:14" x14ac:dyDescent="0.25">
      <c r="A3860" t="s">
        <v>343</v>
      </c>
      <c r="B3860" t="s">
        <v>344</v>
      </c>
      <c r="C3860" t="s">
        <v>48</v>
      </c>
      <c r="D3860" t="s">
        <v>21</v>
      </c>
      <c r="E3860">
        <v>25302</v>
      </c>
      <c r="F3860" t="s">
        <v>22</v>
      </c>
      <c r="G3860" t="s">
        <v>22</v>
      </c>
      <c r="H3860" t="s">
        <v>312</v>
      </c>
      <c r="I3860" t="s">
        <v>313</v>
      </c>
      <c r="J3860" s="1">
        <v>43691</v>
      </c>
      <c r="K3860" s="1">
        <v>43720</v>
      </c>
      <c r="L3860" t="s">
        <v>331</v>
      </c>
      <c r="N3860" t="s">
        <v>332</v>
      </c>
    </row>
    <row r="3861" spans="1:14" x14ac:dyDescent="0.25">
      <c r="A3861" t="s">
        <v>432</v>
      </c>
      <c r="B3861" t="s">
        <v>433</v>
      </c>
      <c r="C3861" t="s">
        <v>434</v>
      </c>
      <c r="D3861" t="s">
        <v>21</v>
      </c>
      <c r="E3861">
        <v>25143</v>
      </c>
      <c r="F3861" t="s">
        <v>22</v>
      </c>
      <c r="G3861" t="s">
        <v>22</v>
      </c>
      <c r="H3861" t="s">
        <v>329</v>
      </c>
      <c r="I3861" t="s">
        <v>330</v>
      </c>
      <c r="J3861" s="1">
        <v>43682</v>
      </c>
      <c r="K3861" s="1">
        <v>43706</v>
      </c>
      <c r="L3861" t="s">
        <v>331</v>
      </c>
      <c r="N3861" t="s">
        <v>332</v>
      </c>
    </row>
    <row r="3862" spans="1:14" x14ac:dyDescent="0.25">
      <c r="A3862" t="s">
        <v>435</v>
      </c>
      <c r="B3862" t="s">
        <v>436</v>
      </c>
      <c r="C3862" t="s">
        <v>434</v>
      </c>
      <c r="D3862" t="s">
        <v>21</v>
      </c>
      <c r="E3862">
        <v>25143</v>
      </c>
      <c r="F3862" t="s">
        <v>22</v>
      </c>
      <c r="G3862" t="s">
        <v>22</v>
      </c>
      <c r="H3862" t="s">
        <v>312</v>
      </c>
      <c r="I3862" t="s">
        <v>313</v>
      </c>
      <c r="J3862" s="1">
        <v>43682</v>
      </c>
      <c r="K3862" s="1">
        <v>43706</v>
      </c>
      <c r="L3862" t="s">
        <v>331</v>
      </c>
      <c r="N3862" t="s">
        <v>332</v>
      </c>
    </row>
    <row r="3863" spans="1:14" x14ac:dyDescent="0.25">
      <c r="A3863" t="s">
        <v>437</v>
      </c>
      <c r="B3863" t="s">
        <v>438</v>
      </c>
      <c r="C3863" t="s">
        <v>434</v>
      </c>
      <c r="D3863" t="s">
        <v>21</v>
      </c>
      <c r="E3863">
        <v>25143</v>
      </c>
      <c r="F3863" t="s">
        <v>22</v>
      </c>
      <c r="G3863" t="s">
        <v>22</v>
      </c>
      <c r="H3863" t="s">
        <v>329</v>
      </c>
      <c r="I3863" t="s">
        <v>330</v>
      </c>
      <c r="J3863" s="1">
        <v>43682</v>
      </c>
      <c r="K3863" s="1">
        <v>43706</v>
      </c>
      <c r="L3863" t="s">
        <v>331</v>
      </c>
      <c r="N3863" t="s">
        <v>332</v>
      </c>
    </row>
    <row r="3864" spans="1:14" x14ac:dyDescent="0.25">
      <c r="A3864" t="s">
        <v>439</v>
      </c>
      <c r="B3864" t="s">
        <v>440</v>
      </c>
      <c r="C3864" t="s">
        <v>441</v>
      </c>
      <c r="D3864" t="s">
        <v>21</v>
      </c>
      <c r="E3864">
        <v>26554</v>
      </c>
      <c r="F3864" t="s">
        <v>22</v>
      </c>
      <c r="G3864" t="s">
        <v>22</v>
      </c>
      <c r="H3864" t="s">
        <v>329</v>
      </c>
      <c r="I3864" t="s">
        <v>330</v>
      </c>
      <c r="J3864" s="1">
        <v>43684</v>
      </c>
      <c r="K3864" s="1">
        <v>43706</v>
      </c>
      <c r="L3864" t="s">
        <v>331</v>
      </c>
      <c r="N3864" t="s">
        <v>332</v>
      </c>
    </row>
    <row r="3865" spans="1:14" x14ac:dyDescent="0.25">
      <c r="A3865" t="s">
        <v>445</v>
      </c>
      <c r="B3865" t="s">
        <v>446</v>
      </c>
      <c r="C3865" t="s">
        <v>48</v>
      </c>
      <c r="D3865" t="s">
        <v>21</v>
      </c>
      <c r="E3865">
        <v>25313</v>
      </c>
      <c r="F3865" t="s">
        <v>22</v>
      </c>
      <c r="G3865" t="s">
        <v>22</v>
      </c>
      <c r="H3865" t="s">
        <v>312</v>
      </c>
      <c r="I3865" t="s">
        <v>313</v>
      </c>
      <c r="J3865" s="1">
        <v>43682</v>
      </c>
      <c r="K3865" s="1">
        <v>43706</v>
      </c>
      <c r="L3865" t="s">
        <v>331</v>
      </c>
      <c r="N3865" t="s">
        <v>332</v>
      </c>
    </row>
    <row r="3866" spans="1:14" x14ac:dyDescent="0.25">
      <c r="A3866" t="s">
        <v>447</v>
      </c>
      <c r="B3866" t="s">
        <v>448</v>
      </c>
      <c r="C3866" t="s">
        <v>271</v>
      </c>
      <c r="D3866" t="s">
        <v>21</v>
      </c>
      <c r="E3866">
        <v>25401</v>
      </c>
      <c r="F3866" t="s">
        <v>22</v>
      </c>
      <c r="G3866" t="s">
        <v>22</v>
      </c>
      <c r="H3866" t="s">
        <v>329</v>
      </c>
      <c r="I3866" t="s">
        <v>449</v>
      </c>
      <c r="J3866" t="s">
        <v>80</v>
      </c>
      <c r="K3866" s="1">
        <v>43706</v>
      </c>
      <c r="L3866" t="s">
        <v>81</v>
      </c>
      <c r="M3866" t="str">
        <f>HYPERLINK("https://www.regulations.gov/docket?D=FDA-2019-H-4045")</f>
        <v>https://www.regulations.gov/docket?D=FDA-2019-H-4045</v>
      </c>
      <c r="N3866" t="s">
        <v>80</v>
      </c>
    </row>
    <row r="3867" spans="1:14" x14ac:dyDescent="0.25">
      <c r="A3867" t="s">
        <v>510</v>
      </c>
      <c r="B3867" t="s">
        <v>511</v>
      </c>
      <c r="C3867" t="s">
        <v>512</v>
      </c>
      <c r="D3867" t="s">
        <v>21</v>
      </c>
      <c r="E3867">
        <v>26201</v>
      </c>
      <c r="F3867" t="s">
        <v>22</v>
      </c>
      <c r="G3867" t="s">
        <v>22</v>
      </c>
      <c r="H3867" t="s">
        <v>329</v>
      </c>
      <c r="I3867" t="s">
        <v>449</v>
      </c>
      <c r="J3867" t="s">
        <v>80</v>
      </c>
      <c r="K3867" s="1">
        <v>43703</v>
      </c>
      <c r="L3867" t="s">
        <v>81</v>
      </c>
      <c r="M3867" t="str">
        <f>HYPERLINK("https://www.regulations.gov/docket?D=FDA-2019-H-3991")</f>
        <v>https://www.regulations.gov/docket?D=FDA-2019-H-3991</v>
      </c>
      <c r="N3867" t="s">
        <v>80</v>
      </c>
    </row>
    <row r="3868" spans="1:14" x14ac:dyDescent="0.25">
      <c r="A3868" t="s">
        <v>528</v>
      </c>
      <c r="B3868" t="s">
        <v>529</v>
      </c>
      <c r="C3868" t="s">
        <v>71</v>
      </c>
      <c r="D3868" t="s">
        <v>21</v>
      </c>
      <c r="E3868">
        <v>26003</v>
      </c>
      <c r="F3868" t="s">
        <v>22</v>
      </c>
      <c r="G3868" t="s">
        <v>22</v>
      </c>
      <c r="H3868" t="s">
        <v>329</v>
      </c>
      <c r="I3868" t="s">
        <v>330</v>
      </c>
      <c r="J3868" s="1">
        <v>43670</v>
      </c>
      <c r="K3868" s="1">
        <v>43699</v>
      </c>
      <c r="L3868" t="s">
        <v>331</v>
      </c>
      <c r="N3868" t="s">
        <v>332</v>
      </c>
    </row>
    <row r="3869" spans="1:14" x14ac:dyDescent="0.25">
      <c r="A3869" t="s">
        <v>533</v>
      </c>
      <c r="B3869" t="s">
        <v>534</v>
      </c>
      <c r="C3869" t="s">
        <v>71</v>
      </c>
      <c r="D3869" t="s">
        <v>21</v>
      </c>
      <c r="E3869">
        <v>26003</v>
      </c>
      <c r="F3869" t="s">
        <v>22</v>
      </c>
      <c r="G3869" t="s">
        <v>22</v>
      </c>
      <c r="H3869" t="s">
        <v>329</v>
      </c>
      <c r="I3869" t="s">
        <v>330</v>
      </c>
      <c r="J3869" s="1">
        <v>43670</v>
      </c>
      <c r="K3869" s="1">
        <v>43699</v>
      </c>
      <c r="L3869" t="s">
        <v>331</v>
      </c>
      <c r="N3869" t="s">
        <v>332</v>
      </c>
    </row>
    <row r="3870" spans="1:14" x14ac:dyDescent="0.25">
      <c r="A3870" t="s">
        <v>574</v>
      </c>
      <c r="B3870" t="s">
        <v>575</v>
      </c>
      <c r="C3870" t="s">
        <v>480</v>
      </c>
      <c r="D3870" t="s">
        <v>21</v>
      </c>
      <c r="E3870">
        <v>25901</v>
      </c>
      <c r="F3870" t="s">
        <v>22</v>
      </c>
      <c r="G3870" t="s">
        <v>22</v>
      </c>
      <c r="H3870" t="s">
        <v>312</v>
      </c>
      <c r="I3870" t="s">
        <v>313</v>
      </c>
      <c r="J3870" s="1">
        <v>43666</v>
      </c>
      <c r="K3870" s="1">
        <v>43692</v>
      </c>
      <c r="L3870" t="s">
        <v>331</v>
      </c>
      <c r="N3870" t="s">
        <v>332</v>
      </c>
    </row>
    <row r="3871" spans="1:14" x14ac:dyDescent="0.25">
      <c r="A3871" t="s">
        <v>576</v>
      </c>
      <c r="B3871" t="s">
        <v>577</v>
      </c>
      <c r="C3871" t="s">
        <v>578</v>
      </c>
      <c r="D3871" t="s">
        <v>21</v>
      </c>
      <c r="E3871">
        <v>25832</v>
      </c>
      <c r="F3871" t="s">
        <v>22</v>
      </c>
      <c r="G3871" t="s">
        <v>22</v>
      </c>
      <c r="H3871" t="s">
        <v>329</v>
      </c>
      <c r="I3871" t="s">
        <v>330</v>
      </c>
      <c r="J3871" s="1">
        <v>43669</v>
      </c>
      <c r="K3871" s="1">
        <v>43692</v>
      </c>
      <c r="L3871" t="s">
        <v>331</v>
      </c>
      <c r="N3871" t="s">
        <v>332</v>
      </c>
    </row>
    <row r="3872" spans="1:14" x14ac:dyDescent="0.25">
      <c r="A3872" t="s">
        <v>581</v>
      </c>
      <c r="B3872" t="s">
        <v>582</v>
      </c>
      <c r="C3872" t="s">
        <v>583</v>
      </c>
      <c r="D3872" t="s">
        <v>21</v>
      </c>
      <c r="E3872">
        <v>25918</v>
      </c>
      <c r="F3872" t="s">
        <v>22</v>
      </c>
      <c r="G3872" t="s">
        <v>22</v>
      </c>
      <c r="H3872" t="s">
        <v>329</v>
      </c>
      <c r="I3872" t="s">
        <v>330</v>
      </c>
      <c r="J3872" s="1">
        <v>43669</v>
      </c>
      <c r="K3872" s="1">
        <v>43692</v>
      </c>
      <c r="L3872" t="s">
        <v>331</v>
      </c>
      <c r="N3872" t="s">
        <v>332</v>
      </c>
    </row>
    <row r="3873" spans="1:14" x14ac:dyDescent="0.25">
      <c r="A3873" t="s">
        <v>585</v>
      </c>
      <c r="B3873" t="s">
        <v>586</v>
      </c>
      <c r="C3873" t="s">
        <v>587</v>
      </c>
      <c r="D3873" t="s">
        <v>21</v>
      </c>
      <c r="E3873">
        <v>25951</v>
      </c>
      <c r="F3873" t="s">
        <v>22</v>
      </c>
      <c r="G3873" t="s">
        <v>22</v>
      </c>
      <c r="H3873" t="s">
        <v>588</v>
      </c>
      <c r="I3873" t="s">
        <v>449</v>
      </c>
      <c r="J3873" s="1">
        <v>43662</v>
      </c>
      <c r="K3873" s="1">
        <v>43692</v>
      </c>
      <c r="L3873" t="s">
        <v>331</v>
      </c>
      <c r="N3873" t="s">
        <v>332</v>
      </c>
    </row>
    <row r="3874" spans="1:14" x14ac:dyDescent="0.25">
      <c r="A3874" t="s">
        <v>589</v>
      </c>
      <c r="B3874" t="s">
        <v>590</v>
      </c>
      <c r="C3874" t="s">
        <v>591</v>
      </c>
      <c r="D3874" t="s">
        <v>21</v>
      </c>
      <c r="E3874">
        <v>25813</v>
      </c>
      <c r="F3874" t="s">
        <v>22</v>
      </c>
      <c r="G3874" t="s">
        <v>22</v>
      </c>
      <c r="H3874" t="s">
        <v>329</v>
      </c>
      <c r="I3874" t="s">
        <v>330</v>
      </c>
      <c r="J3874" s="1">
        <v>43669</v>
      </c>
      <c r="K3874" s="1">
        <v>43692</v>
      </c>
      <c r="L3874" t="s">
        <v>331</v>
      </c>
      <c r="N3874" t="s">
        <v>332</v>
      </c>
    </row>
    <row r="3875" spans="1:14" x14ac:dyDescent="0.25">
      <c r="A3875" t="s">
        <v>69</v>
      </c>
      <c r="B3875" t="s">
        <v>70</v>
      </c>
      <c r="C3875" t="s">
        <v>71</v>
      </c>
      <c r="D3875" t="s">
        <v>21</v>
      </c>
      <c r="E3875">
        <v>26003</v>
      </c>
      <c r="F3875" t="s">
        <v>22</v>
      </c>
      <c r="G3875" t="s">
        <v>22</v>
      </c>
      <c r="H3875" t="s">
        <v>312</v>
      </c>
      <c r="I3875" t="s">
        <v>313</v>
      </c>
      <c r="J3875" s="1">
        <v>43667</v>
      </c>
      <c r="K3875" s="1">
        <v>43692</v>
      </c>
      <c r="L3875" t="s">
        <v>331</v>
      </c>
      <c r="N3875" t="s">
        <v>332</v>
      </c>
    </row>
    <row r="3876" spans="1:14" x14ac:dyDescent="0.25">
      <c r="A3876" t="s">
        <v>596</v>
      </c>
      <c r="B3876" t="s">
        <v>597</v>
      </c>
      <c r="C3876" t="s">
        <v>113</v>
      </c>
      <c r="D3876" t="s">
        <v>21</v>
      </c>
      <c r="E3876">
        <v>25801</v>
      </c>
      <c r="F3876" t="s">
        <v>22</v>
      </c>
      <c r="G3876" t="s">
        <v>22</v>
      </c>
      <c r="H3876" t="s">
        <v>312</v>
      </c>
      <c r="I3876" t="s">
        <v>598</v>
      </c>
      <c r="J3876" s="1">
        <v>43669</v>
      </c>
      <c r="K3876" s="1">
        <v>43692</v>
      </c>
      <c r="L3876" t="s">
        <v>331</v>
      </c>
      <c r="N3876" t="s">
        <v>332</v>
      </c>
    </row>
    <row r="3877" spans="1:14" x14ac:dyDescent="0.25">
      <c r="A3877" t="s">
        <v>603</v>
      </c>
      <c r="B3877" t="s">
        <v>604</v>
      </c>
      <c r="C3877" t="s">
        <v>591</v>
      </c>
      <c r="D3877" t="s">
        <v>21</v>
      </c>
      <c r="E3877">
        <v>25813</v>
      </c>
      <c r="F3877" t="s">
        <v>22</v>
      </c>
      <c r="G3877" t="s">
        <v>22</v>
      </c>
      <c r="H3877" t="s">
        <v>329</v>
      </c>
      <c r="I3877" t="s">
        <v>330</v>
      </c>
      <c r="J3877" s="1">
        <v>43669</v>
      </c>
      <c r="K3877" s="1">
        <v>43692</v>
      </c>
      <c r="L3877" t="s">
        <v>331</v>
      </c>
      <c r="N3877" t="s">
        <v>332</v>
      </c>
    </row>
    <row r="3878" spans="1:14" x14ac:dyDescent="0.25">
      <c r="A3878" t="s">
        <v>681</v>
      </c>
      <c r="B3878" t="s">
        <v>682</v>
      </c>
      <c r="C3878" t="s">
        <v>683</v>
      </c>
      <c r="D3878" t="s">
        <v>21</v>
      </c>
      <c r="E3878">
        <v>26062</v>
      </c>
      <c r="F3878" t="s">
        <v>22</v>
      </c>
      <c r="G3878" t="s">
        <v>22</v>
      </c>
      <c r="H3878" t="s">
        <v>312</v>
      </c>
      <c r="I3878" t="s">
        <v>313</v>
      </c>
      <c r="J3878" s="1">
        <v>43596</v>
      </c>
      <c r="K3878" s="1">
        <v>43685</v>
      </c>
      <c r="L3878" t="s">
        <v>331</v>
      </c>
      <c r="N3878" t="s">
        <v>332</v>
      </c>
    </row>
    <row r="3879" spans="1:14" x14ac:dyDescent="0.25">
      <c r="A3879" t="s">
        <v>693</v>
      </c>
      <c r="B3879" t="s">
        <v>694</v>
      </c>
      <c r="C3879" t="s">
        <v>441</v>
      </c>
      <c r="D3879" t="s">
        <v>21</v>
      </c>
      <c r="E3879">
        <v>26554</v>
      </c>
      <c r="F3879" t="s">
        <v>22</v>
      </c>
      <c r="G3879" t="s">
        <v>22</v>
      </c>
      <c r="H3879" t="s">
        <v>329</v>
      </c>
      <c r="I3879" t="s">
        <v>330</v>
      </c>
      <c r="J3879" s="1">
        <v>43660</v>
      </c>
      <c r="K3879" s="1">
        <v>43685</v>
      </c>
      <c r="L3879" t="s">
        <v>331</v>
      </c>
      <c r="N3879" t="s">
        <v>332</v>
      </c>
    </row>
    <row r="3880" spans="1:14" x14ac:dyDescent="0.25">
      <c r="A3880" t="s">
        <v>695</v>
      </c>
      <c r="B3880" t="s">
        <v>696</v>
      </c>
      <c r="C3880" t="s">
        <v>697</v>
      </c>
      <c r="D3880" t="s">
        <v>21</v>
      </c>
      <c r="E3880">
        <v>26521</v>
      </c>
      <c r="F3880" t="s">
        <v>22</v>
      </c>
      <c r="G3880" t="s">
        <v>22</v>
      </c>
      <c r="H3880" t="s">
        <v>312</v>
      </c>
      <c r="I3880" t="s">
        <v>313</v>
      </c>
      <c r="J3880" s="1">
        <v>43662</v>
      </c>
      <c r="K3880" s="1">
        <v>43685</v>
      </c>
      <c r="L3880" t="s">
        <v>331</v>
      </c>
      <c r="N3880" t="s">
        <v>332</v>
      </c>
    </row>
    <row r="3881" spans="1:14" x14ac:dyDescent="0.25">
      <c r="A3881" t="s">
        <v>698</v>
      </c>
      <c r="B3881" t="s">
        <v>699</v>
      </c>
      <c r="C3881" t="s">
        <v>700</v>
      </c>
      <c r="D3881" t="s">
        <v>21</v>
      </c>
      <c r="E3881">
        <v>25419</v>
      </c>
      <c r="F3881" t="s">
        <v>22</v>
      </c>
      <c r="G3881" t="s">
        <v>22</v>
      </c>
      <c r="H3881" t="s">
        <v>312</v>
      </c>
      <c r="I3881" t="s">
        <v>701</v>
      </c>
      <c r="J3881" s="1">
        <v>43657</v>
      </c>
      <c r="K3881" s="1">
        <v>43685</v>
      </c>
      <c r="L3881" t="s">
        <v>331</v>
      </c>
      <c r="N3881" t="s">
        <v>332</v>
      </c>
    </row>
    <row r="3882" spans="1:14" x14ac:dyDescent="0.25">
      <c r="A3882" t="s">
        <v>746</v>
      </c>
      <c r="B3882" t="s">
        <v>747</v>
      </c>
      <c r="C3882" t="s">
        <v>304</v>
      </c>
      <c r="D3882" t="s">
        <v>21</v>
      </c>
      <c r="E3882">
        <v>24740</v>
      </c>
      <c r="F3882" t="s">
        <v>22</v>
      </c>
      <c r="G3882" t="s">
        <v>22</v>
      </c>
      <c r="H3882" t="s">
        <v>312</v>
      </c>
      <c r="I3882" t="s">
        <v>313</v>
      </c>
      <c r="J3882" s="1">
        <v>43649</v>
      </c>
      <c r="K3882" s="1">
        <v>43678</v>
      </c>
      <c r="L3882" t="s">
        <v>331</v>
      </c>
      <c r="N3882" t="s">
        <v>332</v>
      </c>
    </row>
    <row r="3883" spans="1:14" x14ac:dyDescent="0.25">
      <c r="A3883" t="s">
        <v>748</v>
      </c>
      <c r="B3883" t="s">
        <v>749</v>
      </c>
      <c r="C3883" t="s">
        <v>37</v>
      </c>
      <c r="D3883" t="s">
        <v>21</v>
      </c>
      <c r="E3883">
        <v>26505</v>
      </c>
      <c r="F3883" t="s">
        <v>22</v>
      </c>
      <c r="G3883" t="s">
        <v>22</v>
      </c>
      <c r="H3883" t="s">
        <v>329</v>
      </c>
      <c r="I3883" t="s">
        <v>330</v>
      </c>
      <c r="J3883" s="1">
        <v>43653</v>
      </c>
      <c r="K3883" s="1">
        <v>43678</v>
      </c>
      <c r="L3883" t="s">
        <v>331</v>
      </c>
      <c r="N3883" t="s">
        <v>332</v>
      </c>
    </row>
    <row r="3884" spans="1:14" x14ac:dyDescent="0.25">
      <c r="A3884" t="s">
        <v>750</v>
      </c>
      <c r="B3884" t="s">
        <v>751</v>
      </c>
      <c r="C3884" t="s">
        <v>37</v>
      </c>
      <c r="D3884" t="s">
        <v>21</v>
      </c>
      <c r="E3884">
        <v>26505</v>
      </c>
      <c r="F3884" t="s">
        <v>22</v>
      </c>
      <c r="G3884" t="s">
        <v>22</v>
      </c>
      <c r="H3884" t="s">
        <v>329</v>
      </c>
      <c r="I3884" t="s">
        <v>330</v>
      </c>
      <c r="J3884" s="1">
        <v>43653</v>
      </c>
      <c r="K3884" s="1">
        <v>43678</v>
      </c>
      <c r="L3884" t="s">
        <v>331</v>
      </c>
      <c r="N3884" t="s">
        <v>332</v>
      </c>
    </row>
    <row r="3885" spans="1:14" x14ac:dyDescent="0.25">
      <c r="A3885" t="s">
        <v>155</v>
      </c>
      <c r="B3885" t="s">
        <v>752</v>
      </c>
      <c r="C3885" t="s">
        <v>48</v>
      </c>
      <c r="D3885" t="s">
        <v>21</v>
      </c>
      <c r="E3885">
        <v>25312</v>
      </c>
      <c r="F3885" t="s">
        <v>22</v>
      </c>
      <c r="G3885" t="s">
        <v>22</v>
      </c>
      <c r="H3885" t="s">
        <v>312</v>
      </c>
      <c r="I3885" t="s">
        <v>313</v>
      </c>
      <c r="J3885" s="1">
        <v>43642</v>
      </c>
      <c r="K3885" s="1">
        <v>43678</v>
      </c>
      <c r="L3885" t="s">
        <v>331</v>
      </c>
      <c r="N3885" t="s">
        <v>332</v>
      </c>
    </row>
    <row r="3886" spans="1:14" x14ac:dyDescent="0.25">
      <c r="A3886" t="s">
        <v>753</v>
      </c>
      <c r="B3886" t="s">
        <v>754</v>
      </c>
      <c r="C3886" t="s">
        <v>53</v>
      </c>
      <c r="D3886" t="s">
        <v>21</v>
      </c>
      <c r="E3886">
        <v>25309</v>
      </c>
      <c r="F3886" t="s">
        <v>22</v>
      </c>
      <c r="G3886" t="s">
        <v>22</v>
      </c>
      <c r="H3886" t="s">
        <v>329</v>
      </c>
      <c r="I3886" t="s">
        <v>330</v>
      </c>
      <c r="J3886" s="1">
        <v>43651</v>
      </c>
      <c r="K3886" s="1">
        <v>43678</v>
      </c>
      <c r="L3886" t="s">
        <v>331</v>
      </c>
      <c r="N3886" t="s">
        <v>332</v>
      </c>
    </row>
    <row r="3887" spans="1:14" x14ac:dyDescent="0.25">
      <c r="A3887" t="s">
        <v>51</v>
      </c>
      <c r="B3887" t="s">
        <v>52</v>
      </c>
      <c r="C3887" t="s">
        <v>53</v>
      </c>
      <c r="D3887" t="s">
        <v>21</v>
      </c>
      <c r="E3887">
        <v>25309</v>
      </c>
      <c r="F3887" t="s">
        <v>22</v>
      </c>
      <c r="G3887" t="s">
        <v>22</v>
      </c>
      <c r="H3887" t="s">
        <v>329</v>
      </c>
      <c r="I3887" t="s">
        <v>330</v>
      </c>
      <c r="J3887" s="1">
        <v>43651</v>
      </c>
      <c r="K3887" s="1">
        <v>43678</v>
      </c>
      <c r="L3887" t="s">
        <v>331</v>
      </c>
      <c r="N3887" t="s">
        <v>332</v>
      </c>
    </row>
    <row r="3888" spans="1:14" x14ac:dyDescent="0.25">
      <c r="A3888" t="s">
        <v>757</v>
      </c>
      <c r="B3888" t="s">
        <v>758</v>
      </c>
      <c r="C3888" t="s">
        <v>125</v>
      </c>
      <c r="D3888" t="s">
        <v>21</v>
      </c>
      <c r="E3888">
        <v>26753</v>
      </c>
      <c r="F3888" t="s">
        <v>22</v>
      </c>
      <c r="G3888" t="s">
        <v>22</v>
      </c>
      <c r="H3888" t="s">
        <v>329</v>
      </c>
      <c r="I3888" t="s">
        <v>330</v>
      </c>
      <c r="J3888" s="1">
        <v>43571</v>
      </c>
      <c r="K3888" s="1">
        <v>43678</v>
      </c>
      <c r="L3888" t="s">
        <v>331</v>
      </c>
      <c r="N3888" t="s">
        <v>332</v>
      </c>
    </row>
    <row r="3889" spans="1:14" x14ac:dyDescent="0.25">
      <c r="A3889" t="s">
        <v>82</v>
      </c>
      <c r="B3889" t="s">
        <v>761</v>
      </c>
      <c r="C3889" t="s">
        <v>48</v>
      </c>
      <c r="D3889" t="s">
        <v>21</v>
      </c>
      <c r="E3889">
        <v>25312</v>
      </c>
      <c r="F3889" t="s">
        <v>22</v>
      </c>
      <c r="G3889" t="s">
        <v>22</v>
      </c>
      <c r="H3889" t="s">
        <v>329</v>
      </c>
      <c r="I3889" t="s">
        <v>330</v>
      </c>
      <c r="J3889" s="1">
        <v>43642</v>
      </c>
      <c r="K3889" s="1">
        <v>43678</v>
      </c>
      <c r="L3889" t="s">
        <v>331</v>
      </c>
      <c r="N3889" t="s">
        <v>332</v>
      </c>
    </row>
    <row r="3890" spans="1:14" x14ac:dyDescent="0.25">
      <c r="A3890" t="s">
        <v>765</v>
      </c>
      <c r="B3890" t="s">
        <v>766</v>
      </c>
      <c r="C3890" t="s">
        <v>271</v>
      </c>
      <c r="D3890" t="s">
        <v>21</v>
      </c>
      <c r="E3890">
        <v>25405</v>
      </c>
      <c r="F3890" t="s">
        <v>22</v>
      </c>
      <c r="G3890" t="s">
        <v>22</v>
      </c>
      <c r="H3890" t="s">
        <v>312</v>
      </c>
      <c r="I3890" t="s">
        <v>767</v>
      </c>
      <c r="J3890" t="s">
        <v>80</v>
      </c>
      <c r="K3890" s="1">
        <v>43677</v>
      </c>
      <c r="L3890" t="s">
        <v>81</v>
      </c>
      <c r="M3890" t="str">
        <f>HYPERLINK("https://www.regulations.gov/docket?D=FDA-2019-H-3588")</f>
        <v>https://www.regulations.gov/docket?D=FDA-2019-H-3588</v>
      </c>
      <c r="N3890" t="s">
        <v>80</v>
      </c>
    </row>
    <row r="3891" spans="1:14" x14ac:dyDescent="0.25">
      <c r="A3891" t="s">
        <v>811</v>
      </c>
      <c r="B3891" t="s">
        <v>812</v>
      </c>
      <c r="C3891" t="s">
        <v>37</v>
      </c>
      <c r="D3891" t="s">
        <v>21</v>
      </c>
      <c r="E3891">
        <v>26508</v>
      </c>
      <c r="F3891" t="s">
        <v>22</v>
      </c>
      <c r="G3891" t="s">
        <v>22</v>
      </c>
      <c r="H3891" t="s">
        <v>329</v>
      </c>
      <c r="I3891" t="s">
        <v>330</v>
      </c>
      <c r="J3891" s="1">
        <v>43643</v>
      </c>
      <c r="K3891" s="1">
        <v>43671</v>
      </c>
      <c r="L3891" t="s">
        <v>331</v>
      </c>
      <c r="N3891" t="s">
        <v>332</v>
      </c>
    </row>
    <row r="3892" spans="1:14" x14ac:dyDescent="0.25">
      <c r="A3892" t="s">
        <v>338</v>
      </c>
      <c r="B3892" t="s">
        <v>339</v>
      </c>
      <c r="C3892" t="s">
        <v>340</v>
      </c>
      <c r="D3892" t="s">
        <v>21</v>
      </c>
      <c r="E3892">
        <v>24712</v>
      </c>
      <c r="F3892" t="s">
        <v>22</v>
      </c>
      <c r="G3892" t="s">
        <v>22</v>
      </c>
      <c r="H3892" t="s">
        <v>312</v>
      </c>
      <c r="I3892" t="s">
        <v>598</v>
      </c>
      <c r="J3892" s="1">
        <v>43607</v>
      </c>
      <c r="K3892" s="1">
        <v>43671</v>
      </c>
      <c r="L3892" t="s">
        <v>331</v>
      </c>
      <c r="N3892" t="s">
        <v>332</v>
      </c>
    </row>
    <row r="3893" spans="1:14" x14ac:dyDescent="0.25">
      <c r="A3893" t="s">
        <v>815</v>
      </c>
      <c r="B3893" t="s">
        <v>816</v>
      </c>
      <c r="C3893" t="s">
        <v>817</v>
      </c>
      <c r="D3893" t="s">
        <v>21</v>
      </c>
      <c r="E3893">
        <v>25425</v>
      </c>
      <c r="F3893" t="s">
        <v>22</v>
      </c>
      <c r="G3893" t="s">
        <v>22</v>
      </c>
      <c r="H3893" t="s">
        <v>312</v>
      </c>
      <c r="I3893" t="s">
        <v>701</v>
      </c>
      <c r="J3893" s="1">
        <v>43643</v>
      </c>
      <c r="K3893" s="1">
        <v>43671</v>
      </c>
      <c r="L3893" t="s">
        <v>331</v>
      </c>
      <c r="N3893" t="s">
        <v>332</v>
      </c>
    </row>
    <row r="3894" spans="1:14" x14ac:dyDescent="0.25">
      <c r="A3894" t="s">
        <v>821</v>
      </c>
      <c r="B3894" t="s">
        <v>822</v>
      </c>
      <c r="C3894" t="s">
        <v>37</v>
      </c>
      <c r="D3894" t="s">
        <v>21</v>
      </c>
      <c r="E3894">
        <v>26508</v>
      </c>
      <c r="F3894" t="s">
        <v>22</v>
      </c>
      <c r="G3894" t="s">
        <v>22</v>
      </c>
      <c r="H3894" t="s">
        <v>312</v>
      </c>
      <c r="I3894" t="s">
        <v>313</v>
      </c>
      <c r="J3894" s="1">
        <v>43643</v>
      </c>
      <c r="K3894" s="1">
        <v>43671</v>
      </c>
      <c r="L3894" t="s">
        <v>331</v>
      </c>
      <c r="N3894" t="s">
        <v>332</v>
      </c>
    </row>
    <row r="3895" spans="1:14" x14ac:dyDescent="0.25">
      <c r="A3895" t="s">
        <v>823</v>
      </c>
      <c r="B3895" t="s">
        <v>824</v>
      </c>
      <c r="C3895" t="s">
        <v>707</v>
      </c>
      <c r="D3895" t="s">
        <v>21</v>
      </c>
      <c r="E3895">
        <v>24701</v>
      </c>
      <c r="F3895" t="s">
        <v>22</v>
      </c>
      <c r="G3895" t="s">
        <v>22</v>
      </c>
      <c r="H3895" t="s">
        <v>329</v>
      </c>
      <c r="I3895" t="s">
        <v>449</v>
      </c>
      <c r="J3895" s="1">
        <v>43641</v>
      </c>
      <c r="K3895" s="1">
        <v>43671</v>
      </c>
      <c r="L3895" t="s">
        <v>331</v>
      </c>
      <c r="N3895" t="s">
        <v>332</v>
      </c>
    </row>
    <row r="3896" spans="1:14" x14ac:dyDescent="0.25">
      <c r="A3896" t="s">
        <v>825</v>
      </c>
      <c r="B3896" t="s">
        <v>826</v>
      </c>
      <c r="C3896" t="s">
        <v>707</v>
      </c>
      <c r="D3896" t="s">
        <v>21</v>
      </c>
      <c r="E3896">
        <v>24701</v>
      </c>
      <c r="F3896" t="s">
        <v>22</v>
      </c>
      <c r="G3896" t="s">
        <v>22</v>
      </c>
      <c r="H3896" t="s">
        <v>312</v>
      </c>
      <c r="I3896" t="s">
        <v>449</v>
      </c>
      <c r="J3896" s="1">
        <v>43641</v>
      </c>
      <c r="K3896" s="1">
        <v>43671</v>
      </c>
      <c r="L3896" t="s">
        <v>331</v>
      </c>
      <c r="N3896" t="s">
        <v>332</v>
      </c>
    </row>
    <row r="3897" spans="1:14" x14ac:dyDescent="0.25">
      <c r="A3897" t="s">
        <v>827</v>
      </c>
      <c r="B3897" t="s">
        <v>828</v>
      </c>
      <c r="C3897" t="s">
        <v>817</v>
      </c>
      <c r="D3897" t="s">
        <v>21</v>
      </c>
      <c r="E3897">
        <v>25425</v>
      </c>
      <c r="F3897" t="s">
        <v>22</v>
      </c>
      <c r="G3897" t="s">
        <v>22</v>
      </c>
      <c r="H3897" t="s">
        <v>312</v>
      </c>
      <c r="I3897" t="s">
        <v>767</v>
      </c>
      <c r="J3897" s="1">
        <v>43643</v>
      </c>
      <c r="K3897" s="1">
        <v>43671</v>
      </c>
      <c r="L3897" t="s">
        <v>331</v>
      </c>
      <c r="N3897" t="s">
        <v>332</v>
      </c>
    </row>
    <row r="3898" spans="1:14" x14ac:dyDescent="0.25">
      <c r="A3898" t="s">
        <v>790</v>
      </c>
      <c r="B3898" t="s">
        <v>829</v>
      </c>
      <c r="C3898" t="s">
        <v>830</v>
      </c>
      <c r="D3898" t="s">
        <v>21</v>
      </c>
      <c r="E3898">
        <v>26804</v>
      </c>
      <c r="F3898" t="s">
        <v>22</v>
      </c>
      <c r="G3898" t="s">
        <v>22</v>
      </c>
      <c r="H3898" t="s">
        <v>312</v>
      </c>
      <c r="I3898" t="s">
        <v>449</v>
      </c>
      <c r="J3898" s="1">
        <v>43606</v>
      </c>
      <c r="K3898" s="1">
        <v>43671</v>
      </c>
      <c r="L3898" t="s">
        <v>331</v>
      </c>
      <c r="N3898" t="s">
        <v>332</v>
      </c>
    </row>
    <row r="3899" spans="1:14" x14ac:dyDescent="0.25">
      <c r="A3899" t="s">
        <v>949</v>
      </c>
      <c r="B3899" t="s">
        <v>950</v>
      </c>
      <c r="C3899" t="s">
        <v>48</v>
      </c>
      <c r="D3899" t="s">
        <v>21</v>
      </c>
      <c r="E3899">
        <v>25304</v>
      </c>
      <c r="F3899" t="s">
        <v>22</v>
      </c>
      <c r="G3899" t="s">
        <v>22</v>
      </c>
      <c r="H3899" t="s">
        <v>329</v>
      </c>
      <c r="I3899" t="s">
        <v>330</v>
      </c>
      <c r="J3899" s="1">
        <v>43630</v>
      </c>
      <c r="K3899" s="1">
        <v>43664</v>
      </c>
      <c r="L3899" t="s">
        <v>331</v>
      </c>
      <c r="N3899" t="s">
        <v>332</v>
      </c>
    </row>
    <row r="3900" spans="1:14" x14ac:dyDescent="0.25">
      <c r="A3900" t="s">
        <v>951</v>
      </c>
      <c r="B3900" t="s">
        <v>952</v>
      </c>
      <c r="C3900" t="s">
        <v>953</v>
      </c>
      <c r="D3900" t="s">
        <v>21</v>
      </c>
      <c r="E3900">
        <v>25064</v>
      </c>
      <c r="F3900" t="s">
        <v>22</v>
      </c>
      <c r="G3900" t="s">
        <v>22</v>
      </c>
      <c r="H3900" t="s">
        <v>312</v>
      </c>
      <c r="I3900" t="s">
        <v>313</v>
      </c>
      <c r="J3900" s="1">
        <v>43629</v>
      </c>
      <c r="K3900" s="1">
        <v>43664</v>
      </c>
      <c r="L3900" t="s">
        <v>331</v>
      </c>
      <c r="N3900" t="s">
        <v>332</v>
      </c>
    </row>
    <row r="3901" spans="1:14" x14ac:dyDescent="0.25">
      <c r="A3901" t="s">
        <v>954</v>
      </c>
      <c r="B3901" t="s">
        <v>955</v>
      </c>
      <c r="C3901" t="s">
        <v>956</v>
      </c>
      <c r="D3901" t="s">
        <v>21</v>
      </c>
      <c r="E3901">
        <v>25569</v>
      </c>
      <c r="F3901" t="s">
        <v>22</v>
      </c>
      <c r="G3901" t="s">
        <v>22</v>
      </c>
      <c r="H3901" t="s">
        <v>312</v>
      </c>
      <c r="I3901" t="s">
        <v>313</v>
      </c>
      <c r="J3901" s="1">
        <v>43629</v>
      </c>
      <c r="K3901" s="1">
        <v>43664</v>
      </c>
      <c r="L3901" t="s">
        <v>331</v>
      </c>
      <c r="N3901" t="s">
        <v>332</v>
      </c>
    </row>
    <row r="3902" spans="1:14" x14ac:dyDescent="0.25">
      <c r="A3902" t="s">
        <v>957</v>
      </c>
      <c r="B3902" t="s">
        <v>958</v>
      </c>
      <c r="C3902" t="s">
        <v>637</v>
      </c>
      <c r="D3902" t="s">
        <v>21</v>
      </c>
      <c r="E3902">
        <v>26101</v>
      </c>
      <c r="F3902" t="s">
        <v>22</v>
      </c>
      <c r="G3902" t="s">
        <v>22</v>
      </c>
      <c r="H3902" t="s">
        <v>312</v>
      </c>
      <c r="I3902" t="s">
        <v>767</v>
      </c>
      <c r="J3902" s="1">
        <v>43620</v>
      </c>
      <c r="K3902" s="1">
        <v>43664</v>
      </c>
      <c r="L3902" t="s">
        <v>331</v>
      </c>
      <c r="N3902" t="s">
        <v>332</v>
      </c>
    </row>
    <row r="3903" spans="1:14" x14ac:dyDescent="0.25">
      <c r="A3903" t="s">
        <v>959</v>
      </c>
      <c r="B3903" t="s">
        <v>960</v>
      </c>
      <c r="C3903" t="s">
        <v>953</v>
      </c>
      <c r="D3903" t="s">
        <v>21</v>
      </c>
      <c r="E3903">
        <v>25064</v>
      </c>
      <c r="F3903" t="s">
        <v>22</v>
      </c>
      <c r="G3903" t="s">
        <v>22</v>
      </c>
      <c r="H3903" t="s">
        <v>312</v>
      </c>
      <c r="I3903" t="s">
        <v>313</v>
      </c>
      <c r="J3903" s="1">
        <v>43629</v>
      </c>
      <c r="K3903" s="1">
        <v>43664</v>
      </c>
      <c r="L3903" t="s">
        <v>331</v>
      </c>
      <c r="N3903" t="s">
        <v>332</v>
      </c>
    </row>
    <row r="3904" spans="1:14" x14ac:dyDescent="0.25">
      <c r="A3904" t="s">
        <v>961</v>
      </c>
      <c r="B3904" t="s">
        <v>962</v>
      </c>
      <c r="C3904" t="s">
        <v>953</v>
      </c>
      <c r="D3904" t="s">
        <v>21</v>
      </c>
      <c r="E3904">
        <v>25064</v>
      </c>
      <c r="F3904" t="s">
        <v>22</v>
      </c>
      <c r="G3904" t="s">
        <v>22</v>
      </c>
      <c r="H3904" t="s">
        <v>329</v>
      </c>
      <c r="I3904" t="s">
        <v>330</v>
      </c>
      <c r="J3904" s="1">
        <v>43629</v>
      </c>
      <c r="K3904" s="1">
        <v>43664</v>
      </c>
      <c r="L3904" t="s">
        <v>331</v>
      </c>
      <c r="N3904" t="s">
        <v>332</v>
      </c>
    </row>
    <row r="3905" spans="1:14" x14ac:dyDescent="0.25">
      <c r="A3905" t="s">
        <v>963</v>
      </c>
      <c r="B3905" t="s">
        <v>964</v>
      </c>
      <c r="C3905" t="s">
        <v>965</v>
      </c>
      <c r="D3905" t="s">
        <v>21</v>
      </c>
      <c r="E3905">
        <v>24916</v>
      </c>
      <c r="F3905" t="s">
        <v>22</v>
      </c>
      <c r="G3905" t="s">
        <v>22</v>
      </c>
      <c r="H3905" t="s">
        <v>312</v>
      </c>
      <c r="I3905" t="s">
        <v>313</v>
      </c>
      <c r="J3905" s="1">
        <v>43628</v>
      </c>
      <c r="K3905" s="1">
        <v>43664</v>
      </c>
      <c r="L3905" t="s">
        <v>331</v>
      </c>
      <c r="N3905" t="s">
        <v>332</v>
      </c>
    </row>
    <row r="3906" spans="1:14" x14ac:dyDescent="0.25">
      <c r="A3906" t="s">
        <v>202</v>
      </c>
      <c r="B3906" t="s">
        <v>203</v>
      </c>
      <c r="C3906" t="s">
        <v>201</v>
      </c>
      <c r="D3906" t="s">
        <v>21</v>
      </c>
      <c r="E3906">
        <v>26836</v>
      </c>
      <c r="F3906" t="s">
        <v>22</v>
      </c>
      <c r="G3906" t="s">
        <v>22</v>
      </c>
      <c r="H3906" t="s">
        <v>312</v>
      </c>
      <c r="I3906" t="s">
        <v>701</v>
      </c>
      <c r="J3906" s="1">
        <v>43634</v>
      </c>
      <c r="K3906" s="1">
        <v>43664</v>
      </c>
      <c r="L3906" t="s">
        <v>331</v>
      </c>
      <c r="N3906" t="s">
        <v>332</v>
      </c>
    </row>
    <row r="3907" spans="1:14" x14ac:dyDescent="0.25">
      <c r="A3907" t="s">
        <v>966</v>
      </c>
      <c r="B3907" t="s">
        <v>967</v>
      </c>
      <c r="C3907" t="s">
        <v>968</v>
      </c>
      <c r="D3907" t="s">
        <v>21</v>
      </c>
      <c r="E3907">
        <v>25067</v>
      </c>
      <c r="F3907" t="s">
        <v>22</v>
      </c>
      <c r="G3907" t="s">
        <v>22</v>
      </c>
      <c r="H3907" t="s">
        <v>312</v>
      </c>
      <c r="I3907" t="s">
        <v>313</v>
      </c>
      <c r="J3907" s="1">
        <v>43550</v>
      </c>
      <c r="K3907" s="1">
        <v>43664</v>
      </c>
      <c r="L3907" t="s">
        <v>331</v>
      </c>
      <c r="N3907" t="s">
        <v>332</v>
      </c>
    </row>
    <row r="3908" spans="1:14" x14ac:dyDescent="0.25">
      <c r="A3908" t="s">
        <v>244</v>
      </c>
      <c r="B3908" t="s">
        <v>245</v>
      </c>
      <c r="C3908" t="s">
        <v>246</v>
      </c>
      <c r="D3908" t="s">
        <v>21</v>
      </c>
      <c r="E3908">
        <v>26812</v>
      </c>
      <c r="F3908" t="s">
        <v>22</v>
      </c>
      <c r="G3908" t="s">
        <v>22</v>
      </c>
      <c r="H3908" t="s">
        <v>312</v>
      </c>
      <c r="I3908" t="s">
        <v>313</v>
      </c>
      <c r="J3908" s="1">
        <v>43626</v>
      </c>
      <c r="K3908" s="1">
        <v>43664</v>
      </c>
      <c r="L3908" t="s">
        <v>331</v>
      </c>
      <c r="N3908" t="s">
        <v>332</v>
      </c>
    </row>
    <row r="3909" spans="1:14" x14ac:dyDescent="0.25">
      <c r="A3909" t="s">
        <v>247</v>
      </c>
      <c r="B3909" t="s">
        <v>248</v>
      </c>
      <c r="C3909" t="s">
        <v>969</v>
      </c>
      <c r="D3909" t="s">
        <v>21</v>
      </c>
      <c r="E3909">
        <v>26817</v>
      </c>
      <c r="F3909" t="s">
        <v>22</v>
      </c>
      <c r="G3909" t="s">
        <v>22</v>
      </c>
      <c r="H3909" t="s">
        <v>312</v>
      </c>
      <c r="I3909" t="s">
        <v>313</v>
      </c>
      <c r="J3909" s="1">
        <v>43626</v>
      </c>
      <c r="K3909" s="1">
        <v>43664</v>
      </c>
      <c r="L3909" t="s">
        <v>331</v>
      </c>
      <c r="N3909" t="s">
        <v>332</v>
      </c>
    </row>
    <row r="3910" spans="1:14" x14ac:dyDescent="0.25">
      <c r="A3910" t="s">
        <v>970</v>
      </c>
      <c r="B3910" t="s">
        <v>971</v>
      </c>
      <c r="C3910" t="s">
        <v>683</v>
      </c>
      <c r="D3910" t="s">
        <v>21</v>
      </c>
      <c r="E3910">
        <v>26062</v>
      </c>
      <c r="F3910" t="s">
        <v>22</v>
      </c>
      <c r="G3910" t="s">
        <v>22</v>
      </c>
      <c r="H3910" t="s">
        <v>312</v>
      </c>
      <c r="I3910" t="s">
        <v>449</v>
      </c>
      <c r="J3910" s="1">
        <v>43630</v>
      </c>
      <c r="K3910" s="1">
        <v>43664</v>
      </c>
      <c r="L3910" t="s">
        <v>331</v>
      </c>
      <c r="N3910" t="s">
        <v>332</v>
      </c>
    </row>
    <row r="3911" spans="1:14" x14ac:dyDescent="0.25">
      <c r="A3911" t="s">
        <v>972</v>
      </c>
      <c r="B3911" t="s">
        <v>973</v>
      </c>
      <c r="C3911" t="s">
        <v>326</v>
      </c>
      <c r="D3911" t="s">
        <v>21</v>
      </c>
      <c r="E3911">
        <v>25701</v>
      </c>
      <c r="F3911" t="s">
        <v>22</v>
      </c>
      <c r="G3911" t="s">
        <v>22</v>
      </c>
      <c r="H3911" t="s">
        <v>329</v>
      </c>
      <c r="I3911" t="s">
        <v>330</v>
      </c>
      <c r="J3911" s="1">
        <v>43626</v>
      </c>
      <c r="K3911" s="1">
        <v>43664</v>
      </c>
      <c r="L3911" t="s">
        <v>331</v>
      </c>
      <c r="N3911" t="s">
        <v>332</v>
      </c>
    </row>
    <row r="3912" spans="1:14" x14ac:dyDescent="0.25">
      <c r="A3912" t="s">
        <v>351</v>
      </c>
      <c r="B3912" t="s">
        <v>352</v>
      </c>
      <c r="C3912" t="s">
        <v>113</v>
      </c>
      <c r="D3912" t="s">
        <v>21</v>
      </c>
      <c r="E3912">
        <v>25801</v>
      </c>
      <c r="F3912" t="s">
        <v>22</v>
      </c>
      <c r="G3912" t="s">
        <v>22</v>
      </c>
      <c r="H3912" t="s">
        <v>312</v>
      </c>
      <c r="I3912" t="s">
        <v>313</v>
      </c>
      <c r="J3912" s="1">
        <v>43619</v>
      </c>
      <c r="K3912" s="1">
        <v>43657</v>
      </c>
      <c r="L3912" t="s">
        <v>331</v>
      </c>
      <c r="N3912" t="s">
        <v>332</v>
      </c>
    </row>
    <row r="3913" spans="1:14" x14ac:dyDescent="0.25">
      <c r="A3913" t="s">
        <v>359</v>
      </c>
      <c r="B3913" t="s">
        <v>360</v>
      </c>
      <c r="C3913" t="s">
        <v>71</v>
      </c>
      <c r="D3913" t="s">
        <v>21</v>
      </c>
      <c r="E3913">
        <v>26003</v>
      </c>
      <c r="F3913" t="s">
        <v>22</v>
      </c>
      <c r="G3913" t="s">
        <v>22</v>
      </c>
      <c r="H3913" t="s">
        <v>312</v>
      </c>
      <c r="I3913" t="s">
        <v>313</v>
      </c>
      <c r="J3913" s="1">
        <v>43625</v>
      </c>
      <c r="K3913" s="1">
        <v>43657</v>
      </c>
      <c r="L3913" t="s">
        <v>331</v>
      </c>
      <c r="N3913" t="s">
        <v>332</v>
      </c>
    </row>
    <row r="3914" spans="1:14" x14ac:dyDescent="0.25">
      <c r="A3914" t="s">
        <v>1096</v>
      </c>
      <c r="B3914" t="s">
        <v>1097</v>
      </c>
      <c r="C3914" t="s">
        <v>1098</v>
      </c>
      <c r="D3914" t="s">
        <v>21</v>
      </c>
      <c r="E3914">
        <v>26554</v>
      </c>
      <c r="F3914" t="s">
        <v>22</v>
      </c>
      <c r="G3914" t="s">
        <v>22</v>
      </c>
      <c r="H3914" t="s">
        <v>329</v>
      </c>
      <c r="I3914" t="s">
        <v>330</v>
      </c>
      <c r="J3914" s="1">
        <v>43619</v>
      </c>
      <c r="K3914" s="1">
        <v>43657</v>
      </c>
      <c r="L3914" t="s">
        <v>331</v>
      </c>
      <c r="N3914" t="s">
        <v>332</v>
      </c>
    </row>
    <row r="3915" spans="1:14" x14ac:dyDescent="0.25">
      <c r="A3915" t="s">
        <v>1099</v>
      </c>
      <c r="B3915" t="s">
        <v>362</v>
      </c>
      <c r="C3915" t="s">
        <v>113</v>
      </c>
      <c r="D3915" t="s">
        <v>21</v>
      </c>
      <c r="E3915">
        <v>25801</v>
      </c>
      <c r="F3915" t="s">
        <v>22</v>
      </c>
      <c r="G3915" t="s">
        <v>22</v>
      </c>
      <c r="H3915" t="s">
        <v>329</v>
      </c>
      <c r="I3915" t="s">
        <v>1100</v>
      </c>
      <c r="J3915" s="1">
        <v>43619</v>
      </c>
      <c r="K3915" s="1">
        <v>43657</v>
      </c>
      <c r="L3915" t="s">
        <v>331</v>
      </c>
      <c r="N3915" t="s">
        <v>332</v>
      </c>
    </row>
    <row r="3916" spans="1:14" x14ac:dyDescent="0.25">
      <c r="A3916" t="s">
        <v>343</v>
      </c>
      <c r="B3916" t="s">
        <v>1101</v>
      </c>
      <c r="C3916" t="s">
        <v>113</v>
      </c>
      <c r="D3916" t="s">
        <v>21</v>
      </c>
      <c r="E3916">
        <v>25801</v>
      </c>
      <c r="F3916" t="s">
        <v>22</v>
      </c>
      <c r="G3916" t="s">
        <v>22</v>
      </c>
      <c r="H3916" t="s">
        <v>329</v>
      </c>
      <c r="I3916" t="s">
        <v>1100</v>
      </c>
      <c r="J3916" s="1">
        <v>43619</v>
      </c>
      <c r="K3916" s="1">
        <v>43657</v>
      </c>
      <c r="L3916" t="s">
        <v>331</v>
      </c>
      <c r="N3916" t="s">
        <v>332</v>
      </c>
    </row>
    <row r="3917" spans="1:14" x14ac:dyDescent="0.25">
      <c r="A3917" t="s">
        <v>111</v>
      </c>
      <c r="B3917" t="s">
        <v>112</v>
      </c>
      <c r="C3917" t="s">
        <v>113</v>
      </c>
      <c r="D3917" t="s">
        <v>21</v>
      </c>
      <c r="E3917">
        <v>25801</v>
      </c>
      <c r="F3917" t="s">
        <v>22</v>
      </c>
      <c r="G3917" t="s">
        <v>22</v>
      </c>
      <c r="H3917" t="s">
        <v>329</v>
      </c>
      <c r="I3917" t="s">
        <v>449</v>
      </c>
      <c r="J3917" s="1">
        <v>43619</v>
      </c>
      <c r="K3917" s="1">
        <v>43657</v>
      </c>
      <c r="L3917" t="s">
        <v>331</v>
      </c>
      <c r="N3917" t="s">
        <v>332</v>
      </c>
    </row>
    <row r="3918" spans="1:14" x14ac:dyDescent="0.25">
      <c r="A3918" t="s">
        <v>1104</v>
      </c>
      <c r="B3918" t="s">
        <v>1105</v>
      </c>
      <c r="C3918" t="s">
        <v>113</v>
      </c>
      <c r="D3918" t="s">
        <v>21</v>
      </c>
      <c r="E3918">
        <v>25801</v>
      </c>
      <c r="F3918" t="s">
        <v>22</v>
      </c>
      <c r="G3918" t="s">
        <v>22</v>
      </c>
      <c r="H3918" t="s">
        <v>312</v>
      </c>
      <c r="I3918" t="s">
        <v>313</v>
      </c>
      <c r="J3918" s="1">
        <v>43619</v>
      </c>
      <c r="K3918" s="1">
        <v>43657</v>
      </c>
      <c r="L3918" t="s">
        <v>331</v>
      </c>
      <c r="N3918" t="s">
        <v>332</v>
      </c>
    </row>
    <row r="3919" spans="1:14" x14ac:dyDescent="0.25">
      <c r="A3919" t="s">
        <v>710</v>
      </c>
      <c r="B3919" t="s">
        <v>711</v>
      </c>
      <c r="C3919" t="s">
        <v>340</v>
      </c>
      <c r="D3919" t="s">
        <v>21</v>
      </c>
      <c r="E3919">
        <v>24712</v>
      </c>
      <c r="F3919" t="s">
        <v>22</v>
      </c>
      <c r="G3919" t="s">
        <v>22</v>
      </c>
      <c r="H3919" t="s">
        <v>312</v>
      </c>
      <c r="I3919" t="s">
        <v>598</v>
      </c>
      <c r="J3919" s="1">
        <v>43607</v>
      </c>
      <c r="K3919" s="1">
        <v>43651</v>
      </c>
      <c r="L3919" t="s">
        <v>331</v>
      </c>
      <c r="N3919" t="s">
        <v>332</v>
      </c>
    </row>
    <row r="3920" spans="1:14" x14ac:dyDescent="0.25">
      <c r="A3920" t="s">
        <v>324</v>
      </c>
      <c r="B3920" t="s">
        <v>325</v>
      </c>
      <c r="C3920" t="s">
        <v>326</v>
      </c>
      <c r="D3920" t="s">
        <v>21</v>
      </c>
      <c r="E3920">
        <v>25702</v>
      </c>
      <c r="F3920" t="s">
        <v>22</v>
      </c>
      <c r="G3920" t="s">
        <v>22</v>
      </c>
      <c r="H3920" t="s">
        <v>312</v>
      </c>
      <c r="I3920" t="s">
        <v>313</v>
      </c>
      <c r="J3920" s="1">
        <v>43606</v>
      </c>
      <c r="K3920" s="1">
        <v>43651</v>
      </c>
      <c r="L3920" t="s">
        <v>331</v>
      </c>
      <c r="N3920" t="s">
        <v>332</v>
      </c>
    </row>
    <row r="3921" spans="1:14" x14ac:dyDescent="0.25">
      <c r="A3921" t="s">
        <v>302</v>
      </c>
      <c r="B3921" t="s">
        <v>303</v>
      </c>
      <c r="C3921" t="s">
        <v>304</v>
      </c>
      <c r="D3921" t="s">
        <v>21</v>
      </c>
      <c r="E3921">
        <v>24739</v>
      </c>
      <c r="F3921" t="s">
        <v>22</v>
      </c>
      <c r="G3921" t="s">
        <v>22</v>
      </c>
      <c r="H3921" t="s">
        <v>312</v>
      </c>
      <c r="I3921" t="s">
        <v>313</v>
      </c>
      <c r="J3921" s="1">
        <v>43607</v>
      </c>
      <c r="K3921" s="1">
        <v>43651</v>
      </c>
      <c r="L3921" t="s">
        <v>331</v>
      </c>
      <c r="N3921" t="s">
        <v>332</v>
      </c>
    </row>
    <row r="3922" spans="1:14" x14ac:dyDescent="0.25">
      <c r="A3922" t="s">
        <v>1284</v>
      </c>
      <c r="B3922" t="s">
        <v>1285</v>
      </c>
      <c r="C3922" t="s">
        <v>683</v>
      </c>
      <c r="D3922" t="s">
        <v>21</v>
      </c>
      <c r="E3922">
        <v>26062</v>
      </c>
      <c r="F3922" t="s">
        <v>22</v>
      </c>
      <c r="G3922" t="s">
        <v>22</v>
      </c>
      <c r="H3922" t="s">
        <v>312</v>
      </c>
      <c r="I3922" t="s">
        <v>313</v>
      </c>
      <c r="J3922" t="s">
        <v>80</v>
      </c>
      <c r="K3922" s="1">
        <v>43651</v>
      </c>
      <c r="L3922" t="s">
        <v>81</v>
      </c>
      <c r="M3922" t="str">
        <f>HYPERLINK("https://www.regulations.gov/docket?D=FDA-2019-H-3194")</f>
        <v>https://www.regulations.gov/docket?D=FDA-2019-H-3194</v>
      </c>
      <c r="N3922" t="s">
        <v>80</v>
      </c>
    </row>
    <row r="3923" spans="1:14" x14ac:dyDescent="0.25">
      <c r="A3923" t="s">
        <v>708</v>
      </c>
      <c r="B3923" t="s">
        <v>709</v>
      </c>
      <c r="C3923" t="s">
        <v>304</v>
      </c>
      <c r="D3923" t="s">
        <v>21</v>
      </c>
      <c r="E3923">
        <v>24739</v>
      </c>
      <c r="F3923" t="s">
        <v>22</v>
      </c>
      <c r="G3923" t="s">
        <v>22</v>
      </c>
      <c r="H3923" t="s">
        <v>312</v>
      </c>
      <c r="I3923" t="s">
        <v>313</v>
      </c>
      <c r="J3923" t="s">
        <v>80</v>
      </c>
      <c r="K3923" s="1">
        <v>43644</v>
      </c>
      <c r="L3923" t="s">
        <v>81</v>
      </c>
      <c r="M3923" t="str">
        <f>HYPERLINK("https://www.regulations.gov/docket?D=FDA-2019-H-3100")</f>
        <v>https://www.regulations.gov/docket?D=FDA-2019-H-3100</v>
      </c>
      <c r="N3923" t="s">
        <v>80</v>
      </c>
    </row>
    <row r="3924" spans="1:14" x14ac:dyDescent="0.25">
      <c r="A3924" t="s">
        <v>1294</v>
      </c>
      <c r="B3924" t="s">
        <v>1295</v>
      </c>
      <c r="C3924" t="s">
        <v>304</v>
      </c>
      <c r="D3924" t="s">
        <v>21</v>
      </c>
      <c r="E3924">
        <v>24740</v>
      </c>
      <c r="F3924" t="s">
        <v>22</v>
      </c>
      <c r="G3924" t="s">
        <v>22</v>
      </c>
      <c r="H3924" t="s">
        <v>329</v>
      </c>
      <c r="I3924" t="s">
        <v>330</v>
      </c>
      <c r="J3924" t="s">
        <v>80</v>
      </c>
      <c r="K3924" s="1">
        <v>43644</v>
      </c>
      <c r="L3924" t="s">
        <v>81</v>
      </c>
      <c r="M3924" t="str">
        <f>HYPERLINK("https://www.regulations.gov/docket?D=FDA-2019-H-3104")</f>
        <v>https://www.regulations.gov/docket?D=FDA-2019-H-3104</v>
      </c>
      <c r="N3924" t="s">
        <v>80</v>
      </c>
    </row>
    <row r="3925" spans="1:14" x14ac:dyDescent="0.25">
      <c r="A3925" t="s">
        <v>714</v>
      </c>
      <c r="B3925" t="s">
        <v>715</v>
      </c>
      <c r="C3925" t="s">
        <v>716</v>
      </c>
      <c r="D3925" t="s">
        <v>21</v>
      </c>
      <c r="E3925">
        <v>25678</v>
      </c>
      <c r="F3925" t="s">
        <v>22</v>
      </c>
      <c r="G3925" t="s">
        <v>22</v>
      </c>
      <c r="H3925" t="s">
        <v>312</v>
      </c>
      <c r="I3925" t="s">
        <v>313</v>
      </c>
      <c r="J3925" s="1">
        <v>43600</v>
      </c>
      <c r="K3925" s="1">
        <v>43643</v>
      </c>
      <c r="L3925" t="s">
        <v>331</v>
      </c>
      <c r="N3925" t="s">
        <v>1299</v>
      </c>
    </row>
    <row r="3926" spans="1:14" x14ac:dyDescent="0.25">
      <c r="A3926" t="s">
        <v>18</v>
      </c>
      <c r="B3926" t="s">
        <v>19</v>
      </c>
      <c r="C3926" t="s">
        <v>20</v>
      </c>
      <c r="D3926" t="s">
        <v>21</v>
      </c>
      <c r="E3926">
        <v>25070</v>
      </c>
      <c r="F3926" t="s">
        <v>22</v>
      </c>
      <c r="G3926" t="s">
        <v>22</v>
      </c>
      <c r="H3926" t="s">
        <v>312</v>
      </c>
      <c r="I3926" t="s">
        <v>313</v>
      </c>
      <c r="J3926" s="1">
        <v>43599</v>
      </c>
      <c r="K3926" s="1">
        <v>43643</v>
      </c>
      <c r="L3926" t="s">
        <v>331</v>
      </c>
      <c r="N3926" t="s">
        <v>1302</v>
      </c>
    </row>
    <row r="3927" spans="1:14" x14ac:dyDescent="0.25">
      <c r="A3927" t="s">
        <v>1328</v>
      </c>
      <c r="B3927" t="s">
        <v>1329</v>
      </c>
      <c r="C3927" t="s">
        <v>517</v>
      </c>
      <c r="D3927" t="s">
        <v>21</v>
      </c>
      <c r="E3927">
        <v>26431</v>
      </c>
      <c r="F3927" t="s">
        <v>22</v>
      </c>
      <c r="G3927" t="s">
        <v>22</v>
      </c>
      <c r="H3927" t="s">
        <v>329</v>
      </c>
      <c r="I3927" t="s">
        <v>330</v>
      </c>
      <c r="J3927" s="1">
        <v>43600</v>
      </c>
      <c r="K3927" s="1">
        <v>43643</v>
      </c>
      <c r="L3927" t="s">
        <v>331</v>
      </c>
      <c r="N3927" t="s">
        <v>1330</v>
      </c>
    </row>
    <row r="3928" spans="1:14" x14ac:dyDescent="0.25">
      <c r="A3928" t="s">
        <v>359</v>
      </c>
      <c r="B3928" t="s">
        <v>516</v>
      </c>
      <c r="C3928" t="s">
        <v>517</v>
      </c>
      <c r="D3928" t="s">
        <v>21</v>
      </c>
      <c r="E3928">
        <v>26431</v>
      </c>
      <c r="F3928" t="s">
        <v>22</v>
      </c>
      <c r="G3928" t="s">
        <v>22</v>
      </c>
      <c r="H3928" t="s">
        <v>329</v>
      </c>
      <c r="I3928" t="s">
        <v>330</v>
      </c>
      <c r="J3928" s="1">
        <v>43600</v>
      </c>
      <c r="K3928" s="1">
        <v>43643</v>
      </c>
      <c r="L3928" t="s">
        <v>331</v>
      </c>
      <c r="N3928" t="s">
        <v>1365</v>
      </c>
    </row>
    <row r="3929" spans="1:14" x14ac:dyDescent="0.25">
      <c r="A3929" t="s">
        <v>630</v>
      </c>
      <c r="B3929" t="s">
        <v>631</v>
      </c>
      <c r="C3929" t="s">
        <v>632</v>
      </c>
      <c r="D3929" t="s">
        <v>21</v>
      </c>
      <c r="E3929">
        <v>25962</v>
      </c>
      <c r="F3929" t="s">
        <v>22</v>
      </c>
      <c r="G3929" t="s">
        <v>22</v>
      </c>
      <c r="H3929" t="s">
        <v>312</v>
      </c>
      <c r="I3929" t="s">
        <v>313</v>
      </c>
      <c r="J3929" s="1">
        <v>43601</v>
      </c>
      <c r="K3929" s="1">
        <v>43643</v>
      </c>
      <c r="L3929" t="s">
        <v>331</v>
      </c>
      <c r="N3929" t="s">
        <v>332</v>
      </c>
    </row>
    <row r="3930" spans="1:14" x14ac:dyDescent="0.25">
      <c r="A3930" t="s">
        <v>1387</v>
      </c>
      <c r="B3930" t="s">
        <v>1388</v>
      </c>
      <c r="C3930" t="s">
        <v>517</v>
      </c>
      <c r="D3930" t="s">
        <v>21</v>
      </c>
      <c r="E3930">
        <v>26431</v>
      </c>
      <c r="F3930" t="s">
        <v>22</v>
      </c>
      <c r="G3930" t="s">
        <v>22</v>
      </c>
      <c r="H3930" t="s">
        <v>329</v>
      </c>
      <c r="I3930" t="s">
        <v>330</v>
      </c>
      <c r="J3930" s="1">
        <v>43600</v>
      </c>
      <c r="K3930" s="1">
        <v>43643</v>
      </c>
      <c r="L3930" t="s">
        <v>331</v>
      </c>
      <c r="N3930" t="s">
        <v>1330</v>
      </c>
    </row>
    <row r="3931" spans="1:14" x14ac:dyDescent="0.25">
      <c r="A3931" t="s">
        <v>1411</v>
      </c>
      <c r="B3931" t="s">
        <v>1412</v>
      </c>
      <c r="C3931" t="s">
        <v>1413</v>
      </c>
      <c r="D3931" t="s">
        <v>21</v>
      </c>
      <c r="E3931">
        <v>24946</v>
      </c>
      <c r="F3931" t="s">
        <v>22</v>
      </c>
      <c r="G3931" t="s">
        <v>22</v>
      </c>
      <c r="H3931" t="s">
        <v>312</v>
      </c>
      <c r="I3931" t="s">
        <v>313</v>
      </c>
      <c r="J3931" s="1">
        <v>43603</v>
      </c>
      <c r="K3931" s="1">
        <v>43643</v>
      </c>
      <c r="L3931" t="s">
        <v>331</v>
      </c>
      <c r="N3931" t="s">
        <v>1302</v>
      </c>
    </row>
    <row r="3932" spans="1:14" x14ac:dyDescent="0.25">
      <c r="A3932" t="s">
        <v>705</v>
      </c>
      <c r="B3932" t="s">
        <v>706</v>
      </c>
      <c r="C3932" t="s">
        <v>707</v>
      </c>
      <c r="D3932" t="s">
        <v>21</v>
      </c>
      <c r="E3932">
        <v>24701</v>
      </c>
      <c r="F3932" t="s">
        <v>22</v>
      </c>
      <c r="G3932" t="s">
        <v>22</v>
      </c>
      <c r="H3932" t="s">
        <v>312</v>
      </c>
      <c r="I3932" t="s">
        <v>313</v>
      </c>
      <c r="J3932" s="1">
        <v>43606</v>
      </c>
      <c r="K3932" s="1">
        <v>43643</v>
      </c>
      <c r="L3932" t="s">
        <v>331</v>
      </c>
      <c r="N3932" t="s">
        <v>332</v>
      </c>
    </row>
    <row r="3933" spans="1:14" x14ac:dyDescent="0.25">
      <c r="A3933" t="s">
        <v>1425</v>
      </c>
      <c r="B3933" t="s">
        <v>1426</v>
      </c>
      <c r="C3933" t="s">
        <v>1427</v>
      </c>
      <c r="D3933" t="s">
        <v>21</v>
      </c>
      <c r="E3933">
        <v>25688</v>
      </c>
      <c r="F3933" t="s">
        <v>22</v>
      </c>
      <c r="G3933" t="s">
        <v>22</v>
      </c>
      <c r="H3933" t="s">
        <v>312</v>
      </c>
      <c r="I3933" t="s">
        <v>313</v>
      </c>
      <c r="J3933" s="1">
        <v>43600</v>
      </c>
      <c r="K3933" s="1">
        <v>43643</v>
      </c>
      <c r="L3933" t="s">
        <v>331</v>
      </c>
      <c r="N3933" t="s">
        <v>332</v>
      </c>
    </row>
    <row r="3934" spans="1:14" x14ac:dyDescent="0.25">
      <c r="A3934" t="s">
        <v>1430</v>
      </c>
      <c r="B3934" t="s">
        <v>1431</v>
      </c>
      <c r="C3934" t="s">
        <v>1432</v>
      </c>
      <c r="D3934" t="s">
        <v>21</v>
      </c>
      <c r="E3934">
        <v>24839</v>
      </c>
      <c r="F3934" t="s">
        <v>22</v>
      </c>
      <c r="G3934" t="s">
        <v>22</v>
      </c>
      <c r="H3934" t="s">
        <v>312</v>
      </c>
      <c r="I3934" t="s">
        <v>313</v>
      </c>
      <c r="J3934" t="s">
        <v>80</v>
      </c>
      <c r="K3934" s="1">
        <v>43643</v>
      </c>
      <c r="L3934" t="s">
        <v>81</v>
      </c>
      <c r="M3934" t="str">
        <f>HYPERLINK("https://www.regulations.gov/docket?D=FDA-2019-H-3069")</f>
        <v>https://www.regulations.gov/docket?D=FDA-2019-H-3069</v>
      </c>
      <c r="N3934" t="s">
        <v>80</v>
      </c>
    </row>
    <row r="3935" spans="1:14" x14ac:dyDescent="0.25">
      <c r="A3935" t="s">
        <v>253</v>
      </c>
      <c r="B3935" t="s">
        <v>254</v>
      </c>
      <c r="C3935" t="s">
        <v>255</v>
      </c>
      <c r="D3935" t="s">
        <v>21</v>
      </c>
      <c r="E3935">
        <v>26884</v>
      </c>
      <c r="F3935" t="s">
        <v>22</v>
      </c>
      <c r="G3935" t="s">
        <v>22</v>
      </c>
      <c r="H3935" t="s">
        <v>312</v>
      </c>
      <c r="I3935" t="s">
        <v>313</v>
      </c>
      <c r="J3935" s="1">
        <v>43599</v>
      </c>
      <c r="K3935" s="1">
        <v>43643</v>
      </c>
      <c r="L3935" t="s">
        <v>331</v>
      </c>
      <c r="N3935" t="s">
        <v>1299</v>
      </c>
    </row>
    <row r="3936" spans="1:14" x14ac:dyDescent="0.25">
      <c r="A3936" t="s">
        <v>1464</v>
      </c>
      <c r="B3936" t="s">
        <v>1465</v>
      </c>
      <c r="C3936" t="s">
        <v>1466</v>
      </c>
      <c r="D3936" t="s">
        <v>21</v>
      </c>
      <c r="E3936">
        <v>25209</v>
      </c>
      <c r="F3936" t="s">
        <v>22</v>
      </c>
      <c r="G3936" t="s">
        <v>22</v>
      </c>
      <c r="H3936" t="s">
        <v>329</v>
      </c>
      <c r="I3936" t="s">
        <v>330</v>
      </c>
      <c r="J3936" t="s">
        <v>80</v>
      </c>
      <c r="K3936" s="1">
        <v>43641</v>
      </c>
      <c r="L3936" t="s">
        <v>81</v>
      </c>
      <c r="M3936" t="str">
        <f>HYPERLINK("https://www.regulations.gov/docket?D=FDA-2019-H-2992")</f>
        <v>https://www.regulations.gov/docket?D=FDA-2019-H-2992</v>
      </c>
      <c r="N3936" t="s">
        <v>80</v>
      </c>
    </row>
    <row r="3937" spans="1:14" x14ac:dyDescent="0.25">
      <c r="A3937" t="s">
        <v>1487</v>
      </c>
      <c r="B3937" t="s">
        <v>1488</v>
      </c>
      <c r="C3937" t="s">
        <v>434</v>
      </c>
      <c r="D3937" t="s">
        <v>21</v>
      </c>
      <c r="E3937">
        <v>25143</v>
      </c>
      <c r="F3937" t="s">
        <v>22</v>
      </c>
      <c r="G3937" t="s">
        <v>22</v>
      </c>
      <c r="H3937" t="s">
        <v>312</v>
      </c>
      <c r="I3937" t="s">
        <v>313</v>
      </c>
      <c r="J3937" t="s">
        <v>80</v>
      </c>
      <c r="K3937" s="1">
        <v>43640</v>
      </c>
      <c r="L3937" t="s">
        <v>81</v>
      </c>
      <c r="M3937" t="str">
        <f>HYPERLINK("https://www.regulations.gov/docket?D=FDA-2019-H-2978")</f>
        <v>https://www.regulations.gov/docket?D=FDA-2019-H-2978</v>
      </c>
      <c r="N3937" t="s">
        <v>80</v>
      </c>
    </row>
    <row r="3938" spans="1:14" x14ac:dyDescent="0.25">
      <c r="A3938" t="s">
        <v>1494</v>
      </c>
      <c r="B3938" t="s">
        <v>1495</v>
      </c>
      <c r="C3938" t="s">
        <v>1293</v>
      </c>
      <c r="D3938" t="s">
        <v>21</v>
      </c>
      <c r="E3938">
        <v>25443</v>
      </c>
      <c r="F3938" t="s">
        <v>22</v>
      </c>
      <c r="G3938" t="s">
        <v>22</v>
      </c>
      <c r="H3938" t="s">
        <v>329</v>
      </c>
      <c r="I3938" t="s">
        <v>330</v>
      </c>
      <c r="J3938" s="1">
        <v>43594</v>
      </c>
      <c r="K3938" s="1">
        <v>43636</v>
      </c>
      <c r="L3938" t="s">
        <v>331</v>
      </c>
      <c r="N3938" t="s">
        <v>1330</v>
      </c>
    </row>
    <row r="3939" spans="1:14" x14ac:dyDescent="0.25">
      <c r="A3939" t="s">
        <v>633</v>
      </c>
      <c r="B3939" t="s">
        <v>634</v>
      </c>
      <c r="C3939" t="s">
        <v>217</v>
      </c>
      <c r="D3939" t="s">
        <v>21</v>
      </c>
      <c r="E3939">
        <v>25523</v>
      </c>
      <c r="F3939" t="s">
        <v>22</v>
      </c>
      <c r="G3939" t="s">
        <v>22</v>
      </c>
      <c r="H3939" t="s">
        <v>312</v>
      </c>
      <c r="I3939" t="s">
        <v>313</v>
      </c>
      <c r="J3939" s="1">
        <v>43593</v>
      </c>
      <c r="K3939" s="1">
        <v>43636</v>
      </c>
      <c r="L3939" t="s">
        <v>331</v>
      </c>
      <c r="N3939" t="s">
        <v>1302</v>
      </c>
    </row>
    <row r="3940" spans="1:14" x14ac:dyDescent="0.25">
      <c r="A3940" t="s">
        <v>554</v>
      </c>
      <c r="B3940" t="s">
        <v>555</v>
      </c>
      <c r="C3940" t="s">
        <v>556</v>
      </c>
      <c r="D3940" t="s">
        <v>21</v>
      </c>
      <c r="E3940">
        <v>26525</v>
      </c>
      <c r="F3940" t="s">
        <v>22</v>
      </c>
      <c r="G3940" t="s">
        <v>22</v>
      </c>
      <c r="H3940" t="s">
        <v>329</v>
      </c>
      <c r="I3940" t="s">
        <v>330</v>
      </c>
      <c r="J3940" s="1">
        <v>43583</v>
      </c>
      <c r="K3940" s="1">
        <v>43629</v>
      </c>
      <c r="L3940" t="s">
        <v>331</v>
      </c>
      <c r="N3940" t="s">
        <v>1330</v>
      </c>
    </row>
    <row r="3941" spans="1:14" x14ac:dyDescent="0.25">
      <c r="A3941" t="s">
        <v>819</v>
      </c>
      <c r="B3941" t="s">
        <v>820</v>
      </c>
      <c r="C3941" t="s">
        <v>113</v>
      </c>
      <c r="D3941" t="s">
        <v>21</v>
      </c>
      <c r="E3941">
        <v>25801</v>
      </c>
      <c r="F3941" t="s">
        <v>22</v>
      </c>
      <c r="G3941" t="s">
        <v>22</v>
      </c>
      <c r="H3941" t="s">
        <v>312</v>
      </c>
      <c r="I3941" t="s">
        <v>313</v>
      </c>
      <c r="J3941" t="s">
        <v>80</v>
      </c>
      <c r="K3941" s="1">
        <v>43628</v>
      </c>
      <c r="L3941" t="s">
        <v>81</v>
      </c>
      <c r="M3941" t="str">
        <f>HYPERLINK("https://www.regulations.gov/docket?D=FDA-2019-H-2827")</f>
        <v>https://www.regulations.gov/docket?D=FDA-2019-H-2827</v>
      </c>
      <c r="N3941" t="s">
        <v>80</v>
      </c>
    </row>
    <row r="3942" spans="1:14" x14ac:dyDescent="0.25">
      <c r="A3942" t="s">
        <v>1678</v>
      </c>
      <c r="B3942" t="s">
        <v>1679</v>
      </c>
      <c r="C3942" t="s">
        <v>1680</v>
      </c>
      <c r="D3942" t="s">
        <v>21</v>
      </c>
      <c r="E3942">
        <v>25978</v>
      </c>
      <c r="F3942" t="s">
        <v>22</v>
      </c>
      <c r="G3942" t="s">
        <v>22</v>
      </c>
      <c r="H3942" t="s">
        <v>312</v>
      </c>
      <c r="I3942" t="s">
        <v>313</v>
      </c>
      <c r="J3942" t="s">
        <v>80</v>
      </c>
      <c r="K3942" s="1">
        <v>43627</v>
      </c>
      <c r="L3942" t="s">
        <v>81</v>
      </c>
      <c r="M3942" t="str">
        <f>HYPERLINK("https://www.regulations.gov/docket?D=FDA-2019-H-2786")</f>
        <v>https://www.regulations.gov/docket?D=FDA-2019-H-2786</v>
      </c>
      <c r="N3942" t="s">
        <v>80</v>
      </c>
    </row>
    <row r="3943" spans="1:14" x14ac:dyDescent="0.25">
      <c r="A3943" t="s">
        <v>1703</v>
      </c>
      <c r="B3943" t="s">
        <v>1095</v>
      </c>
      <c r="C3943" t="s">
        <v>37</v>
      </c>
      <c r="D3943" t="s">
        <v>21</v>
      </c>
      <c r="E3943">
        <v>26501</v>
      </c>
      <c r="F3943" t="s">
        <v>22</v>
      </c>
      <c r="G3943" t="s">
        <v>22</v>
      </c>
      <c r="H3943" t="s">
        <v>312</v>
      </c>
      <c r="I3943" t="s">
        <v>313</v>
      </c>
      <c r="J3943" s="1">
        <v>43582</v>
      </c>
      <c r="K3943" s="1">
        <v>43622</v>
      </c>
      <c r="L3943" t="s">
        <v>331</v>
      </c>
      <c r="N3943" t="s">
        <v>1302</v>
      </c>
    </row>
    <row r="3944" spans="1:14" x14ac:dyDescent="0.25">
      <c r="A3944" t="s">
        <v>547</v>
      </c>
      <c r="B3944" t="s">
        <v>548</v>
      </c>
      <c r="C3944" t="s">
        <v>37</v>
      </c>
      <c r="D3944" t="s">
        <v>21</v>
      </c>
      <c r="E3944">
        <v>26505</v>
      </c>
      <c r="F3944" t="s">
        <v>22</v>
      </c>
      <c r="G3944" t="s">
        <v>22</v>
      </c>
      <c r="H3944" t="s">
        <v>329</v>
      </c>
      <c r="I3944" t="s">
        <v>330</v>
      </c>
      <c r="J3944" s="1">
        <v>43583</v>
      </c>
      <c r="K3944" s="1">
        <v>43622</v>
      </c>
      <c r="L3944" t="s">
        <v>331</v>
      </c>
      <c r="N3944" t="s">
        <v>1365</v>
      </c>
    </row>
    <row r="3945" spans="1:14" x14ac:dyDescent="0.25">
      <c r="A3945" t="s">
        <v>1039</v>
      </c>
      <c r="B3945" t="s">
        <v>1714</v>
      </c>
      <c r="C3945" t="s">
        <v>1380</v>
      </c>
      <c r="D3945" t="s">
        <v>21</v>
      </c>
      <c r="E3945">
        <v>26330</v>
      </c>
      <c r="F3945" t="s">
        <v>22</v>
      </c>
      <c r="G3945" t="s">
        <v>22</v>
      </c>
      <c r="H3945" t="s">
        <v>312</v>
      </c>
      <c r="I3945" t="s">
        <v>313</v>
      </c>
      <c r="J3945" t="s">
        <v>80</v>
      </c>
      <c r="K3945" s="1">
        <v>43622</v>
      </c>
      <c r="L3945" t="s">
        <v>81</v>
      </c>
      <c r="M3945" t="str">
        <f>HYPERLINK("https://www.regulations.gov/docket?D=FDA-2019-H-2678")</f>
        <v>https://www.regulations.gov/docket?D=FDA-2019-H-2678</v>
      </c>
      <c r="N3945" t="s">
        <v>80</v>
      </c>
    </row>
    <row r="3946" spans="1:14" x14ac:dyDescent="0.25">
      <c r="A3946" t="s">
        <v>1719</v>
      </c>
      <c r="B3946" t="s">
        <v>1720</v>
      </c>
      <c r="C3946" t="s">
        <v>509</v>
      </c>
      <c r="D3946" t="s">
        <v>21</v>
      </c>
      <c r="E3946">
        <v>26679</v>
      </c>
      <c r="F3946" t="s">
        <v>22</v>
      </c>
      <c r="G3946" t="s">
        <v>22</v>
      </c>
      <c r="H3946" t="s">
        <v>312</v>
      </c>
      <c r="I3946" t="s">
        <v>313</v>
      </c>
      <c r="J3946" s="1">
        <v>43574</v>
      </c>
      <c r="K3946" s="1">
        <v>43622</v>
      </c>
      <c r="L3946" t="s">
        <v>331</v>
      </c>
      <c r="N3946" t="s">
        <v>1302</v>
      </c>
    </row>
    <row r="3947" spans="1:14" x14ac:dyDescent="0.25">
      <c r="A3947" t="s">
        <v>790</v>
      </c>
      <c r="B3947" t="s">
        <v>791</v>
      </c>
      <c r="C3947" t="s">
        <v>71</v>
      </c>
      <c r="D3947" t="s">
        <v>21</v>
      </c>
      <c r="E3947">
        <v>26003</v>
      </c>
      <c r="F3947" t="s">
        <v>22</v>
      </c>
      <c r="G3947" t="s">
        <v>22</v>
      </c>
      <c r="H3947" t="s">
        <v>312</v>
      </c>
      <c r="I3947" t="s">
        <v>313</v>
      </c>
      <c r="J3947" s="1">
        <v>43579</v>
      </c>
      <c r="K3947" s="1">
        <v>43622</v>
      </c>
      <c r="L3947" t="s">
        <v>331</v>
      </c>
      <c r="N3947" t="s">
        <v>1302</v>
      </c>
    </row>
    <row r="3948" spans="1:14" x14ac:dyDescent="0.25">
      <c r="A3948" t="s">
        <v>780</v>
      </c>
      <c r="B3948" t="s">
        <v>781</v>
      </c>
      <c r="C3948" t="s">
        <v>71</v>
      </c>
      <c r="D3948" t="s">
        <v>21</v>
      </c>
      <c r="E3948">
        <v>26003</v>
      </c>
      <c r="F3948" t="s">
        <v>22</v>
      </c>
      <c r="G3948" t="s">
        <v>22</v>
      </c>
      <c r="H3948" t="s">
        <v>312</v>
      </c>
      <c r="I3948" t="s">
        <v>313</v>
      </c>
      <c r="J3948" t="s">
        <v>80</v>
      </c>
      <c r="K3948" s="1">
        <v>43616</v>
      </c>
      <c r="L3948" t="s">
        <v>81</v>
      </c>
      <c r="M3948" t="str">
        <f>HYPERLINK("https://www.regulations.gov/docket?D=FDA-2019-H-2596")</f>
        <v>https://www.regulations.gov/docket?D=FDA-2019-H-2596</v>
      </c>
      <c r="N3948" t="s">
        <v>80</v>
      </c>
    </row>
    <row r="3949" spans="1:14" x14ac:dyDescent="0.25">
      <c r="A3949" t="s">
        <v>513</v>
      </c>
      <c r="B3949" t="s">
        <v>514</v>
      </c>
      <c r="C3949" t="s">
        <v>515</v>
      </c>
      <c r="D3949" t="s">
        <v>21</v>
      </c>
      <c r="E3949">
        <v>26570</v>
      </c>
      <c r="F3949" t="s">
        <v>22</v>
      </c>
      <c r="G3949" t="s">
        <v>22</v>
      </c>
      <c r="H3949" t="s">
        <v>329</v>
      </c>
      <c r="I3949" t="s">
        <v>330</v>
      </c>
      <c r="J3949" s="1">
        <v>43572</v>
      </c>
      <c r="K3949" s="1">
        <v>43615</v>
      </c>
      <c r="L3949" t="s">
        <v>331</v>
      </c>
      <c r="N3949" t="s">
        <v>1365</v>
      </c>
    </row>
    <row r="3950" spans="1:14" x14ac:dyDescent="0.25">
      <c r="A3950" t="s">
        <v>563</v>
      </c>
      <c r="B3950" t="s">
        <v>564</v>
      </c>
      <c r="C3950" t="s">
        <v>565</v>
      </c>
      <c r="D3950" t="s">
        <v>21</v>
      </c>
      <c r="E3950">
        <v>26726</v>
      </c>
      <c r="F3950" t="s">
        <v>22</v>
      </c>
      <c r="G3950" t="s">
        <v>22</v>
      </c>
      <c r="H3950" t="s">
        <v>329</v>
      </c>
      <c r="I3950" t="s">
        <v>330</v>
      </c>
      <c r="J3950" s="1">
        <v>43546</v>
      </c>
      <c r="K3950" s="1">
        <v>43615</v>
      </c>
      <c r="L3950" t="s">
        <v>331</v>
      </c>
      <c r="N3950" t="s">
        <v>1330</v>
      </c>
    </row>
    <row r="3951" spans="1:14" x14ac:dyDescent="0.25">
      <c r="A3951" t="s">
        <v>1970</v>
      </c>
      <c r="B3951" t="s">
        <v>1971</v>
      </c>
      <c r="C3951" t="s">
        <v>565</v>
      </c>
      <c r="D3951" t="s">
        <v>21</v>
      </c>
      <c r="E3951">
        <v>26726</v>
      </c>
      <c r="F3951" t="s">
        <v>22</v>
      </c>
      <c r="G3951" t="s">
        <v>22</v>
      </c>
      <c r="H3951" t="s">
        <v>329</v>
      </c>
      <c r="I3951" t="s">
        <v>330</v>
      </c>
      <c r="J3951" s="1">
        <v>43571</v>
      </c>
      <c r="K3951" s="1">
        <v>43608</v>
      </c>
      <c r="L3951" t="s">
        <v>331</v>
      </c>
      <c r="N3951" t="s">
        <v>1365</v>
      </c>
    </row>
    <row r="3952" spans="1:14" x14ac:dyDescent="0.25">
      <c r="A3952" t="s">
        <v>1975</v>
      </c>
      <c r="B3952" t="s">
        <v>1976</v>
      </c>
      <c r="C3952" t="s">
        <v>48</v>
      </c>
      <c r="D3952" t="s">
        <v>21</v>
      </c>
      <c r="E3952">
        <v>25387</v>
      </c>
      <c r="F3952" t="s">
        <v>22</v>
      </c>
      <c r="G3952" t="s">
        <v>22</v>
      </c>
      <c r="H3952" t="s">
        <v>312</v>
      </c>
      <c r="I3952" t="s">
        <v>313</v>
      </c>
      <c r="J3952" s="1">
        <v>43552</v>
      </c>
      <c r="K3952" s="1">
        <v>43608</v>
      </c>
      <c r="L3952" t="s">
        <v>331</v>
      </c>
      <c r="N3952" t="s">
        <v>332</v>
      </c>
    </row>
    <row r="3953" spans="1:14" x14ac:dyDescent="0.25">
      <c r="A3953" t="s">
        <v>1977</v>
      </c>
      <c r="B3953" t="s">
        <v>840</v>
      </c>
      <c r="C3953" t="s">
        <v>841</v>
      </c>
      <c r="D3953" t="s">
        <v>21</v>
      </c>
      <c r="E3953">
        <v>25601</v>
      </c>
      <c r="F3953" t="s">
        <v>22</v>
      </c>
      <c r="G3953" t="s">
        <v>22</v>
      </c>
      <c r="H3953" t="s">
        <v>312</v>
      </c>
      <c r="I3953" t="s">
        <v>313</v>
      </c>
      <c r="J3953" s="1">
        <v>43565</v>
      </c>
      <c r="K3953" s="1">
        <v>43608</v>
      </c>
      <c r="L3953" t="s">
        <v>331</v>
      </c>
      <c r="N3953" t="s">
        <v>1302</v>
      </c>
    </row>
    <row r="3954" spans="1:14" x14ac:dyDescent="0.25">
      <c r="A3954" t="s">
        <v>678</v>
      </c>
      <c r="B3954" t="s">
        <v>1980</v>
      </c>
      <c r="C3954" t="s">
        <v>680</v>
      </c>
      <c r="D3954" t="s">
        <v>21</v>
      </c>
      <c r="E3954">
        <v>25541</v>
      </c>
      <c r="F3954" t="s">
        <v>22</v>
      </c>
      <c r="G3954" t="s">
        <v>22</v>
      </c>
      <c r="H3954" t="s">
        <v>329</v>
      </c>
      <c r="I3954" t="s">
        <v>1981</v>
      </c>
      <c r="J3954" s="1">
        <v>43566</v>
      </c>
      <c r="K3954" s="1">
        <v>43608</v>
      </c>
      <c r="L3954" t="s">
        <v>331</v>
      </c>
      <c r="N3954" t="s">
        <v>1330</v>
      </c>
    </row>
    <row r="3955" spans="1:14" x14ac:dyDescent="0.25">
      <c r="A3955" t="s">
        <v>1984</v>
      </c>
      <c r="B3955" t="s">
        <v>1985</v>
      </c>
      <c r="C3955" t="s">
        <v>520</v>
      </c>
      <c r="D3955" t="s">
        <v>21</v>
      </c>
      <c r="E3955">
        <v>26582</v>
      </c>
      <c r="F3955" t="s">
        <v>22</v>
      </c>
      <c r="G3955" t="s">
        <v>22</v>
      </c>
      <c r="H3955" t="s">
        <v>329</v>
      </c>
      <c r="I3955" t="s">
        <v>330</v>
      </c>
      <c r="J3955" s="1">
        <v>43572</v>
      </c>
      <c r="K3955" s="1">
        <v>43608</v>
      </c>
      <c r="L3955" t="s">
        <v>331</v>
      </c>
      <c r="N3955" t="s">
        <v>1365</v>
      </c>
    </row>
    <row r="3956" spans="1:14" x14ac:dyDescent="0.25">
      <c r="A3956" t="s">
        <v>1986</v>
      </c>
      <c r="B3956" t="s">
        <v>1987</v>
      </c>
      <c r="C3956" t="s">
        <v>680</v>
      </c>
      <c r="D3956" t="s">
        <v>21</v>
      </c>
      <c r="E3956">
        <v>25541</v>
      </c>
      <c r="F3956" t="s">
        <v>22</v>
      </c>
      <c r="G3956" t="s">
        <v>22</v>
      </c>
      <c r="H3956" t="s">
        <v>312</v>
      </c>
      <c r="I3956" t="s">
        <v>313</v>
      </c>
      <c r="J3956" s="1">
        <v>43566</v>
      </c>
      <c r="K3956" s="1">
        <v>43608</v>
      </c>
      <c r="L3956" t="s">
        <v>331</v>
      </c>
      <c r="N3956" t="s">
        <v>1302</v>
      </c>
    </row>
    <row r="3957" spans="1:14" x14ac:dyDescent="0.25">
      <c r="A3957" t="s">
        <v>518</v>
      </c>
      <c r="B3957" t="s">
        <v>519</v>
      </c>
      <c r="C3957" t="s">
        <v>520</v>
      </c>
      <c r="D3957" t="s">
        <v>21</v>
      </c>
      <c r="E3957">
        <v>26582</v>
      </c>
      <c r="F3957" t="s">
        <v>22</v>
      </c>
      <c r="G3957" t="s">
        <v>22</v>
      </c>
      <c r="H3957" t="s">
        <v>329</v>
      </c>
      <c r="I3957" t="s">
        <v>330</v>
      </c>
      <c r="J3957" s="1">
        <v>43572</v>
      </c>
      <c r="K3957" s="1">
        <v>43608</v>
      </c>
      <c r="L3957" t="s">
        <v>331</v>
      </c>
      <c r="N3957" t="s">
        <v>332</v>
      </c>
    </row>
    <row r="3958" spans="1:14" x14ac:dyDescent="0.25">
      <c r="A3958" t="s">
        <v>82</v>
      </c>
      <c r="B3958" t="s">
        <v>83</v>
      </c>
      <c r="C3958" t="s">
        <v>84</v>
      </c>
      <c r="D3958" t="s">
        <v>21</v>
      </c>
      <c r="E3958">
        <v>24986</v>
      </c>
      <c r="F3958" t="s">
        <v>22</v>
      </c>
      <c r="G3958" t="s">
        <v>22</v>
      </c>
      <c r="H3958" t="s">
        <v>329</v>
      </c>
      <c r="I3958" t="s">
        <v>1981</v>
      </c>
      <c r="J3958" s="1">
        <v>43571</v>
      </c>
      <c r="K3958" s="1">
        <v>43608</v>
      </c>
      <c r="L3958" t="s">
        <v>331</v>
      </c>
      <c r="N3958" t="s">
        <v>332</v>
      </c>
    </row>
    <row r="3959" spans="1:14" x14ac:dyDescent="0.25">
      <c r="A3959" t="s">
        <v>2001</v>
      </c>
      <c r="B3959" t="s">
        <v>2002</v>
      </c>
      <c r="C3959" t="s">
        <v>637</v>
      </c>
      <c r="D3959" t="s">
        <v>21</v>
      </c>
      <c r="E3959">
        <v>26101</v>
      </c>
      <c r="F3959" t="s">
        <v>22</v>
      </c>
      <c r="G3959" t="s">
        <v>22</v>
      </c>
      <c r="H3959" t="s">
        <v>329</v>
      </c>
      <c r="I3959" t="s">
        <v>330</v>
      </c>
      <c r="J3959" s="1">
        <v>43569</v>
      </c>
      <c r="K3959" s="1">
        <v>43608</v>
      </c>
      <c r="L3959" t="s">
        <v>331</v>
      </c>
      <c r="N3959" t="s">
        <v>1330</v>
      </c>
    </row>
    <row r="3960" spans="1:14" x14ac:dyDescent="0.25">
      <c r="A3960" t="s">
        <v>2147</v>
      </c>
      <c r="B3960" t="s">
        <v>2148</v>
      </c>
      <c r="C3960" t="s">
        <v>304</v>
      </c>
      <c r="D3960" t="s">
        <v>21</v>
      </c>
      <c r="E3960">
        <v>24740</v>
      </c>
      <c r="F3960" t="s">
        <v>22</v>
      </c>
      <c r="G3960" t="s">
        <v>22</v>
      </c>
      <c r="H3960" t="s">
        <v>329</v>
      </c>
      <c r="I3960" t="s">
        <v>330</v>
      </c>
      <c r="J3960" s="1">
        <v>43558</v>
      </c>
      <c r="K3960" s="1">
        <v>43601</v>
      </c>
      <c r="L3960" t="s">
        <v>331</v>
      </c>
      <c r="N3960" t="s">
        <v>1365</v>
      </c>
    </row>
    <row r="3961" spans="1:14" x14ac:dyDescent="0.25">
      <c r="A3961" t="s">
        <v>2149</v>
      </c>
      <c r="B3961" t="s">
        <v>2150</v>
      </c>
      <c r="C3961" t="s">
        <v>683</v>
      </c>
      <c r="D3961" t="s">
        <v>21</v>
      </c>
      <c r="E3961">
        <v>26062</v>
      </c>
      <c r="F3961" t="s">
        <v>22</v>
      </c>
      <c r="G3961" t="s">
        <v>22</v>
      </c>
      <c r="H3961" t="s">
        <v>329</v>
      </c>
      <c r="I3961" t="s">
        <v>330</v>
      </c>
      <c r="J3961" s="1">
        <v>43563</v>
      </c>
      <c r="K3961" s="1">
        <v>43601</v>
      </c>
      <c r="L3961" t="s">
        <v>331</v>
      </c>
      <c r="N3961" t="s">
        <v>1330</v>
      </c>
    </row>
    <row r="3962" spans="1:14" x14ac:dyDescent="0.25">
      <c r="A3962" t="s">
        <v>858</v>
      </c>
      <c r="B3962" t="s">
        <v>2151</v>
      </c>
      <c r="C3962" t="s">
        <v>991</v>
      </c>
      <c r="D3962" t="s">
        <v>21</v>
      </c>
      <c r="E3962">
        <v>25414</v>
      </c>
      <c r="F3962" t="s">
        <v>22</v>
      </c>
      <c r="G3962" t="s">
        <v>22</v>
      </c>
      <c r="H3962" t="s">
        <v>329</v>
      </c>
      <c r="I3962" t="s">
        <v>1981</v>
      </c>
      <c r="J3962" s="1">
        <v>43559</v>
      </c>
      <c r="K3962" s="1">
        <v>43601</v>
      </c>
      <c r="L3962" t="s">
        <v>331</v>
      </c>
      <c r="N3962" t="s">
        <v>1330</v>
      </c>
    </row>
    <row r="3963" spans="1:14" x14ac:dyDescent="0.25">
      <c r="A3963" t="s">
        <v>2152</v>
      </c>
      <c r="B3963" t="s">
        <v>783</v>
      </c>
      <c r="C3963" t="s">
        <v>784</v>
      </c>
      <c r="D3963" t="s">
        <v>21</v>
      </c>
      <c r="E3963">
        <v>26070</v>
      </c>
      <c r="F3963" t="s">
        <v>22</v>
      </c>
      <c r="G3963" t="s">
        <v>22</v>
      </c>
      <c r="H3963" t="s">
        <v>312</v>
      </c>
      <c r="I3963" t="s">
        <v>313</v>
      </c>
      <c r="J3963" s="1">
        <v>43481</v>
      </c>
      <c r="K3963" s="1">
        <v>43601</v>
      </c>
      <c r="L3963" t="s">
        <v>331</v>
      </c>
      <c r="N3963" t="s">
        <v>1299</v>
      </c>
    </row>
    <row r="3964" spans="1:14" x14ac:dyDescent="0.25">
      <c r="A3964" t="s">
        <v>1039</v>
      </c>
      <c r="B3964" t="s">
        <v>1040</v>
      </c>
      <c r="C3964" t="s">
        <v>1041</v>
      </c>
      <c r="D3964" t="s">
        <v>21</v>
      </c>
      <c r="E3964">
        <v>26323</v>
      </c>
      <c r="F3964" t="s">
        <v>22</v>
      </c>
      <c r="G3964" t="s">
        <v>22</v>
      </c>
      <c r="H3964" t="s">
        <v>312</v>
      </c>
      <c r="I3964" t="s">
        <v>313</v>
      </c>
      <c r="J3964" t="s">
        <v>80</v>
      </c>
      <c r="K3964" s="1">
        <v>43599</v>
      </c>
      <c r="L3964" t="s">
        <v>81</v>
      </c>
      <c r="M3964" t="str">
        <f>HYPERLINK("https://www.regulations.gov/docket?D=FDA-2019-H-2288")</f>
        <v>https://www.regulations.gov/docket?D=FDA-2019-H-2288</v>
      </c>
      <c r="N3964" t="s">
        <v>80</v>
      </c>
    </row>
    <row r="3965" spans="1:14" x14ac:dyDescent="0.25">
      <c r="A3965" t="s">
        <v>2260</v>
      </c>
      <c r="B3965" t="s">
        <v>550</v>
      </c>
      <c r="C3965" t="s">
        <v>551</v>
      </c>
      <c r="D3965" t="s">
        <v>21</v>
      </c>
      <c r="E3965">
        <v>25315</v>
      </c>
      <c r="F3965" t="s">
        <v>22</v>
      </c>
      <c r="G3965" t="s">
        <v>22</v>
      </c>
      <c r="H3965" t="s">
        <v>329</v>
      </c>
      <c r="I3965" t="s">
        <v>1981</v>
      </c>
      <c r="J3965" s="1">
        <v>43550</v>
      </c>
      <c r="K3965" s="1">
        <v>43594</v>
      </c>
      <c r="L3965" t="s">
        <v>331</v>
      </c>
      <c r="N3965" t="s">
        <v>1330</v>
      </c>
    </row>
    <row r="3966" spans="1:14" x14ac:dyDescent="0.25">
      <c r="A3966" t="s">
        <v>2265</v>
      </c>
      <c r="B3966" t="s">
        <v>2266</v>
      </c>
      <c r="C3966" t="s">
        <v>113</v>
      </c>
      <c r="D3966" t="s">
        <v>21</v>
      </c>
      <c r="E3966">
        <v>25801</v>
      </c>
      <c r="F3966" t="s">
        <v>22</v>
      </c>
      <c r="G3966" t="s">
        <v>22</v>
      </c>
      <c r="H3966" t="s">
        <v>329</v>
      </c>
      <c r="I3966" t="s">
        <v>1981</v>
      </c>
      <c r="J3966" s="1">
        <v>43543</v>
      </c>
      <c r="K3966" s="1">
        <v>43594</v>
      </c>
      <c r="L3966" t="s">
        <v>331</v>
      </c>
      <c r="N3966" t="s">
        <v>1365</v>
      </c>
    </row>
    <row r="3967" spans="1:14" x14ac:dyDescent="0.25">
      <c r="A3967" t="s">
        <v>702</v>
      </c>
      <c r="B3967" t="s">
        <v>703</v>
      </c>
      <c r="C3967" t="s">
        <v>704</v>
      </c>
      <c r="D3967" t="s">
        <v>21</v>
      </c>
      <c r="E3967">
        <v>25515</v>
      </c>
      <c r="F3967" t="s">
        <v>22</v>
      </c>
      <c r="G3967" t="s">
        <v>22</v>
      </c>
      <c r="H3967" t="s">
        <v>312</v>
      </c>
      <c r="I3967" t="s">
        <v>313</v>
      </c>
      <c r="J3967" s="1">
        <v>43551</v>
      </c>
      <c r="K3967" s="1">
        <v>43594</v>
      </c>
      <c r="L3967" t="s">
        <v>331</v>
      </c>
      <c r="N3967" t="s">
        <v>1302</v>
      </c>
    </row>
    <row r="3968" spans="1:14" x14ac:dyDescent="0.25">
      <c r="A3968" t="s">
        <v>2269</v>
      </c>
      <c r="B3968" t="s">
        <v>2270</v>
      </c>
      <c r="C3968" t="s">
        <v>2271</v>
      </c>
      <c r="D3968" t="s">
        <v>21</v>
      </c>
      <c r="E3968">
        <v>25081</v>
      </c>
      <c r="F3968" t="s">
        <v>22</v>
      </c>
      <c r="G3968" t="s">
        <v>22</v>
      </c>
      <c r="H3968" t="s">
        <v>312</v>
      </c>
      <c r="I3968" t="s">
        <v>449</v>
      </c>
      <c r="J3968" s="1">
        <v>43545</v>
      </c>
      <c r="K3968" s="1">
        <v>43594</v>
      </c>
      <c r="L3968" t="s">
        <v>331</v>
      </c>
      <c r="N3968" t="s">
        <v>1299</v>
      </c>
    </row>
    <row r="3969" spans="1:14" x14ac:dyDescent="0.25">
      <c r="A3969" t="s">
        <v>498</v>
      </c>
      <c r="B3969" t="s">
        <v>1000</v>
      </c>
      <c r="C3969" t="s">
        <v>1001</v>
      </c>
      <c r="D3969" t="s">
        <v>21</v>
      </c>
      <c r="E3969">
        <v>25107</v>
      </c>
      <c r="F3969" t="s">
        <v>22</v>
      </c>
      <c r="G3969" t="s">
        <v>22</v>
      </c>
      <c r="H3969" t="s">
        <v>329</v>
      </c>
      <c r="I3969" t="s">
        <v>330</v>
      </c>
      <c r="J3969" s="1">
        <v>43550</v>
      </c>
      <c r="K3969" s="1">
        <v>43594</v>
      </c>
      <c r="L3969" t="s">
        <v>331</v>
      </c>
      <c r="N3969" t="s">
        <v>1365</v>
      </c>
    </row>
    <row r="3970" spans="1:14" x14ac:dyDescent="0.25">
      <c r="A3970" t="s">
        <v>442</v>
      </c>
      <c r="B3970" t="s">
        <v>443</v>
      </c>
      <c r="C3970" t="s">
        <v>444</v>
      </c>
      <c r="D3970" t="s">
        <v>21</v>
      </c>
      <c r="E3970">
        <v>26288</v>
      </c>
      <c r="F3970" t="s">
        <v>22</v>
      </c>
      <c r="G3970" t="s">
        <v>22</v>
      </c>
      <c r="H3970" t="s">
        <v>312</v>
      </c>
      <c r="I3970" t="s">
        <v>313</v>
      </c>
      <c r="J3970" s="1">
        <v>43549</v>
      </c>
      <c r="K3970" s="1">
        <v>43594</v>
      </c>
      <c r="L3970" t="s">
        <v>331</v>
      </c>
      <c r="N3970" t="s">
        <v>1299</v>
      </c>
    </row>
    <row r="3971" spans="1:14" x14ac:dyDescent="0.25">
      <c r="A3971" t="s">
        <v>2272</v>
      </c>
      <c r="B3971" t="s">
        <v>2273</v>
      </c>
      <c r="C3971" t="s">
        <v>2274</v>
      </c>
      <c r="D3971" t="s">
        <v>21</v>
      </c>
      <c r="E3971">
        <v>25035</v>
      </c>
      <c r="F3971" t="s">
        <v>22</v>
      </c>
      <c r="G3971" t="s">
        <v>22</v>
      </c>
      <c r="H3971" t="s">
        <v>329</v>
      </c>
      <c r="I3971" t="s">
        <v>1981</v>
      </c>
      <c r="J3971" s="1">
        <v>43550</v>
      </c>
      <c r="K3971" s="1">
        <v>43594</v>
      </c>
      <c r="L3971" t="s">
        <v>331</v>
      </c>
      <c r="N3971" t="s">
        <v>1365</v>
      </c>
    </row>
    <row r="3972" spans="1:14" x14ac:dyDescent="0.25">
      <c r="A3972" t="s">
        <v>775</v>
      </c>
      <c r="B3972" t="s">
        <v>2275</v>
      </c>
      <c r="C3972" t="s">
        <v>271</v>
      </c>
      <c r="D3972" t="s">
        <v>21</v>
      </c>
      <c r="E3972">
        <v>25404</v>
      </c>
      <c r="F3972" t="s">
        <v>22</v>
      </c>
      <c r="G3972" t="s">
        <v>22</v>
      </c>
      <c r="H3972" t="s">
        <v>329</v>
      </c>
      <c r="I3972" t="s">
        <v>1981</v>
      </c>
      <c r="J3972" s="1">
        <v>43550</v>
      </c>
      <c r="K3972" s="1">
        <v>43594</v>
      </c>
      <c r="L3972" t="s">
        <v>331</v>
      </c>
      <c r="N3972" t="s">
        <v>1330</v>
      </c>
    </row>
    <row r="3973" spans="1:14" x14ac:dyDescent="0.25">
      <c r="A3973" t="s">
        <v>777</v>
      </c>
      <c r="B3973" t="s">
        <v>778</v>
      </c>
      <c r="C3973" t="s">
        <v>779</v>
      </c>
      <c r="D3973" t="s">
        <v>21</v>
      </c>
      <c r="E3973">
        <v>26040</v>
      </c>
      <c r="F3973" t="s">
        <v>22</v>
      </c>
      <c r="G3973" t="s">
        <v>22</v>
      </c>
      <c r="H3973" t="s">
        <v>312</v>
      </c>
      <c r="I3973" t="s">
        <v>313</v>
      </c>
      <c r="J3973" s="1">
        <v>43534</v>
      </c>
      <c r="K3973" s="1">
        <v>43587</v>
      </c>
      <c r="L3973" t="s">
        <v>331</v>
      </c>
      <c r="N3973" t="s">
        <v>1302</v>
      </c>
    </row>
    <row r="3974" spans="1:14" x14ac:dyDescent="0.25">
      <c r="A3974" t="s">
        <v>2332</v>
      </c>
      <c r="B3974" t="s">
        <v>2333</v>
      </c>
      <c r="C3974" t="s">
        <v>1298</v>
      </c>
      <c r="D3974" t="s">
        <v>21</v>
      </c>
      <c r="E3974">
        <v>26241</v>
      </c>
      <c r="F3974" t="s">
        <v>22</v>
      </c>
      <c r="G3974" t="s">
        <v>22</v>
      </c>
      <c r="H3974" t="s">
        <v>312</v>
      </c>
      <c r="I3974" t="s">
        <v>313</v>
      </c>
      <c r="J3974" t="s">
        <v>80</v>
      </c>
      <c r="K3974" s="1">
        <v>43587</v>
      </c>
      <c r="L3974" t="s">
        <v>81</v>
      </c>
      <c r="M3974" t="str">
        <f>HYPERLINK("https://www.regulations.gov/docket?D=FDA-2019-H-2094")</f>
        <v>https://www.regulations.gov/docket?D=FDA-2019-H-2094</v>
      </c>
      <c r="N3974" t="s">
        <v>80</v>
      </c>
    </row>
    <row r="3975" spans="1:14" x14ac:dyDescent="0.25">
      <c r="A3975" t="s">
        <v>1674</v>
      </c>
      <c r="B3975" t="s">
        <v>2334</v>
      </c>
      <c r="C3975" t="s">
        <v>1632</v>
      </c>
      <c r="D3975" t="s">
        <v>21</v>
      </c>
      <c r="E3975">
        <v>26041</v>
      </c>
      <c r="F3975" t="s">
        <v>22</v>
      </c>
      <c r="G3975" t="s">
        <v>22</v>
      </c>
      <c r="H3975" t="s">
        <v>312</v>
      </c>
      <c r="I3975" t="s">
        <v>313</v>
      </c>
      <c r="J3975" s="1">
        <v>43534</v>
      </c>
      <c r="K3975" s="1">
        <v>43587</v>
      </c>
      <c r="L3975" t="s">
        <v>331</v>
      </c>
      <c r="N3975" t="s">
        <v>1302</v>
      </c>
    </row>
    <row r="3976" spans="1:14" x14ac:dyDescent="0.25">
      <c r="A3976" t="s">
        <v>1370</v>
      </c>
      <c r="B3976" t="s">
        <v>1371</v>
      </c>
      <c r="C3976" t="s">
        <v>266</v>
      </c>
      <c r="D3976" t="s">
        <v>21</v>
      </c>
      <c r="E3976">
        <v>24970</v>
      </c>
      <c r="F3976" t="s">
        <v>22</v>
      </c>
      <c r="G3976" t="s">
        <v>22</v>
      </c>
      <c r="H3976" t="s">
        <v>329</v>
      </c>
      <c r="I3976" t="s">
        <v>1981</v>
      </c>
      <c r="J3976" s="1">
        <v>43538</v>
      </c>
      <c r="K3976" s="1">
        <v>43587</v>
      </c>
      <c r="L3976" t="s">
        <v>331</v>
      </c>
      <c r="N3976" t="s">
        <v>1330</v>
      </c>
    </row>
    <row r="3977" spans="1:14" x14ac:dyDescent="0.25">
      <c r="A3977" t="s">
        <v>785</v>
      </c>
      <c r="B3977" t="s">
        <v>786</v>
      </c>
      <c r="C3977" t="s">
        <v>375</v>
      </c>
      <c r="D3977" t="s">
        <v>21</v>
      </c>
      <c r="E3977">
        <v>26059</v>
      </c>
      <c r="F3977" t="s">
        <v>22</v>
      </c>
      <c r="G3977" t="s">
        <v>22</v>
      </c>
      <c r="H3977" t="s">
        <v>312</v>
      </c>
      <c r="I3977" t="s">
        <v>313</v>
      </c>
      <c r="J3977" s="1">
        <v>43534</v>
      </c>
      <c r="K3977" s="1">
        <v>43587</v>
      </c>
      <c r="L3977" t="s">
        <v>331</v>
      </c>
      <c r="N3977" t="s">
        <v>1302</v>
      </c>
    </row>
    <row r="3978" spans="1:14" x14ac:dyDescent="0.25">
      <c r="A3978" t="s">
        <v>439</v>
      </c>
      <c r="B3978" t="s">
        <v>2344</v>
      </c>
      <c r="C3978" t="s">
        <v>266</v>
      </c>
      <c r="D3978" t="s">
        <v>21</v>
      </c>
      <c r="E3978">
        <v>24970</v>
      </c>
      <c r="F3978" t="s">
        <v>22</v>
      </c>
      <c r="G3978" t="s">
        <v>22</v>
      </c>
      <c r="H3978" t="s">
        <v>329</v>
      </c>
      <c r="I3978" t="s">
        <v>1100</v>
      </c>
      <c r="J3978" s="1">
        <v>43538</v>
      </c>
      <c r="K3978" s="1">
        <v>43587</v>
      </c>
      <c r="L3978" t="s">
        <v>331</v>
      </c>
      <c r="N3978" t="s">
        <v>1365</v>
      </c>
    </row>
    <row r="3979" spans="1:14" x14ac:dyDescent="0.25">
      <c r="A3979" t="s">
        <v>1446</v>
      </c>
      <c r="B3979" t="s">
        <v>1447</v>
      </c>
      <c r="C3979" t="s">
        <v>266</v>
      </c>
      <c r="D3979" t="s">
        <v>21</v>
      </c>
      <c r="E3979">
        <v>24970</v>
      </c>
      <c r="F3979" t="s">
        <v>22</v>
      </c>
      <c r="G3979" t="s">
        <v>22</v>
      </c>
      <c r="H3979" t="s">
        <v>329</v>
      </c>
      <c r="I3979" t="s">
        <v>1100</v>
      </c>
      <c r="J3979" s="1">
        <v>43538</v>
      </c>
      <c r="K3979" s="1">
        <v>43587</v>
      </c>
      <c r="L3979" t="s">
        <v>331</v>
      </c>
      <c r="N3979" t="s">
        <v>1330</v>
      </c>
    </row>
    <row r="3980" spans="1:14" x14ac:dyDescent="0.25">
      <c r="A3980" t="s">
        <v>2422</v>
      </c>
      <c r="B3980" t="s">
        <v>724</v>
      </c>
      <c r="C3980" t="s">
        <v>326</v>
      </c>
      <c r="D3980" t="s">
        <v>21</v>
      </c>
      <c r="E3980">
        <v>25705</v>
      </c>
      <c r="F3980" t="s">
        <v>22</v>
      </c>
      <c r="G3980" t="s">
        <v>22</v>
      </c>
      <c r="H3980" t="s">
        <v>312</v>
      </c>
      <c r="I3980" t="s">
        <v>313</v>
      </c>
      <c r="J3980" s="1">
        <v>43523</v>
      </c>
      <c r="K3980" s="1">
        <v>43580</v>
      </c>
      <c r="L3980" t="s">
        <v>331</v>
      </c>
      <c r="N3980" t="s">
        <v>1302</v>
      </c>
    </row>
    <row r="3981" spans="1:14" x14ac:dyDescent="0.25">
      <c r="A3981" t="s">
        <v>2445</v>
      </c>
      <c r="B3981" t="s">
        <v>2446</v>
      </c>
      <c r="C3981" t="s">
        <v>441</v>
      </c>
      <c r="D3981" t="s">
        <v>21</v>
      </c>
      <c r="E3981">
        <v>26554</v>
      </c>
      <c r="F3981" t="s">
        <v>22</v>
      </c>
      <c r="G3981" t="s">
        <v>22</v>
      </c>
      <c r="H3981" t="s">
        <v>329</v>
      </c>
      <c r="I3981" t="s">
        <v>330</v>
      </c>
      <c r="J3981" t="s">
        <v>80</v>
      </c>
      <c r="K3981" s="1">
        <v>43578</v>
      </c>
      <c r="L3981" t="s">
        <v>81</v>
      </c>
      <c r="M3981" t="str">
        <f>HYPERLINK("https://www.regulations.gov/docket?D=FDA-2019-H-1896")</f>
        <v>https://www.regulations.gov/docket?D=FDA-2019-H-1896</v>
      </c>
      <c r="N3981" t="s">
        <v>80</v>
      </c>
    </row>
    <row r="3982" spans="1:14" x14ac:dyDescent="0.25">
      <c r="A3982" t="s">
        <v>2447</v>
      </c>
      <c r="B3982" t="s">
        <v>2448</v>
      </c>
      <c r="C3982" t="s">
        <v>1380</v>
      </c>
      <c r="D3982" t="s">
        <v>21</v>
      </c>
      <c r="E3982">
        <v>26330</v>
      </c>
      <c r="F3982" t="s">
        <v>22</v>
      </c>
      <c r="G3982" t="s">
        <v>22</v>
      </c>
      <c r="H3982" t="s">
        <v>329</v>
      </c>
      <c r="I3982" t="s">
        <v>330</v>
      </c>
      <c r="J3982" t="s">
        <v>80</v>
      </c>
      <c r="K3982" s="1">
        <v>43577</v>
      </c>
      <c r="L3982" t="s">
        <v>81</v>
      </c>
      <c r="M3982" t="str">
        <f>HYPERLINK("https://www.regulations.gov/docket?D=FDA-2019-H-1887")</f>
        <v>https://www.regulations.gov/docket?D=FDA-2019-H-1887</v>
      </c>
      <c r="N3982" t="s">
        <v>80</v>
      </c>
    </row>
    <row r="3983" spans="1:14" x14ac:dyDescent="0.25">
      <c r="A3983" t="s">
        <v>768</v>
      </c>
      <c r="B3983" t="s">
        <v>769</v>
      </c>
      <c r="C3983" t="s">
        <v>271</v>
      </c>
      <c r="D3983" t="s">
        <v>21</v>
      </c>
      <c r="E3983">
        <v>25404</v>
      </c>
      <c r="F3983" t="s">
        <v>22</v>
      </c>
      <c r="G3983" t="s">
        <v>22</v>
      </c>
      <c r="H3983" t="s">
        <v>312</v>
      </c>
      <c r="I3983" t="s">
        <v>767</v>
      </c>
      <c r="J3983" s="1">
        <v>43522</v>
      </c>
      <c r="K3983" s="1">
        <v>43573</v>
      </c>
      <c r="L3983" t="s">
        <v>331</v>
      </c>
      <c r="N3983" t="s">
        <v>1302</v>
      </c>
    </row>
    <row r="3984" spans="1:14" x14ac:dyDescent="0.25">
      <c r="A3984" t="s">
        <v>772</v>
      </c>
      <c r="B3984" t="s">
        <v>773</v>
      </c>
      <c r="C3984" t="s">
        <v>774</v>
      </c>
      <c r="D3984" t="s">
        <v>21</v>
      </c>
      <c r="E3984">
        <v>25428</v>
      </c>
      <c r="F3984" t="s">
        <v>22</v>
      </c>
      <c r="G3984" t="s">
        <v>22</v>
      </c>
      <c r="H3984" t="s">
        <v>329</v>
      </c>
      <c r="I3984" t="s">
        <v>449</v>
      </c>
      <c r="J3984" s="1">
        <v>43522</v>
      </c>
      <c r="K3984" s="1">
        <v>43573</v>
      </c>
      <c r="L3984" t="s">
        <v>331</v>
      </c>
      <c r="N3984" t="s">
        <v>1330</v>
      </c>
    </row>
    <row r="3985" spans="1:14" x14ac:dyDescent="0.25">
      <c r="A3985" t="s">
        <v>2556</v>
      </c>
      <c r="B3985" t="s">
        <v>2557</v>
      </c>
      <c r="C3985" t="s">
        <v>271</v>
      </c>
      <c r="D3985" t="s">
        <v>21</v>
      </c>
      <c r="E3985">
        <v>25404</v>
      </c>
      <c r="F3985" t="s">
        <v>22</v>
      </c>
      <c r="G3985" t="s">
        <v>22</v>
      </c>
      <c r="H3985" t="s">
        <v>329</v>
      </c>
      <c r="I3985" t="s">
        <v>2558</v>
      </c>
      <c r="J3985" t="s">
        <v>80</v>
      </c>
      <c r="K3985" s="1">
        <v>43571</v>
      </c>
      <c r="L3985" t="s">
        <v>81</v>
      </c>
      <c r="M3985" t="str">
        <f>HYPERLINK("https://www.regulations.gov/docket?D=FDA-2019-H-1775")</f>
        <v>https://www.regulations.gov/docket?D=FDA-2019-H-1775</v>
      </c>
      <c r="N3985" t="s">
        <v>80</v>
      </c>
    </row>
    <row r="3986" spans="1:14" x14ac:dyDescent="0.25">
      <c r="A3986" t="s">
        <v>343</v>
      </c>
      <c r="B3986" t="s">
        <v>2607</v>
      </c>
      <c r="C3986" t="s">
        <v>326</v>
      </c>
      <c r="D3986" t="s">
        <v>21</v>
      </c>
      <c r="E3986">
        <v>25701</v>
      </c>
      <c r="F3986" t="s">
        <v>22</v>
      </c>
      <c r="G3986" t="s">
        <v>22</v>
      </c>
      <c r="H3986" t="s">
        <v>329</v>
      </c>
      <c r="I3986" t="s">
        <v>1981</v>
      </c>
      <c r="J3986" s="1">
        <v>43507</v>
      </c>
      <c r="K3986" s="1">
        <v>43566</v>
      </c>
      <c r="L3986" t="s">
        <v>331</v>
      </c>
      <c r="N3986" t="s">
        <v>1365</v>
      </c>
    </row>
    <row r="3987" spans="1:14" x14ac:dyDescent="0.25">
      <c r="A3987" t="s">
        <v>2616</v>
      </c>
      <c r="B3987" t="s">
        <v>2617</v>
      </c>
      <c r="C3987" t="s">
        <v>774</v>
      </c>
      <c r="D3987" t="s">
        <v>21</v>
      </c>
      <c r="E3987">
        <v>25428</v>
      </c>
      <c r="F3987" t="s">
        <v>22</v>
      </c>
      <c r="G3987" t="s">
        <v>22</v>
      </c>
      <c r="H3987" t="s">
        <v>312</v>
      </c>
      <c r="I3987" t="s">
        <v>701</v>
      </c>
      <c r="J3987" s="1">
        <v>43503</v>
      </c>
      <c r="K3987" s="1">
        <v>43566</v>
      </c>
      <c r="L3987" t="s">
        <v>331</v>
      </c>
      <c r="N3987" t="s">
        <v>1302</v>
      </c>
    </row>
    <row r="3988" spans="1:14" x14ac:dyDescent="0.25">
      <c r="A3988" t="s">
        <v>2620</v>
      </c>
      <c r="B3988" t="s">
        <v>2621</v>
      </c>
      <c r="C3988" t="s">
        <v>326</v>
      </c>
      <c r="D3988" t="s">
        <v>21</v>
      </c>
      <c r="E3988">
        <v>25704</v>
      </c>
      <c r="F3988" t="s">
        <v>22</v>
      </c>
      <c r="G3988" t="s">
        <v>22</v>
      </c>
      <c r="H3988" t="s">
        <v>312</v>
      </c>
      <c r="I3988" t="s">
        <v>313</v>
      </c>
      <c r="J3988" s="1">
        <v>43507</v>
      </c>
      <c r="K3988" s="1">
        <v>43566</v>
      </c>
      <c r="L3988" t="s">
        <v>331</v>
      </c>
      <c r="N3988" t="s">
        <v>1302</v>
      </c>
    </row>
    <row r="3989" spans="1:14" x14ac:dyDescent="0.25">
      <c r="A3989" t="s">
        <v>2622</v>
      </c>
      <c r="B3989" t="s">
        <v>2623</v>
      </c>
      <c r="C3989" t="s">
        <v>326</v>
      </c>
      <c r="D3989" t="s">
        <v>21</v>
      </c>
      <c r="E3989">
        <v>25701</v>
      </c>
      <c r="F3989" t="s">
        <v>22</v>
      </c>
      <c r="G3989" t="s">
        <v>22</v>
      </c>
      <c r="H3989" t="s">
        <v>329</v>
      </c>
      <c r="I3989" t="s">
        <v>449</v>
      </c>
      <c r="J3989" s="1">
        <v>43507</v>
      </c>
      <c r="K3989" s="1">
        <v>43566</v>
      </c>
      <c r="L3989" t="s">
        <v>331</v>
      </c>
      <c r="N3989" t="s">
        <v>1365</v>
      </c>
    </row>
    <row r="3990" spans="1:14" x14ac:dyDescent="0.25">
      <c r="A3990" t="s">
        <v>806</v>
      </c>
      <c r="B3990" t="s">
        <v>2632</v>
      </c>
      <c r="C3990" t="s">
        <v>808</v>
      </c>
      <c r="D3990" t="s">
        <v>21</v>
      </c>
      <c r="E3990">
        <v>26624</v>
      </c>
      <c r="F3990" t="s">
        <v>22</v>
      </c>
      <c r="G3990" t="s">
        <v>22</v>
      </c>
      <c r="H3990" t="s">
        <v>312</v>
      </c>
      <c r="I3990" t="s">
        <v>313</v>
      </c>
      <c r="J3990" t="s">
        <v>80</v>
      </c>
      <c r="K3990" s="1">
        <v>43565</v>
      </c>
      <c r="L3990" t="s">
        <v>81</v>
      </c>
      <c r="M3990" t="str">
        <f>HYPERLINK("https://www.regulations.gov/docket?D=FDA-2019-H-1695")</f>
        <v>https://www.regulations.gov/docket?D=FDA-2019-H-1695</v>
      </c>
      <c r="N3990" t="s">
        <v>80</v>
      </c>
    </row>
    <row r="3991" spans="1:14" x14ac:dyDescent="0.25">
      <c r="A3991" t="s">
        <v>2676</v>
      </c>
      <c r="B3991" t="s">
        <v>2677</v>
      </c>
      <c r="C3991" t="s">
        <v>326</v>
      </c>
      <c r="D3991" t="s">
        <v>21</v>
      </c>
      <c r="E3991">
        <v>25705</v>
      </c>
      <c r="F3991" t="s">
        <v>22</v>
      </c>
      <c r="G3991" t="s">
        <v>22</v>
      </c>
      <c r="H3991" t="s">
        <v>78</v>
      </c>
      <c r="I3991" t="s">
        <v>79</v>
      </c>
      <c r="J3991" t="s">
        <v>80</v>
      </c>
      <c r="K3991" s="1">
        <v>43560</v>
      </c>
      <c r="L3991" t="s">
        <v>81</v>
      </c>
      <c r="M3991" t="str">
        <f>HYPERLINK("https://www.regulations.gov/docket?D=FDA-2019-H-1599")</f>
        <v>https://www.regulations.gov/docket?D=FDA-2019-H-1599</v>
      </c>
      <c r="N3991" t="s">
        <v>80</v>
      </c>
    </row>
    <row r="3992" spans="1:14" x14ac:dyDescent="0.25">
      <c r="A3992" t="s">
        <v>2696</v>
      </c>
      <c r="B3992" t="s">
        <v>2697</v>
      </c>
      <c r="C3992" t="s">
        <v>326</v>
      </c>
      <c r="D3992" t="s">
        <v>21</v>
      </c>
      <c r="E3992">
        <v>25705</v>
      </c>
      <c r="F3992" t="s">
        <v>22</v>
      </c>
      <c r="G3992" t="s">
        <v>22</v>
      </c>
      <c r="H3992" t="s">
        <v>78</v>
      </c>
      <c r="I3992" t="s">
        <v>2698</v>
      </c>
      <c r="J3992" t="s">
        <v>80</v>
      </c>
      <c r="K3992" s="1">
        <v>43559</v>
      </c>
      <c r="L3992" t="s">
        <v>81</v>
      </c>
      <c r="M3992" t="str">
        <f>HYPERLINK("https://www.regulations.gov/docket?D=FDA-2019-H-1588")</f>
        <v>https://www.regulations.gov/docket?D=FDA-2019-H-1588</v>
      </c>
      <c r="N3992" t="s">
        <v>80</v>
      </c>
    </row>
    <row r="3993" spans="1:14" x14ac:dyDescent="0.25">
      <c r="A3993" t="s">
        <v>1630</v>
      </c>
      <c r="B3993" t="s">
        <v>2702</v>
      </c>
      <c r="C3993" t="s">
        <v>1632</v>
      </c>
      <c r="D3993" t="s">
        <v>21</v>
      </c>
      <c r="E3993">
        <v>26041</v>
      </c>
      <c r="F3993" t="s">
        <v>22</v>
      </c>
      <c r="G3993" t="s">
        <v>22</v>
      </c>
      <c r="H3993" t="s">
        <v>329</v>
      </c>
      <c r="I3993" t="s">
        <v>330</v>
      </c>
      <c r="J3993" s="1">
        <v>43473</v>
      </c>
      <c r="K3993" s="1">
        <v>43559</v>
      </c>
      <c r="L3993" t="s">
        <v>331</v>
      </c>
      <c r="N3993" t="s">
        <v>1365</v>
      </c>
    </row>
    <row r="3994" spans="1:14" x14ac:dyDescent="0.25">
      <c r="A3994" t="s">
        <v>2025</v>
      </c>
      <c r="B3994" t="s">
        <v>2027</v>
      </c>
      <c r="C3994" t="s">
        <v>2008</v>
      </c>
      <c r="D3994" t="s">
        <v>21</v>
      </c>
      <c r="E3994">
        <v>25674</v>
      </c>
      <c r="F3994" t="s">
        <v>22</v>
      </c>
      <c r="G3994" t="s">
        <v>22</v>
      </c>
      <c r="H3994" t="s">
        <v>78</v>
      </c>
      <c r="I3994" t="s">
        <v>79</v>
      </c>
      <c r="J3994" s="1">
        <v>43488</v>
      </c>
      <c r="K3994" s="1">
        <v>43559</v>
      </c>
      <c r="L3994" t="s">
        <v>331</v>
      </c>
      <c r="N3994" t="s">
        <v>1302</v>
      </c>
    </row>
    <row r="3995" spans="1:14" x14ac:dyDescent="0.25">
      <c r="A3995" t="s">
        <v>2717</v>
      </c>
      <c r="B3995" t="s">
        <v>2718</v>
      </c>
      <c r="C3995" t="s">
        <v>74</v>
      </c>
      <c r="D3995" t="s">
        <v>21</v>
      </c>
      <c r="E3995">
        <v>24901</v>
      </c>
      <c r="F3995" t="s">
        <v>22</v>
      </c>
      <c r="G3995" t="s">
        <v>22</v>
      </c>
      <c r="H3995" t="s">
        <v>329</v>
      </c>
      <c r="I3995" t="s">
        <v>330</v>
      </c>
      <c r="J3995" s="1">
        <v>43488</v>
      </c>
      <c r="K3995" s="1">
        <v>43559</v>
      </c>
      <c r="L3995" t="s">
        <v>331</v>
      </c>
      <c r="N3995" t="s">
        <v>1330</v>
      </c>
    </row>
    <row r="3996" spans="1:14" x14ac:dyDescent="0.25">
      <c r="A3996" t="s">
        <v>2766</v>
      </c>
      <c r="B3996" t="s">
        <v>2767</v>
      </c>
      <c r="C3996" t="s">
        <v>48</v>
      </c>
      <c r="D3996" t="s">
        <v>21</v>
      </c>
      <c r="E3996">
        <v>25302</v>
      </c>
      <c r="F3996" t="s">
        <v>22</v>
      </c>
      <c r="G3996" t="s">
        <v>22</v>
      </c>
      <c r="H3996" t="s">
        <v>329</v>
      </c>
      <c r="I3996" t="s">
        <v>1981</v>
      </c>
      <c r="J3996" s="1">
        <v>43479</v>
      </c>
      <c r="K3996" s="1">
        <v>43552</v>
      </c>
      <c r="L3996" t="s">
        <v>331</v>
      </c>
      <c r="N3996" t="s">
        <v>1330</v>
      </c>
    </row>
    <row r="3997" spans="1:14" x14ac:dyDescent="0.25">
      <c r="A3997" t="s">
        <v>2772</v>
      </c>
      <c r="B3997" t="s">
        <v>2773</v>
      </c>
      <c r="C3997" t="s">
        <v>271</v>
      </c>
      <c r="D3997" t="s">
        <v>21</v>
      </c>
      <c r="E3997">
        <v>25404</v>
      </c>
      <c r="F3997" t="s">
        <v>22</v>
      </c>
      <c r="G3997" t="s">
        <v>22</v>
      </c>
      <c r="H3997" t="s">
        <v>329</v>
      </c>
      <c r="I3997" t="s">
        <v>2558</v>
      </c>
      <c r="J3997" s="1">
        <v>43475</v>
      </c>
      <c r="K3997" s="1">
        <v>43552</v>
      </c>
      <c r="L3997" t="s">
        <v>331</v>
      </c>
      <c r="N3997" t="s">
        <v>1330</v>
      </c>
    </row>
    <row r="3998" spans="1:14" x14ac:dyDescent="0.25">
      <c r="A3998" t="s">
        <v>2774</v>
      </c>
      <c r="B3998" t="s">
        <v>2775</v>
      </c>
      <c r="C3998" t="s">
        <v>784</v>
      </c>
      <c r="D3998" t="s">
        <v>21</v>
      </c>
      <c r="E3998">
        <v>26070</v>
      </c>
      <c r="F3998" t="s">
        <v>22</v>
      </c>
      <c r="G3998" t="s">
        <v>22</v>
      </c>
      <c r="H3998" t="s">
        <v>312</v>
      </c>
      <c r="I3998" t="s">
        <v>313</v>
      </c>
      <c r="J3998" s="1">
        <v>43481</v>
      </c>
      <c r="K3998" s="1">
        <v>43552</v>
      </c>
      <c r="L3998" t="s">
        <v>331</v>
      </c>
      <c r="N3998" t="s">
        <v>1302</v>
      </c>
    </row>
    <row r="3999" spans="1:14" x14ac:dyDescent="0.25">
      <c r="A3999" t="s">
        <v>2783</v>
      </c>
      <c r="B3999" t="s">
        <v>2784</v>
      </c>
      <c r="C3999" t="s">
        <v>271</v>
      </c>
      <c r="D3999" t="s">
        <v>21</v>
      </c>
      <c r="E3999">
        <v>25404</v>
      </c>
      <c r="F3999" t="s">
        <v>22</v>
      </c>
      <c r="G3999" t="s">
        <v>22</v>
      </c>
      <c r="H3999" t="s">
        <v>312</v>
      </c>
      <c r="I3999" t="s">
        <v>701</v>
      </c>
      <c r="J3999" s="1">
        <v>43475</v>
      </c>
      <c r="K3999" s="1">
        <v>43552</v>
      </c>
      <c r="L3999" t="s">
        <v>331</v>
      </c>
      <c r="N3999" t="s">
        <v>1299</v>
      </c>
    </row>
    <row r="4000" spans="1:14" x14ac:dyDescent="0.25">
      <c r="A4000" t="s">
        <v>1102</v>
      </c>
      <c r="B4000" t="s">
        <v>1103</v>
      </c>
      <c r="C4000" t="s">
        <v>683</v>
      </c>
      <c r="D4000" t="s">
        <v>21</v>
      </c>
      <c r="E4000">
        <v>26062</v>
      </c>
      <c r="F4000" t="s">
        <v>22</v>
      </c>
      <c r="G4000" t="s">
        <v>22</v>
      </c>
      <c r="H4000" t="s">
        <v>329</v>
      </c>
      <c r="I4000" t="s">
        <v>330</v>
      </c>
      <c r="J4000" s="1">
        <v>43481</v>
      </c>
      <c r="K4000" s="1">
        <v>43552</v>
      </c>
      <c r="L4000" t="s">
        <v>331</v>
      </c>
      <c r="N4000" t="s">
        <v>1365</v>
      </c>
    </row>
    <row r="4001" spans="1:14" x14ac:dyDescent="0.25">
      <c r="A4001" t="s">
        <v>1464</v>
      </c>
      <c r="B4001" t="s">
        <v>2795</v>
      </c>
      <c r="C4001" t="s">
        <v>2796</v>
      </c>
      <c r="D4001" t="s">
        <v>21</v>
      </c>
      <c r="E4001">
        <v>25003</v>
      </c>
      <c r="F4001" t="s">
        <v>22</v>
      </c>
      <c r="G4001" t="s">
        <v>22</v>
      </c>
      <c r="H4001" t="s">
        <v>78</v>
      </c>
      <c r="I4001" t="s">
        <v>2797</v>
      </c>
      <c r="J4001" s="1">
        <v>43479</v>
      </c>
      <c r="K4001" s="1">
        <v>43552</v>
      </c>
      <c r="L4001" t="s">
        <v>331</v>
      </c>
      <c r="N4001" t="s">
        <v>1302</v>
      </c>
    </row>
    <row r="4002" spans="1:14" x14ac:dyDescent="0.25">
      <c r="A4002" t="s">
        <v>1982</v>
      </c>
      <c r="B4002" t="s">
        <v>1983</v>
      </c>
      <c r="C4002" t="s">
        <v>304</v>
      </c>
      <c r="D4002" t="s">
        <v>21</v>
      </c>
      <c r="E4002">
        <v>24740</v>
      </c>
      <c r="F4002" t="s">
        <v>22</v>
      </c>
      <c r="G4002" t="s">
        <v>22</v>
      </c>
      <c r="H4002" t="s">
        <v>329</v>
      </c>
      <c r="I4002" t="s">
        <v>330</v>
      </c>
      <c r="J4002" t="s">
        <v>80</v>
      </c>
      <c r="K4002" s="1">
        <v>43550</v>
      </c>
      <c r="L4002" t="s">
        <v>81</v>
      </c>
      <c r="M4002" t="str">
        <f>HYPERLINK("https://www.regulations.gov/docket?D=FDA-2019-H-1410")</f>
        <v>https://www.regulations.gov/docket?D=FDA-2019-H-1410</v>
      </c>
      <c r="N4002" t="s">
        <v>80</v>
      </c>
    </row>
    <row r="4003" spans="1:14" x14ac:dyDescent="0.25">
      <c r="A4003" t="s">
        <v>1946</v>
      </c>
      <c r="B4003" t="s">
        <v>1947</v>
      </c>
      <c r="C4003" t="s">
        <v>463</v>
      </c>
      <c r="D4003" t="s">
        <v>21</v>
      </c>
      <c r="E4003">
        <v>25550</v>
      </c>
      <c r="F4003" t="s">
        <v>22</v>
      </c>
      <c r="G4003" t="s">
        <v>22</v>
      </c>
      <c r="H4003" t="s">
        <v>312</v>
      </c>
      <c r="I4003" t="s">
        <v>313</v>
      </c>
      <c r="J4003" t="s">
        <v>80</v>
      </c>
      <c r="K4003" s="1">
        <v>43546</v>
      </c>
      <c r="L4003" t="s">
        <v>81</v>
      </c>
      <c r="M4003" t="str">
        <f>HYPERLINK("https://www.regulations.gov/docket?D=FDA-2019-H-1361")</f>
        <v>https://www.regulations.gov/docket?D=FDA-2019-H-1361</v>
      </c>
      <c r="N4003" t="s">
        <v>80</v>
      </c>
    </row>
    <row r="4004" spans="1:14" x14ac:dyDescent="0.25">
      <c r="A4004" t="s">
        <v>557</v>
      </c>
      <c r="B4004" t="s">
        <v>2876</v>
      </c>
      <c r="C4004" t="s">
        <v>559</v>
      </c>
      <c r="D4004" t="s">
        <v>21</v>
      </c>
      <c r="E4004">
        <v>26710</v>
      </c>
      <c r="F4004" t="s">
        <v>22</v>
      </c>
      <c r="G4004" t="s">
        <v>22</v>
      </c>
      <c r="H4004" t="s">
        <v>312</v>
      </c>
      <c r="I4004" t="s">
        <v>701</v>
      </c>
      <c r="J4004" s="1">
        <v>43463</v>
      </c>
      <c r="K4004" s="1">
        <v>43545</v>
      </c>
      <c r="L4004" t="s">
        <v>331</v>
      </c>
      <c r="N4004" t="s">
        <v>1299</v>
      </c>
    </row>
    <row r="4005" spans="1:14" x14ac:dyDescent="0.25">
      <c r="A4005" t="s">
        <v>1908</v>
      </c>
      <c r="B4005" t="s">
        <v>1909</v>
      </c>
      <c r="C4005" t="s">
        <v>1910</v>
      </c>
      <c r="D4005" t="s">
        <v>21</v>
      </c>
      <c r="E4005">
        <v>25411</v>
      </c>
      <c r="F4005" t="s">
        <v>22</v>
      </c>
      <c r="G4005" t="s">
        <v>22</v>
      </c>
      <c r="H4005" t="s">
        <v>312</v>
      </c>
      <c r="I4005" t="s">
        <v>701</v>
      </c>
      <c r="J4005" s="1">
        <v>43461</v>
      </c>
      <c r="K4005" s="1">
        <v>43538</v>
      </c>
      <c r="L4005" t="s">
        <v>331</v>
      </c>
      <c r="N4005" t="s">
        <v>1302</v>
      </c>
    </row>
    <row r="4006" spans="1:14" x14ac:dyDescent="0.25">
      <c r="A4006" t="s">
        <v>1919</v>
      </c>
      <c r="B4006" t="s">
        <v>1920</v>
      </c>
      <c r="C4006" t="s">
        <v>1921</v>
      </c>
      <c r="D4006" t="s">
        <v>21</v>
      </c>
      <c r="E4006">
        <v>25422</v>
      </c>
      <c r="F4006" t="s">
        <v>22</v>
      </c>
      <c r="G4006" t="s">
        <v>22</v>
      </c>
      <c r="H4006" t="s">
        <v>312</v>
      </c>
      <c r="I4006" t="s">
        <v>449</v>
      </c>
      <c r="J4006" s="1">
        <v>43461</v>
      </c>
      <c r="K4006" s="1">
        <v>43538</v>
      </c>
      <c r="L4006" t="s">
        <v>331</v>
      </c>
      <c r="N4006" t="s">
        <v>1299</v>
      </c>
    </row>
    <row r="4007" spans="1:14" x14ac:dyDescent="0.25">
      <c r="A4007" t="s">
        <v>1988</v>
      </c>
      <c r="B4007" t="s">
        <v>1989</v>
      </c>
      <c r="C4007" t="s">
        <v>1990</v>
      </c>
      <c r="D4007" t="s">
        <v>21</v>
      </c>
      <c r="E4007">
        <v>25555</v>
      </c>
      <c r="F4007" t="s">
        <v>22</v>
      </c>
      <c r="G4007" t="s">
        <v>22</v>
      </c>
      <c r="H4007" t="s">
        <v>312</v>
      </c>
      <c r="I4007" t="s">
        <v>313</v>
      </c>
      <c r="J4007" s="1">
        <v>43461</v>
      </c>
      <c r="K4007" s="1">
        <v>43538</v>
      </c>
      <c r="L4007" t="s">
        <v>331</v>
      </c>
      <c r="N4007" t="s">
        <v>1302</v>
      </c>
    </row>
    <row r="4008" spans="1:14" x14ac:dyDescent="0.25">
      <c r="A4008" t="s">
        <v>2915</v>
      </c>
      <c r="B4008" t="s">
        <v>1992</v>
      </c>
      <c r="C4008" t="s">
        <v>1993</v>
      </c>
      <c r="D4008" t="s">
        <v>21</v>
      </c>
      <c r="E4008">
        <v>25514</v>
      </c>
      <c r="F4008" t="s">
        <v>22</v>
      </c>
      <c r="G4008" t="s">
        <v>22</v>
      </c>
      <c r="H4008" t="s">
        <v>312</v>
      </c>
      <c r="I4008" t="s">
        <v>313</v>
      </c>
      <c r="J4008" s="1">
        <v>43461</v>
      </c>
      <c r="K4008" s="1">
        <v>43538</v>
      </c>
      <c r="L4008" t="s">
        <v>331</v>
      </c>
      <c r="N4008" t="s">
        <v>1302</v>
      </c>
    </row>
    <row r="4009" spans="1:14" x14ac:dyDescent="0.25">
      <c r="A4009" t="s">
        <v>1994</v>
      </c>
      <c r="B4009" t="s">
        <v>1995</v>
      </c>
      <c r="C4009" t="s">
        <v>1996</v>
      </c>
      <c r="D4009" t="s">
        <v>21</v>
      </c>
      <c r="E4009">
        <v>25843</v>
      </c>
      <c r="F4009" t="s">
        <v>22</v>
      </c>
      <c r="G4009" t="s">
        <v>22</v>
      </c>
      <c r="H4009" t="s">
        <v>312</v>
      </c>
      <c r="I4009" t="s">
        <v>313</v>
      </c>
      <c r="J4009" s="1">
        <v>43460</v>
      </c>
      <c r="K4009" s="1">
        <v>43538</v>
      </c>
      <c r="L4009" t="s">
        <v>331</v>
      </c>
      <c r="N4009" t="s">
        <v>1302</v>
      </c>
    </row>
    <row r="4010" spans="1:14" x14ac:dyDescent="0.25">
      <c r="A4010" t="s">
        <v>2220</v>
      </c>
      <c r="B4010" t="s">
        <v>2221</v>
      </c>
      <c r="C4010" t="s">
        <v>271</v>
      </c>
      <c r="D4010" t="s">
        <v>21</v>
      </c>
      <c r="E4010">
        <v>25404</v>
      </c>
      <c r="F4010" t="s">
        <v>22</v>
      </c>
      <c r="G4010" t="s">
        <v>22</v>
      </c>
      <c r="H4010" t="s">
        <v>312</v>
      </c>
      <c r="I4010" t="s">
        <v>767</v>
      </c>
      <c r="J4010" t="s">
        <v>80</v>
      </c>
      <c r="K4010" s="1">
        <v>43532</v>
      </c>
      <c r="L4010" t="s">
        <v>81</v>
      </c>
      <c r="M4010" t="str">
        <f>HYPERLINK("https://www.regulations.gov/docket?D=FDA-2019-H-1104")</f>
        <v>https://www.regulations.gov/docket?D=FDA-2019-H-1104</v>
      </c>
      <c r="N4010" t="s">
        <v>80</v>
      </c>
    </row>
    <row r="4011" spans="1:14" x14ac:dyDescent="0.25">
      <c r="A4011" t="s">
        <v>2224</v>
      </c>
      <c r="B4011" t="s">
        <v>2225</v>
      </c>
      <c r="C4011" t="s">
        <v>271</v>
      </c>
      <c r="D4011" t="s">
        <v>21</v>
      </c>
      <c r="E4011">
        <v>25403</v>
      </c>
      <c r="F4011" t="s">
        <v>22</v>
      </c>
      <c r="G4011" t="s">
        <v>22</v>
      </c>
      <c r="H4011" t="s">
        <v>329</v>
      </c>
      <c r="I4011" t="s">
        <v>330</v>
      </c>
      <c r="J4011" t="s">
        <v>80</v>
      </c>
      <c r="K4011" s="1">
        <v>43532</v>
      </c>
      <c r="L4011" t="s">
        <v>81</v>
      </c>
      <c r="M4011" t="str">
        <f>HYPERLINK("https://www.regulations.gov/docket?D=FDA-2019-H-1090")</f>
        <v>https://www.regulations.gov/docket?D=FDA-2019-H-1090</v>
      </c>
      <c r="N4011" t="s">
        <v>80</v>
      </c>
    </row>
    <row r="4012" spans="1:14" x14ac:dyDescent="0.25">
      <c r="A4012" t="s">
        <v>1935</v>
      </c>
      <c r="B4012" t="s">
        <v>2950</v>
      </c>
      <c r="C4012" t="s">
        <v>1937</v>
      </c>
      <c r="D4012" t="s">
        <v>21</v>
      </c>
      <c r="E4012">
        <v>25265</v>
      </c>
      <c r="F4012" t="s">
        <v>22</v>
      </c>
      <c r="G4012" t="s">
        <v>22</v>
      </c>
      <c r="H4012" t="s">
        <v>312</v>
      </c>
      <c r="I4012" t="s">
        <v>313</v>
      </c>
      <c r="J4012" s="1">
        <v>43452</v>
      </c>
      <c r="K4012" s="1">
        <v>43531</v>
      </c>
      <c r="L4012" t="s">
        <v>331</v>
      </c>
      <c r="N4012" t="s">
        <v>1302</v>
      </c>
    </row>
    <row r="4013" spans="1:14" x14ac:dyDescent="0.25">
      <c r="A4013" t="s">
        <v>2951</v>
      </c>
      <c r="B4013" t="s">
        <v>1023</v>
      </c>
      <c r="C4013" t="s">
        <v>1024</v>
      </c>
      <c r="D4013" t="s">
        <v>21</v>
      </c>
      <c r="E4013">
        <v>26354</v>
      </c>
      <c r="F4013" t="s">
        <v>22</v>
      </c>
      <c r="G4013" t="s">
        <v>22</v>
      </c>
      <c r="H4013" t="s">
        <v>329</v>
      </c>
      <c r="I4013" t="s">
        <v>330</v>
      </c>
      <c r="J4013" s="1">
        <v>43456</v>
      </c>
      <c r="K4013" s="1">
        <v>43531</v>
      </c>
      <c r="L4013" t="s">
        <v>331</v>
      </c>
      <c r="N4013" t="s">
        <v>1330</v>
      </c>
    </row>
    <row r="4014" spans="1:14" x14ac:dyDescent="0.25">
      <c r="A4014" t="s">
        <v>552</v>
      </c>
      <c r="B4014" t="s">
        <v>553</v>
      </c>
      <c r="C4014" t="s">
        <v>37</v>
      </c>
      <c r="D4014" t="s">
        <v>21</v>
      </c>
      <c r="E4014">
        <v>26505</v>
      </c>
      <c r="F4014" t="s">
        <v>22</v>
      </c>
      <c r="G4014" t="s">
        <v>22</v>
      </c>
      <c r="H4014" t="s">
        <v>312</v>
      </c>
      <c r="I4014" t="s">
        <v>313</v>
      </c>
      <c r="J4014" s="1">
        <v>43444</v>
      </c>
      <c r="K4014" s="1">
        <v>43524</v>
      </c>
      <c r="L4014" t="s">
        <v>331</v>
      </c>
      <c r="N4014" t="s">
        <v>1299</v>
      </c>
    </row>
    <row r="4015" spans="1:14" x14ac:dyDescent="0.25">
      <c r="A4015" t="s">
        <v>343</v>
      </c>
      <c r="B4015" t="s">
        <v>2974</v>
      </c>
      <c r="C4015" t="s">
        <v>37</v>
      </c>
      <c r="D4015" t="s">
        <v>21</v>
      </c>
      <c r="E4015">
        <v>26505</v>
      </c>
      <c r="F4015" t="s">
        <v>22</v>
      </c>
      <c r="G4015" t="s">
        <v>22</v>
      </c>
      <c r="H4015" t="s">
        <v>78</v>
      </c>
      <c r="I4015" t="s">
        <v>2797</v>
      </c>
      <c r="J4015" s="1">
        <v>43444</v>
      </c>
      <c r="K4015" s="1">
        <v>43524</v>
      </c>
      <c r="L4015" t="s">
        <v>331</v>
      </c>
      <c r="N4015" t="s">
        <v>1299</v>
      </c>
    </row>
    <row r="4016" spans="1:14" x14ac:dyDescent="0.25">
      <c r="A4016" t="s">
        <v>116</v>
      </c>
      <c r="B4016" t="s">
        <v>117</v>
      </c>
      <c r="C4016" t="s">
        <v>118</v>
      </c>
      <c r="D4016" t="s">
        <v>21</v>
      </c>
      <c r="E4016">
        <v>26169</v>
      </c>
      <c r="F4016" t="s">
        <v>22</v>
      </c>
      <c r="G4016" t="s">
        <v>22</v>
      </c>
      <c r="H4016" t="s">
        <v>312</v>
      </c>
      <c r="I4016" t="s">
        <v>313</v>
      </c>
      <c r="J4016" s="1">
        <v>43449</v>
      </c>
      <c r="K4016" s="1">
        <v>43524</v>
      </c>
      <c r="L4016" t="s">
        <v>331</v>
      </c>
      <c r="N4016" t="s">
        <v>1302</v>
      </c>
    </row>
    <row r="4017" spans="1:14" x14ac:dyDescent="0.25">
      <c r="A4017" t="s">
        <v>2261</v>
      </c>
      <c r="B4017" t="s">
        <v>2262</v>
      </c>
      <c r="C4017" t="s">
        <v>537</v>
      </c>
      <c r="D4017" t="s">
        <v>21</v>
      </c>
      <c r="E4017">
        <v>25053</v>
      </c>
      <c r="F4017" t="s">
        <v>22</v>
      </c>
      <c r="G4017" t="s">
        <v>22</v>
      </c>
      <c r="H4017" t="s">
        <v>312</v>
      </c>
      <c r="I4017" t="s">
        <v>313</v>
      </c>
      <c r="J4017" t="s">
        <v>80</v>
      </c>
      <c r="K4017" s="1">
        <v>43517</v>
      </c>
      <c r="L4017" t="s">
        <v>81</v>
      </c>
      <c r="M4017" t="str">
        <f>HYPERLINK("https://www.regulations.gov/docket?D=FDA-2019-H-0793")</f>
        <v>https://www.regulations.gov/docket?D=FDA-2019-H-0793</v>
      </c>
      <c r="N4017" t="s">
        <v>80</v>
      </c>
    </row>
    <row r="4018" spans="1:14" x14ac:dyDescent="0.25">
      <c r="A4018" t="s">
        <v>3068</v>
      </c>
      <c r="B4018" t="s">
        <v>3069</v>
      </c>
      <c r="C4018" t="s">
        <v>3070</v>
      </c>
      <c r="D4018" t="s">
        <v>21</v>
      </c>
      <c r="E4018">
        <v>26050</v>
      </c>
      <c r="F4018" t="s">
        <v>22</v>
      </c>
      <c r="G4018" t="s">
        <v>22</v>
      </c>
      <c r="H4018" t="s">
        <v>312</v>
      </c>
      <c r="I4018" t="s">
        <v>313</v>
      </c>
      <c r="J4018" s="1">
        <v>43443</v>
      </c>
      <c r="K4018" s="1">
        <v>43517</v>
      </c>
      <c r="L4018" t="s">
        <v>331</v>
      </c>
      <c r="N4018" t="s">
        <v>1302</v>
      </c>
    </row>
    <row r="4019" spans="1:14" x14ac:dyDescent="0.25">
      <c r="A4019" t="s">
        <v>108</v>
      </c>
      <c r="B4019" t="s">
        <v>109</v>
      </c>
      <c r="C4019" t="s">
        <v>110</v>
      </c>
      <c r="D4019" t="s">
        <v>21</v>
      </c>
      <c r="E4019">
        <v>26031</v>
      </c>
      <c r="F4019" t="s">
        <v>22</v>
      </c>
      <c r="G4019" t="s">
        <v>22</v>
      </c>
      <c r="H4019" t="s">
        <v>312</v>
      </c>
      <c r="I4019" t="s">
        <v>313</v>
      </c>
      <c r="J4019" t="s">
        <v>80</v>
      </c>
      <c r="K4019" s="1">
        <v>43517</v>
      </c>
      <c r="L4019" t="s">
        <v>81</v>
      </c>
      <c r="M4019" t="str">
        <f>HYPERLINK("https://www.regulations.gov/docket?D=FDA-2019-H-0784")</f>
        <v>https://www.regulations.gov/docket?D=FDA-2019-H-0784</v>
      </c>
      <c r="N4019" t="s">
        <v>80</v>
      </c>
    </row>
    <row r="4020" spans="1:14" x14ac:dyDescent="0.25">
      <c r="A4020" t="s">
        <v>256</v>
      </c>
      <c r="B4020" t="s">
        <v>257</v>
      </c>
      <c r="C4020" t="s">
        <v>258</v>
      </c>
      <c r="D4020" t="s">
        <v>21</v>
      </c>
      <c r="E4020">
        <v>26047</v>
      </c>
      <c r="F4020" t="s">
        <v>22</v>
      </c>
      <c r="G4020" t="s">
        <v>22</v>
      </c>
      <c r="H4020" t="s">
        <v>312</v>
      </c>
      <c r="I4020" t="s">
        <v>313</v>
      </c>
      <c r="J4020" s="1">
        <v>43443</v>
      </c>
      <c r="K4020" s="1">
        <v>43517</v>
      </c>
      <c r="L4020" t="s">
        <v>331</v>
      </c>
      <c r="N4020" t="s">
        <v>1302</v>
      </c>
    </row>
    <row r="4021" spans="1:14" x14ac:dyDescent="0.25">
      <c r="A4021" t="s">
        <v>1696</v>
      </c>
      <c r="B4021" t="s">
        <v>1697</v>
      </c>
      <c r="C4021" t="s">
        <v>1698</v>
      </c>
      <c r="D4021" t="s">
        <v>21</v>
      </c>
      <c r="E4021">
        <v>26155</v>
      </c>
      <c r="F4021" t="s">
        <v>22</v>
      </c>
      <c r="G4021" t="s">
        <v>22</v>
      </c>
      <c r="H4021" t="s">
        <v>312</v>
      </c>
      <c r="I4021" t="s">
        <v>313</v>
      </c>
      <c r="J4021" s="1">
        <v>43442</v>
      </c>
      <c r="K4021" s="1">
        <v>43517</v>
      </c>
      <c r="L4021" t="s">
        <v>331</v>
      </c>
      <c r="N4021" t="s">
        <v>1299</v>
      </c>
    </row>
    <row r="4022" spans="1:14" x14ac:dyDescent="0.25">
      <c r="A4022" t="s">
        <v>370</v>
      </c>
      <c r="B4022" t="s">
        <v>371</v>
      </c>
      <c r="C4022" t="s">
        <v>71</v>
      </c>
      <c r="D4022" t="s">
        <v>21</v>
      </c>
      <c r="E4022">
        <v>26003</v>
      </c>
      <c r="F4022" t="s">
        <v>22</v>
      </c>
      <c r="G4022" t="s">
        <v>22</v>
      </c>
      <c r="H4022" t="s">
        <v>312</v>
      </c>
      <c r="I4022" t="s">
        <v>313</v>
      </c>
      <c r="J4022" t="s">
        <v>80</v>
      </c>
      <c r="K4022" s="1">
        <v>43517</v>
      </c>
      <c r="L4022" t="s">
        <v>81</v>
      </c>
      <c r="M4022" t="str">
        <f>HYPERLINK("https://www.regulations.gov/docket?D=FDA-2019-H-0785")</f>
        <v>https://www.regulations.gov/docket?D=FDA-2019-H-0785</v>
      </c>
      <c r="N4022" t="s">
        <v>80</v>
      </c>
    </row>
    <row r="4023" spans="1:14" x14ac:dyDescent="0.25">
      <c r="A4023" t="s">
        <v>3095</v>
      </c>
      <c r="B4023" t="s">
        <v>3096</v>
      </c>
      <c r="C4023" t="s">
        <v>3097</v>
      </c>
      <c r="D4023" t="s">
        <v>21</v>
      </c>
      <c r="E4023">
        <v>25621</v>
      </c>
      <c r="F4023" t="s">
        <v>22</v>
      </c>
      <c r="G4023" t="s">
        <v>22</v>
      </c>
      <c r="H4023" t="s">
        <v>312</v>
      </c>
      <c r="I4023" t="s">
        <v>313</v>
      </c>
      <c r="J4023" s="1">
        <v>43440</v>
      </c>
      <c r="K4023" s="1">
        <v>43517</v>
      </c>
      <c r="L4023" t="s">
        <v>331</v>
      </c>
      <c r="N4023" t="s">
        <v>1299</v>
      </c>
    </row>
    <row r="4024" spans="1:14" x14ac:dyDescent="0.25">
      <c r="A4024" t="s">
        <v>447</v>
      </c>
      <c r="B4024" t="s">
        <v>448</v>
      </c>
      <c r="C4024" t="s">
        <v>271</v>
      </c>
      <c r="D4024" t="s">
        <v>21</v>
      </c>
      <c r="E4024">
        <v>25401</v>
      </c>
      <c r="F4024" t="s">
        <v>22</v>
      </c>
      <c r="G4024" t="s">
        <v>22</v>
      </c>
      <c r="H4024" t="s">
        <v>329</v>
      </c>
      <c r="I4024" t="s">
        <v>330</v>
      </c>
      <c r="J4024" s="1">
        <v>43438</v>
      </c>
      <c r="K4024" s="1">
        <v>43517</v>
      </c>
      <c r="L4024" t="s">
        <v>331</v>
      </c>
      <c r="N4024" t="s">
        <v>1365</v>
      </c>
    </row>
    <row r="4025" spans="1:14" x14ac:dyDescent="0.25">
      <c r="A4025" t="s">
        <v>912</v>
      </c>
      <c r="B4025" t="s">
        <v>3244</v>
      </c>
      <c r="C4025" t="s">
        <v>914</v>
      </c>
      <c r="D4025" t="s">
        <v>21</v>
      </c>
      <c r="E4025">
        <v>25670</v>
      </c>
      <c r="F4025" t="s">
        <v>22</v>
      </c>
      <c r="G4025" t="s">
        <v>22</v>
      </c>
      <c r="H4025" t="s">
        <v>312</v>
      </c>
      <c r="I4025" t="s">
        <v>313</v>
      </c>
      <c r="J4025" t="s">
        <v>80</v>
      </c>
      <c r="K4025" s="1">
        <v>43507</v>
      </c>
      <c r="L4025" t="s">
        <v>81</v>
      </c>
      <c r="M4025" t="str">
        <f>HYPERLINK("https://www.regulations.gov/docket?D=FDA-2019-H-0629")</f>
        <v>https://www.regulations.gov/docket?D=FDA-2019-H-0629</v>
      </c>
      <c r="N4025" t="s">
        <v>80</v>
      </c>
    </row>
    <row r="4026" spans="1:14" x14ac:dyDescent="0.25">
      <c r="A4026" t="s">
        <v>1967</v>
      </c>
      <c r="B4026" t="s">
        <v>1968</v>
      </c>
      <c r="C4026" t="s">
        <v>1969</v>
      </c>
      <c r="D4026" t="s">
        <v>21</v>
      </c>
      <c r="E4026">
        <v>26260</v>
      </c>
      <c r="F4026" t="s">
        <v>22</v>
      </c>
      <c r="G4026" t="s">
        <v>22</v>
      </c>
      <c r="H4026" t="s">
        <v>312</v>
      </c>
      <c r="I4026" t="s">
        <v>767</v>
      </c>
      <c r="J4026" s="1">
        <v>43431</v>
      </c>
      <c r="K4026" s="1">
        <v>43503</v>
      </c>
      <c r="L4026" t="s">
        <v>331</v>
      </c>
      <c r="N4026" t="s">
        <v>1299</v>
      </c>
    </row>
    <row r="4027" spans="1:14" x14ac:dyDescent="0.25">
      <c r="A4027" t="s">
        <v>3294</v>
      </c>
      <c r="B4027" t="s">
        <v>3295</v>
      </c>
      <c r="C4027" t="s">
        <v>2358</v>
      </c>
      <c r="D4027" t="s">
        <v>21</v>
      </c>
      <c r="E4027">
        <v>25177</v>
      </c>
      <c r="F4027" t="s">
        <v>22</v>
      </c>
      <c r="G4027" t="s">
        <v>22</v>
      </c>
      <c r="H4027" t="s">
        <v>312</v>
      </c>
      <c r="I4027" t="s">
        <v>313</v>
      </c>
      <c r="J4027" s="1">
        <v>43423</v>
      </c>
      <c r="K4027" s="1">
        <v>43503</v>
      </c>
      <c r="L4027" t="s">
        <v>331</v>
      </c>
      <c r="N4027" t="s">
        <v>1299</v>
      </c>
    </row>
    <row r="4028" spans="1:14" x14ac:dyDescent="0.25">
      <c r="A4028" t="s">
        <v>2302</v>
      </c>
      <c r="B4028" t="s">
        <v>2303</v>
      </c>
      <c r="C4028" t="s">
        <v>774</v>
      </c>
      <c r="D4028" t="s">
        <v>21</v>
      </c>
      <c r="E4028">
        <v>25428</v>
      </c>
      <c r="F4028" t="s">
        <v>22</v>
      </c>
      <c r="G4028" t="s">
        <v>22</v>
      </c>
      <c r="H4028" t="s">
        <v>329</v>
      </c>
      <c r="I4028" t="s">
        <v>2558</v>
      </c>
      <c r="J4028" t="s">
        <v>80</v>
      </c>
      <c r="K4028" s="1">
        <v>43502</v>
      </c>
      <c r="L4028" t="s">
        <v>81</v>
      </c>
      <c r="M4028" t="str">
        <f>HYPERLINK("https://www.regulations.gov/docket?D=FDA-2019-H-0569")</f>
        <v>https://www.regulations.gov/docket?D=FDA-2019-H-0569</v>
      </c>
      <c r="N4028" t="s">
        <v>80</v>
      </c>
    </row>
    <row r="4029" spans="1:14" x14ac:dyDescent="0.25">
      <c r="A4029" t="s">
        <v>2583</v>
      </c>
      <c r="B4029" t="s">
        <v>2584</v>
      </c>
      <c r="C4029" t="s">
        <v>1782</v>
      </c>
      <c r="D4029" t="s">
        <v>21</v>
      </c>
      <c r="E4029">
        <v>25571</v>
      </c>
      <c r="F4029" t="s">
        <v>22</v>
      </c>
      <c r="G4029" t="s">
        <v>22</v>
      </c>
      <c r="H4029" t="s">
        <v>329</v>
      </c>
      <c r="I4029" t="s">
        <v>1981</v>
      </c>
      <c r="J4029" t="s">
        <v>80</v>
      </c>
      <c r="K4029" s="1">
        <v>43501</v>
      </c>
      <c r="L4029" t="s">
        <v>81</v>
      </c>
      <c r="M4029" t="str">
        <f>HYPERLINK("https://www.regulations.gov/docket?D=FDA-2019-H-0548")</f>
        <v>https://www.regulations.gov/docket?D=FDA-2019-H-0548</v>
      </c>
      <c r="N4029" t="s">
        <v>80</v>
      </c>
    </row>
    <row r="4030" spans="1:14" x14ac:dyDescent="0.25">
      <c r="A4030" t="s">
        <v>708</v>
      </c>
      <c r="B4030" t="s">
        <v>709</v>
      </c>
      <c r="C4030" t="s">
        <v>304</v>
      </c>
      <c r="D4030" t="s">
        <v>21</v>
      </c>
      <c r="E4030">
        <v>24739</v>
      </c>
      <c r="F4030" t="s">
        <v>22</v>
      </c>
      <c r="G4030" t="s">
        <v>22</v>
      </c>
      <c r="H4030" t="s">
        <v>312</v>
      </c>
      <c r="I4030" t="s">
        <v>313</v>
      </c>
      <c r="J4030" t="s">
        <v>80</v>
      </c>
      <c r="K4030" s="1">
        <v>43500</v>
      </c>
      <c r="L4030" t="s">
        <v>81</v>
      </c>
      <c r="M4030" t="str">
        <f>HYPERLINK("https://www.regulations.gov/docket?D=FDA-2019-H-0517")</f>
        <v>https://www.regulations.gov/docket?D=FDA-2019-H-0517</v>
      </c>
      <c r="N4030" t="s">
        <v>80</v>
      </c>
    </row>
    <row r="4031" spans="1:14" x14ac:dyDescent="0.25">
      <c r="A4031" t="s">
        <v>3359</v>
      </c>
      <c r="B4031" t="s">
        <v>3360</v>
      </c>
      <c r="C4031" t="s">
        <v>1288</v>
      </c>
      <c r="D4031" t="s">
        <v>21</v>
      </c>
      <c r="E4031">
        <v>26505</v>
      </c>
      <c r="F4031" t="s">
        <v>22</v>
      </c>
      <c r="G4031" t="s">
        <v>22</v>
      </c>
      <c r="H4031" t="s">
        <v>312</v>
      </c>
      <c r="I4031" t="s">
        <v>313</v>
      </c>
      <c r="J4031" t="s">
        <v>80</v>
      </c>
      <c r="K4031" s="1">
        <v>43496</v>
      </c>
      <c r="L4031" t="s">
        <v>81</v>
      </c>
      <c r="M4031" t="str">
        <f>HYPERLINK("https://www.regulations.gov/docket?D=FDA-2019-H-0474")</f>
        <v>https://www.regulations.gov/docket?D=FDA-2019-H-0474</v>
      </c>
      <c r="N4031" t="s">
        <v>80</v>
      </c>
    </row>
    <row r="4032" spans="1:14" x14ac:dyDescent="0.25">
      <c r="A4032" t="s">
        <v>309</v>
      </c>
      <c r="B4032" t="s">
        <v>310</v>
      </c>
      <c r="C4032" t="s">
        <v>311</v>
      </c>
      <c r="D4032" t="s">
        <v>21</v>
      </c>
      <c r="E4032">
        <v>24941</v>
      </c>
      <c r="F4032" t="s">
        <v>22</v>
      </c>
      <c r="G4032" t="s">
        <v>22</v>
      </c>
      <c r="H4032" t="s">
        <v>312</v>
      </c>
      <c r="I4032" t="s">
        <v>313</v>
      </c>
      <c r="J4032" s="1">
        <v>43418</v>
      </c>
      <c r="K4032" s="1">
        <v>43496</v>
      </c>
      <c r="L4032" t="s">
        <v>331</v>
      </c>
      <c r="N4032" t="s">
        <v>1302</v>
      </c>
    </row>
    <row r="4033" spans="1:14" x14ac:dyDescent="0.25">
      <c r="A4033" t="s">
        <v>544</v>
      </c>
      <c r="B4033" t="s">
        <v>545</v>
      </c>
      <c r="C4033" t="s">
        <v>546</v>
      </c>
      <c r="D4033" t="s">
        <v>21</v>
      </c>
      <c r="E4033">
        <v>25529</v>
      </c>
      <c r="F4033" t="s">
        <v>22</v>
      </c>
      <c r="G4033" t="s">
        <v>22</v>
      </c>
      <c r="H4033" t="s">
        <v>78</v>
      </c>
      <c r="I4033" t="s">
        <v>2797</v>
      </c>
      <c r="J4033" s="1">
        <v>43423</v>
      </c>
      <c r="K4033" s="1">
        <v>43496</v>
      </c>
      <c r="L4033" t="s">
        <v>331</v>
      </c>
      <c r="N4033" t="s">
        <v>1299</v>
      </c>
    </row>
    <row r="4034" spans="1:14" x14ac:dyDescent="0.25">
      <c r="A4034" t="s">
        <v>3383</v>
      </c>
      <c r="B4034" t="s">
        <v>200</v>
      </c>
      <c r="C4034" t="s">
        <v>201</v>
      </c>
      <c r="D4034" t="s">
        <v>21</v>
      </c>
      <c r="E4034">
        <v>26836</v>
      </c>
      <c r="F4034" t="s">
        <v>22</v>
      </c>
      <c r="G4034" t="s">
        <v>22</v>
      </c>
      <c r="H4034" t="s">
        <v>312</v>
      </c>
      <c r="I4034" t="s">
        <v>701</v>
      </c>
      <c r="J4034" t="s">
        <v>80</v>
      </c>
      <c r="K4034" s="1">
        <v>43494</v>
      </c>
      <c r="L4034" t="s">
        <v>81</v>
      </c>
      <c r="M4034" t="str">
        <f>HYPERLINK("https://www.regulations.gov/docket?D=FDA-2019-H-0406")</f>
        <v>https://www.regulations.gov/docket?D=FDA-2019-H-0406</v>
      </c>
      <c r="N4034" t="s">
        <v>80</v>
      </c>
    </row>
    <row r="4035" spans="1:14" x14ac:dyDescent="0.25">
      <c r="A4035" t="s">
        <v>3384</v>
      </c>
      <c r="B4035" t="s">
        <v>3385</v>
      </c>
      <c r="C4035" t="s">
        <v>1493</v>
      </c>
      <c r="D4035" t="s">
        <v>21</v>
      </c>
      <c r="E4035">
        <v>26711</v>
      </c>
      <c r="F4035" t="s">
        <v>22</v>
      </c>
      <c r="G4035" t="s">
        <v>22</v>
      </c>
      <c r="H4035" t="s">
        <v>312</v>
      </c>
      <c r="I4035" t="s">
        <v>767</v>
      </c>
      <c r="J4035" t="s">
        <v>80</v>
      </c>
      <c r="K4035" s="1">
        <v>43494</v>
      </c>
      <c r="L4035" t="s">
        <v>81</v>
      </c>
      <c r="M4035" t="str">
        <f>HYPERLINK("https://www.regulations.gov/docket?D=FDA-2019-H-0421")</f>
        <v>https://www.regulations.gov/docket?D=FDA-2019-H-0421</v>
      </c>
      <c r="N4035" t="s">
        <v>80</v>
      </c>
    </row>
    <row r="4036" spans="1:14" x14ac:dyDescent="0.25">
      <c r="A4036" t="s">
        <v>439</v>
      </c>
      <c r="B4036" t="s">
        <v>500</v>
      </c>
      <c r="C4036" t="s">
        <v>501</v>
      </c>
      <c r="D4036" t="s">
        <v>21</v>
      </c>
      <c r="E4036">
        <v>25854</v>
      </c>
      <c r="F4036" t="s">
        <v>22</v>
      </c>
      <c r="G4036" t="s">
        <v>22</v>
      </c>
      <c r="H4036" t="s">
        <v>312</v>
      </c>
      <c r="I4036" t="s">
        <v>313</v>
      </c>
      <c r="J4036" t="s">
        <v>80</v>
      </c>
      <c r="K4036" s="1">
        <v>43489</v>
      </c>
      <c r="L4036" t="s">
        <v>81</v>
      </c>
      <c r="M4036" t="str">
        <f>HYPERLINK("https://www.regulations.gov/docket?D=FDA-2019-H-0340")</f>
        <v>https://www.regulations.gov/docket?D=FDA-2019-H-0340</v>
      </c>
      <c r="N4036" t="s">
        <v>80</v>
      </c>
    </row>
    <row r="4037" spans="1:14" x14ac:dyDescent="0.25">
      <c r="A4037" t="s">
        <v>85</v>
      </c>
      <c r="B4037" t="s">
        <v>3445</v>
      </c>
      <c r="C4037" t="s">
        <v>87</v>
      </c>
      <c r="D4037" t="s">
        <v>21</v>
      </c>
      <c r="E4037">
        <v>24983</v>
      </c>
      <c r="F4037" t="s">
        <v>22</v>
      </c>
      <c r="G4037" t="s">
        <v>22</v>
      </c>
      <c r="H4037" t="s">
        <v>312</v>
      </c>
      <c r="I4037" t="s">
        <v>313</v>
      </c>
      <c r="J4037" s="1">
        <v>43418</v>
      </c>
      <c r="K4037" s="1">
        <v>43489</v>
      </c>
      <c r="L4037" t="s">
        <v>331</v>
      </c>
      <c r="N4037" t="s">
        <v>1302</v>
      </c>
    </row>
    <row r="4038" spans="1:14" x14ac:dyDescent="0.25">
      <c r="A4038" t="s">
        <v>209</v>
      </c>
      <c r="B4038" t="s">
        <v>210</v>
      </c>
      <c r="C4038" t="s">
        <v>211</v>
      </c>
      <c r="D4038" t="s">
        <v>21</v>
      </c>
      <c r="E4038">
        <v>25649</v>
      </c>
      <c r="F4038" t="s">
        <v>22</v>
      </c>
      <c r="G4038" t="s">
        <v>22</v>
      </c>
      <c r="H4038" t="s">
        <v>312</v>
      </c>
      <c r="I4038" t="s">
        <v>313</v>
      </c>
      <c r="J4038" t="s">
        <v>80</v>
      </c>
      <c r="K4038" s="1">
        <v>43487</v>
      </c>
      <c r="L4038" t="s">
        <v>81</v>
      </c>
      <c r="M4038" t="str">
        <f>HYPERLINK("https://www.regulations.gov/docket?D=FDA-2019-H-0290")</f>
        <v>https://www.regulations.gov/docket?D=FDA-2019-H-0290</v>
      </c>
      <c r="N4038" t="s">
        <v>80</v>
      </c>
    </row>
    <row r="4039" spans="1:14" x14ac:dyDescent="0.25">
      <c r="A4039" t="s">
        <v>2048</v>
      </c>
      <c r="B4039" t="s">
        <v>3499</v>
      </c>
      <c r="C4039" t="s">
        <v>2050</v>
      </c>
      <c r="D4039" t="s">
        <v>21</v>
      </c>
      <c r="E4039">
        <v>26238</v>
      </c>
      <c r="F4039" t="s">
        <v>22</v>
      </c>
      <c r="G4039" t="s">
        <v>22</v>
      </c>
      <c r="H4039" t="s">
        <v>312</v>
      </c>
      <c r="I4039" t="s">
        <v>313</v>
      </c>
      <c r="J4039" s="1">
        <v>43414</v>
      </c>
      <c r="K4039" s="1">
        <v>43482</v>
      </c>
      <c r="L4039" t="s">
        <v>331</v>
      </c>
      <c r="N4039" t="s">
        <v>1299</v>
      </c>
    </row>
    <row r="4040" spans="1:14" x14ac:dyDescent="0.25">
      <c r="A4040" t="s">
        <v>2006</v>
      </c>
      <c r="B4040" t="s">
        <v>2007</v>
      </c>
      <c r="C4040" t="s">
        <v>2008</v>
      </c>
      <c r="D4040" t="s">
        <v>21</v>
      </c>
      <c r="E4040">
        <v>25674</v>
      </c>
      <c r="F4040" t="s">
        <v>22</v>
      </c>
      <c r="G4040" t="s">
        <v>22</v>
      </c>
      <c r="H4040" t="s">
        <v>78</v>
      </c>
      <c r="I4040" t="s">
        <v>2698</v>
      </c>
      <c r="J4040" s="1">
        <v>43416</v>
      </c>
      <c r="K4040" s="1">
        <v>43482</v>
      </c>
      <c r="L4040" t="s">
        <v>331</v>
      </c>
      <c r="N4040" t="s">
        <v>1302</v>
      </c>
    </row>
    <row r="4041" spans="1:14" x14ac:dyDescent="0.25">
      <c r="A4041" t="s">
        <v>471</v>
      </c>
      <c r="B4041" t="s">
        <v>472</v>
      </c>
      <c r="C4041" t="s">
        <v>301</v>
      </c>
      <c r="D4041" t="s">
        <v>21</v>
      </c>
      <c r="E4041">
        <v>26034</v>
      </c>
      <c r="F4041" t="s">
        <v>22</v>
      </c>
      <c r="G4041" t="s">
        <v>22</v>
      </c>
      <c r="H4041" t="s">
        <v>312</v>
      </c>
      <c r="I4041" t="s">
        <v>313</v>
      </c>
      <c r="J4041" s="1">
        <v>43412</v>
      </c>
      <c r="K4041" s="1">
        <v>43482</v>
      </c>
      <c r="L4041" t="s">
        <v>331</v>
      </c>
      <c r="N4041" t="s">
        <v>1302</v>
      </c>
    </row>
    <row r="4042" spans="1:14" x14ac:dyDescent="0.25">
      <c r="A4042" t="s">
        <v>318</v>
      </c>
      <c r="B4042" t="s">
        <v>319</v>
      </c>
      <c r="C4042" t="s">
        <v>320</v>
      </c>
      <c r="D4042" t="s">
        <v>21</v>
      </c>
      <c r="E4042">
        <v>26452</v>
      </c>
      <c r="F4042" t="s">
        <v>22</v>
      </c>
      <c r="G4042" t="s">
        <v>22</v>
      </c>
      <c r="H4042" t="s">
        <v>312</v>
      </c>
      <c r="I4042" t="s">
        <v>313</v>
      </c>
      <c r="J4042" s="1">
        <v>43414</v>
      </c>
      <c r="K4042" s="1">
        <v>43482</v>
      </c>
      <c r="L4042" t="s">
        <v>331</v>
      </c>
      <c r="N4042" t="s">
        <v>1302</v>
      </c>
    </row>
    <row r="4043" spans="1:14" x14ac:dyDescent="0.25">
      <c r="A4043" t="s">
        <v>2097</v>
      </c>
      <c r="B4043" t="s">
        <v>2098</v>
      </c>
      <c r="C4043" t="s">
        <v>2099</v>
      </c>
      <c r="D4043" t="s">
        <v>21</v>
      </c>
      <c r="E4043">
        <v>26416</v>
      </c>
      <c r="F4043" t="s">
        <v>22</v>
      </c>
      <c r="G4043" t="s">
        <v>22</v>
      </c>
      <c r="H4043" t="s">
        <v>312</v>
      </c>
      <c r="I4043" t="s">
        <v>313</v>
      </c>
      <c r="J4043" s="1">
        <v>43414</v>
      </c>
      <c r="K4043" s="1">
        <v>43482</v>
      </c>
      <c r="L4043" t="s">
        <v>331</v>
      </c>
      <c r="N4043" t="s">
        <v>1302</v>
      </c>
    </row>
    <row r="4044" spans="1:14" x14ac:dyDescent="0.25">
      <c r="A4044" t="s">
        <v>349</v>
      </c>
      <c r="B4044" t="s">
        <v>350</v>
      </c>
      <c r="C4044" t="s">
        <v>326</v>
      </c>
      <c r="D4044" t="s">
        <v>21</v>
      </c>
      <c r="E4044">
        <v>25705</v>
      </c>
      <c r="F4044" t="s">
        <v>22</v>
      </c>
      <c r="G4044" t="s">
        <v>22</v>
      </c>
      <c r="H4044" t="s">
        <v>329</v>
      </c>
      <c r="I4044" t="s">
        <v>330</v>
      </c>
      <c r="J4044" s="1">
        <v>43405</v>
      </c>
      <c r="K4044" s="1">
        <v>43482</v>
      </c>
      <c r="L4044" t="s">
        <v>331</v>
      </c>
      <c r="N4044" t="s">
        <v>1365</v>
      </c>
    </row>
    <row r="4045" spans="1:14" x14ac:dyDescent="0.25">
      <c r="A4045" t="s">
        <v>476</v>
      </c>
      <c r="B4045" t="s">
        <v>477</v>
      </c>
      <c r="C4045" t="s">
        <v>301</v>
      </c>
      <c r="D4045" t="s">
        <v>21</v>
      </c>
      <c r="E4045">
        <v>26034</v>
      </c>
      <c r="F4045" t="s">
        <v>22</v>
      </c>
      <c r="G4045" t="s">
        <v>22</v>
      </c>
      <c r="H4045" t="s">
        <v>312</v>
      </c>
      <c r="I4045" t="s">
        <v>313</v>
      </c>
      <c r="J4045" s="1">
        <v>43412</v>
      </c>
      <c r="K4045" s="1">
        <v>43482</v>
      </c>
      <c r="L4045" t="s">
        <v>331</v>
      </c>
      <c r="N4045" t="s">
        <v>1302</v>
      </c>
    </row>
    <row r="4046" spans="1:14" x14ac:dyDescent="0.25">
      <c r="A4046" t="s">
        <v>1039</v>
      </c>
      <c r="B4046" t="s">
        <v>1040</v>
      </c>
      <c r="C4046" t="s">
        <v>1041</v>
      </c>
      <c r="D4046" t="s">
        <v>21</v>
      </c>
      <c r="E4046">
        <v>26323</v>
      </c>
      <c r="F4046" t="s">
        <v>22</v>
      </c>
      <c r="G4046" t="s">
        <v>22</v>
      </c>
      <c r="H4046" t="s">
        <v>312</v>
      </c>
      <c r="I4046" t="s">
        <v>313</v>
      </c>
      <c r="J4046" t="s">
        <v>80</v>
      </c>
      <c r="K4046" s="1">
        <v>43481</v>
      </c>
      <c r="L4046" t="s">
        <v>81</v>
      </c>
      <c r="M4046" t="str">
        <f>HYPERLINK("https://www.regulations.gov/docket?D=FDA-2019-H-0234")</f>
        <v>https://www.regulations.gov/docket?D=FDA-2019-H-0234</v>
      </c>
      <c r="N4046" t="s">
        <v>80</v>
      </c>
    </row>
    <row r="4047" spans="1:14" x14ac:dyDescent="0.25">
      <c r="A4047" t="s">
        <v>347</v>
      </c>
      <c r="B4047" t="s">
        <v>348</v>
      </c>
      <c r="C4047" t="s">
        <v>304</v>
      </c>
      <c r="D4047" t="s">
        <v>21</v>
      </c>
      <c r="E4047">
        <v>24740</v>
      </c>
      <c r="F4047" t="s">
        <v>22</v>
      </c>
      <c r="G4047" t="s">
        <v>22</v>
      </c>
      <c r="H4047" t="s">
        <v>312</v>
      </c>
      <c r="I4047" t="s">
        <v>313</v>
      </c>
      <c r="J4047" t="s">
        <v>80</v>
      </c>
      <c r="K4047" s="1">
        <v>43479</v>
      </c>
      <c r="L4047" t="s">
        <v>81</v>
      </c>
      <c r="M4047" t="str">
        <f>HYPERLINK("https://www.regulations.gov/docket?D=FDA-2019-H-0194")</f>
        <v>https://www.regulations.gov/docket?D=FDA-2019-H-0194</v>
      </c>
      <c r="N4047" t="s">
        <v>80</v>
      </c>
    </row>
    <row r="4048" spans="1:14" x14ac:dyDescent="0.25">
      <c r="A4048" t="s">
        <v>72</v>
      </c>
      <c r="B4048" t="s">
        <v>3618</v>
      </c>
      <c r="C4048" t="s">
        <v>74</v>
      </c>
      <c r="D4048" t="s">
        <v>21</v>
      </c>
      <c r="E4048">
        <v>24901</v>
      </c>
      <c r="F4048" t="s">
        <v>22</v>
      </c>
      <c r="G4048" t="s">
        <v>22</v>
      </c>
      <c r="H4048" t="s">
        <v>312</v>
      </c>
      <c r="I4048" t="s">
        <v>313</v>
      </c>
      <c r="J4048" s="1">
        <v>43411</v>
      </c>
      <c r="K4048" s="1">
        <v>43475</v>
      </c>
      <c r="L4048" t="s">
        <v>331</v>
      </c>
      <c r="N4048" t="s">
        <v>1302</v>
      </c>
    </row>
    <row r="4049" spans="1:14" x14ac:dyDescent="0.25">
      <c r="A4049" t="s">
        <v>2373</v>
      </c>
      <c r="B4049" t="s">
        <v>2374</v>
      </c>
      <c r="C4049" t="s">
        <v>632</v>
      </c>
      <c r="D4049" t="s">
        <v>21</v>
      </c>
      <c r="E4049">
        <v>25962</v>
      </c>
      <c r="F4049" t="s">
        <v>22</v>
      </c>
      <c r="G4049" t="s">
        <v>22</v>
      </c>
      <c r="H4049" t="s">
        <v>312</v>
      </c>
      <c r="I4049" t="s">
        <v>313</v>
      </c>
      <c r="J4049" s="1">
        <v>43411</v>
      </c>
      <c r="K4049" s="1">
        <v>43475</v>
      </c>
      <c r="L4049" t="s">
        <v>331</v>
      </c>
      <c r="N4049" t="s">
        <v>1299</v>
      </c>
    </row>
    <row r="4050" spans="1:14" x14ac:dyDescent="0.25">
      <c r="A4050" t="s">
        <v>2726</v>
      </c>
      <c r="B4050" t="s">
        <v>2727</v>
      </c>
      <c r="C4050" t="s">
        <v>570</v>
      </c>
      <c r="D4050" t="s">
        <v>21</v>
      </c>
      <c r="E4050">
        <v>24844</v>
      </c>
      <c r="F4050" t="s">
        <v>22</v>
      </c>
      <c r="G4050" t="s">
        <v>22</v>
      </c>
      <c r="H4050" t="s">
        <v>312</v>
      </c>
      <c r="I4050" t="s">
        <v>313</v>
      </c>
      <c r="J4050" s="1">
        <v>43400</v>
      </c>
      <c r="K4050" s="1">
        <v>43475</v>
      </c>
      <c r="L4050" t="s">
        <v>331</v>
      </c>
      <c r="N4050" t="s">
        <v>1302</v>
      </c>
    </row>
    <row r="4051" spans="1:14" x14ac:dyDescent="0.25">
      <c r="A4051" t="s">
        <v>1087</v>
      </c>
      <c r="B4051" t="s">
        <v>1088</v>
      </c>
      <c r="C4051" t="s">
        <v>1089</v>
      </c>
      <c r="D4051" t="s">
        <v>21</v>
      </c>
      <c r="E4051">
        <v>25504</v>
      </c>
      <c r="F4051" t="s">
        <v>22</v>
      </c>
      <c r="G4051" t="s">
        <v>22</v>
      </c>
      <c r="H4051" t="s">
        <v>329</v>
      </c>
      <c r="I4051" t="s">
        <v>1981</v>
      </c>
      <c r="J4051" t="s">
        <v>80</v>
      </c>
      <c r="K4051" s="1">
        <v>43473</v>
      </c>
      <c r="L4051" t="s">
        <v>81</v>
      </c>
      <c r="M4051" t="str">
        <f>HYPERLINK("https://www.regulations.gov/docket?D=FDA-2019-H-0081")</f>
        <v>https://www.regulations.gov/docket?D=FDA-2019-H-0081</v>
      </c>
      <c r="N4051" t="s">
        <v>80</v>
      </c>
    </row>
    <row r="4052" spans="1:14" x14ac:dyDescent="0.25">
      <c r="A4052" t="s">
        <v>2481</v>
      </c>
      <c r="B4052" t="s">
        <v>2482</v>
      </c>
      <c r="C4052" t="s">
        <v>98</v>
      </c>
      <c r="D4052" t="s">
        <v>21</v>
      </c>
      <c r="E4052">
        <v>25271</v>
      </c>
      <c r="F4052" t="s">
        <v>22</v>
      </c>
      <c r="G4052" t="s">
        <v>22</v>
      </c>
      <c r="H4052" t="s">
        <v>329</v>
      </c>
      <c r="I4052" t="s">
        <v>330</v>
      </c>
      <c r="J4052" s="1">
        <v>43403</v>
      </c>
      <c r="K4052" s="1">
        <v>43468</v>
      </c>
      <c r="L4052" t="s">
        <v>331</v>
      </c>
      <c r="N4052" t="s">
        <v>1365</v>
      </c>
    </row>
    <row r="4053" spans="1:14" x14ac:dyDescent="0.25">
      <c r="A4053" t="s">
        <v>3682</v>
      </c>
      <c r="B4053" t="s">
        <v>2104</v>
      </c>
      <c r="C4053" t="s">
        <v>409</v>
      </c>
      <c r="D4053" t="s">
        <v>21</v>
      </c>
      <c r="E4053">
        <v>26807</v>
      </c>
      <c r="F4053" t="s">
        <v>22</v>
      </c>
      <c r="G4053" t="s">
        <v>22</v>
      </c>
      <c r="H4053" t="s">
        <v>312</v>
      </c>
      <c r="I4053" t="s">
        <v>767</v>
      </c>
      <c r="J4053" s="1">
        <v>43400</v>
      </c>
      <c r="K4053" s="1">
        <v>43468</v>
      </c>
      <c r="L4053" t="s">
        <v>331</v>
      </c>
      <c r="N4053" t="s">
        <v>1302</v>
      </c>
    </row>
    <row r="4054" spans="1:14" x14ac:dyDescent="0.25">
      <c r="A4054" t="s">
        <v>2483</v>
      </c>
      <c r="B4054" t="s">
        <v>2484</v>
      </c>
      <c r="C4054" t="s">
        <v>149</v>
      </c>
      <c r="D4054" t="s">
        <v>21</v>
      </c>
      <c r="E4054">
        <v>25276</v>
      </c>
      <c r="F4054" t="s">
        <v>22</v>
      </c>
      <c r="G4054" t="s">
        <v>22</v>
      </c>
      <c r="H4054" t="s">
        <v>312</v>
      </c>
      <c r="I4054" t="s">
        <v>313</v>
      </c>
      <c r="J4054" s="1">
        <v>43403</v>
      </c>
      <c r="K4054" s="1">
        <v>43468</v>
      </c>
      <c r="L4054" t="s">
        <v>331</v>
      </c>
      <c r="N4054" t="s">
        <v>1302</v>
      </c>
    </row>
    <row r="4055" spans="1:14" x14ac:dyDescent="0.25">
      <c r="A4055" t="s">
        <v>1430</v>
      </c>
      <c r="B4055" t="s">
        <v>1431</v>
      </c>
      <c r="C4055" t="s">
        <v>1432</v>
      </c>
      <c r="D4055" t="s">
        <v>21</v>
      </c>
      <c r="E4055">
        <v>24839</v>
      </c>
      <c r="F4055" t="s">
        <v>22</v>
      </c>
      <c r="G4055" t="s">
        <v>22</v>
      </c>
      <c r="H4055" t="s">
        <v>312</v>
      </c>
      <c r="I4055" t="s">
        <v>313</v>
      </c>
      <c r="J4055" s="1">
        <v>43401</v>
      </c>
      <c r="K4055" s="1">
        <v>43468</v>
      </c>
      <c r="L4055" t="s">
        <v>331</v>
      </c>
      <c r="N4055" t="s">
        <v>1299</v>
      </c>
    </row>
    <row r="4056" spans="1:14" x14ac:dyDescent="0.25">
      <c r="A4056" t="s">
        <v>473</v>
      </c>
      <c r="B4056" t="s">
        <v>474</v>
      </c>
      <c r="C4056" t="s">
        <v>475</v>
      </c>
      <c r="D4056" t="s">
        <v>21</v>
      </c>
      <c r="E4056">
        <v>24822</v>
      </c>
      <c r="F4056" t="s">
        <v>22</v>
      </c>
      <c r="G4056" t="s">
        <v>22</v>
      </c>
      <c r="H4056" t="s">
        <v>312</v>
      </c>
      <c r="I4056" t="s">
        <v>313</v>
      </c>
      <c r="J4056" s="1">
        <v>43401</v>
      </c>
      <c r="K4056" s="1">
        <v>43461</v>
      </c>
      <c r="L4056" t="s">
        <v>331</v>
      </c>
      <c r="N4056" t="s">
        <v>1299</v>
      </c>
    </row>
    <row r="4057" spans="1:14" x14ac:dyDescent="0.25">
      <c r="A4057" t="s">
        <v>204</v>
      </c>
      <c r="B4057" t="s">
        <v>205</v>
      </c>
      <c r="C4057" t="s">
        <v>206</v>
      </c>
      <c r="D4057" t="s">
        <v>21</v>
      </c>
      <c r="E4057">
        <v>25637</v>
      </c>
      <c r="F4057" t="s">
        <v>22</v>
      </c>
      <c r="G4057" t="s">
        <v>22</v>
      </c>
      <c r="H4057" t="s">
        <v>312</v>
      </c>
      <c r="I4057" t="s">
        <v>313</v>
      </c>
      <c r="J4057" s="1">
        <v>43396</v>
      </c>
      <c r="K4057" s="1">
        <v>43454</v>
      </c>
      <c r="L4057" t="s">
        <v>331</v>
      </c>
      <c r="N4057" t="s">
        <v>1302</v>
      </c>
    </row>
    <row r="4058" spans="1:14" x14ac:dyDescent="0.25">
      <c r="A4058" t="s">
        <v>207</v>
      </c>
      <c r="B4058" t="s">
        <v>208</v>
      </c>
      <c r="C4058" t="s">
        <v>154</v>
      </c>
      <c r="D4058" t="s">
        <v>21</v>
      </c>
      <c r="E4058">
        <v>25508</v>
      </c>
      <c r="F4058" t="s">
        <v>22</v>
      </c>
      <c r="G4058" t="s">
        <v>22</v>
      </c>
      <c r="H4058" t="s">
        <v>312</v>
      </c>
      <c r="I4058" t="s">
        <v>313</v>
      </c>
      <c r="J4058" s="1">
        <v>43396</v>
      </c>
      <c r="K4058" s="1">
        <v>43454</v>
      </c>
      <c r="L4058" t="s">
        <v>331</v>
      </c>
      <c r="N4058" t="s">
        <v>1299</v>
      </c>
    </row>
    <row r="4059" spans="1:14" x14ac:dyDescent="0.25">
      <c r="A4059" t="s">
        <v>568</v>
      </c>
      <c r="B4059" t="s">
        <v>569</v>
      </c>
      <c r="C4059" t="s">
        <v>570</v>
      </c>
      <c r="D4059" t="s">
        <v>21</v>
      </c>
      <c r="E4059">
        <v>24844</v>
      </c>
      <c r="F4059" t="s">
        <v>22</v>
      </c>
      <c r="G4059" t="s">
        <v>22</v>
      </c>
      <c r="H4059" t="s">
        <v>312</v>
      </c>
      <c r="I4059" t="s">
        <v>313</v>
      </c>
      <c r="J4059" s="1">
        <v>43400</v>
      </c>
      <c r="K4059" s="1">
        <v>43454</v>
      </c>
      <c r="L4059" t="s">
        <v>331</v>
      </c>
      <c r="N4059" t="s">
        <v>1302</v>
      </c>
    </row>
    <row r="4060" spans="1:14" x14ac:dyDescent="0.25">
      <c r="A4060" t="s">
        <v>121</v>
      </c>
      <c r="B4060" t="s">
        <v>122</v>
      </c>
      <c r="C4060" t="s">
        <v>98</v>
      </c>
      <c r="D4060" t="s">
        <v>21</v>
      </c>
      <c r="E4060">
        <v>25271</v>
      </c>
      <c r="F4060" t="s">
        <v>22</v>
      </c>
      <c r="G4060" t="s">
        <v>22</v>
      </c>
      <c r="H4060" t="s">
        <v>329</v>
      </c>
      <c r="I4060" t="s">
        <v>330</v>
      </c>
      <c r="J4060" s="1">
        <v>43396</v>
      </c>
      <c r="K4060" s="1">
        <v>43454</v>
      </c>
      <c r="L4060" t="s">
        <v>331</v>
      </c>
      <c r="N4060" t="s">
        <v>1330</v>
      </c>
    </row>
    <row r="4061" spans="1:14" x14ac:dyDescent="0.25">
      <c r="A4061" t="s">
        <v>3874</v>
      </c>
      <c r="B4061" t="s">
        <v>3875</v>
      </c>
      <c r="C4061" t="s">
        <v>29</v>
      </c>
      <c r="D4061" t="s">
        <v>21</v>
      </c>
      <c r="E4061">
        <v>26253</v>
      </c>
      <c r="F4061" t="s">
        <v>22</v>
      </c>
      <c r="G4061" t="s">
        <v>22</v>
      </c>
      <c r="H4061" t="s">
        <v>312</v>
      </c>
      <c r="I4061" t="s">
        <v>313</v>
      </c>
      <c r="J4061" s="1">
        <v>43393</v>
      </c>
      <c r="K4061" s="1">
        <v>43447</v>
      </c>
      <c r="L4061" t="s">
        <v>331</v>
      </c>
      <c r="N4061" t="s">
        <v>1302</v>
      </c>
    </row>
    <row r="4062" spans="1:14" x14ac:dyDescent="0.25">
      <c r="A4062" t="s">
        <v>3978</v>
      </c>
      <c r="B4062" t="s">
        <v>3979</v>
      </c>
      <c r="C4062" t="s">
        <v>537</v>
      </c>
      <c r="D4062" t="s">
        <v>21</v>
      </c>
      <c r="E4062">
        <v>25053</v>
      </c>
      <c r="F4062" t="s">
        <v>22</v>
      </c>
      <c r="G4062" t="s">
        <v>22</v>
      </c>
      <c r="H4062" t="s">
        <v>312</v>
      </c>
      <c r="I4062" t="s">
        <v>449</v>
      </c>
      <c r="J4062" s="1">
        <v>43388</v>
      </c>
      <c r="K4062" s="1">
        <v>43440</v>
      </c>
      <c r="L4062" t="s">
        <v>331</v>
      </c>
      <c r="N4062" t="s">
        <v>1302</v>
      </c>
    </row>
    <row r="4063" spans="1:14" x14ac:dyDescent="0.25">
      <c r="A4063" t="s">
        <v>3980</v>
      </c>
      <c r="B4063" t="s">
        <v>3981</v>
      </c>
      <c r="C4063" t="s">
        <v>540</v>
      </c>
      <c r="D4063" t="s">
        <v>21</v>
      </c>
      <c r="E4063">
        <v>25130</v>
      </c>
      <c r="F4063" t="s">
        <v>22</v>
      </c>
      <c r="G4063" t="s">
        <v>22</v>
      </c>
      <c r="H4063" t="s">
        <v>78</v>
      </c>
      <c r="I4063" t="s">
        <v>79</v>
      </c>
      <c r="J4063" s="1">
        <v>43388</v>
      </c>
      <c r="K4063" s="1">
        <v>43440</v>
      </c>
      <c r="L4063" t="s">
        <v>331</v>
      </c>
      <c r="N4063" t="s">
        <v>1302</v>
      </c>
    </row>
    <row r="4064" spans="1:14" x14ac:dyDescent="0.25">
      <c r="A4064" t="s">
        <v>3294</v>
      </c>
      <c r="B4064" t="s">
        <v>145</v>
      </c>
      <c r="C4064" t="s">
        <v>146</v>
      </c>
      <c r="D4064" t="s">
        <v>21</v>
      </c>
      <c r="E4064">
        <v>26362</v>
      </c>
      <c r="F4064" t="s">
        <v>22</v>
      </c>
      <c r="G4064" t="s">
        <v>22</v>
      </c>
      <c r="H4064" t="s">
        <v>312</v>
      </c>
      <c r="I4064" t="s">
        <v>3982</v>
      </c>
      <c r="J4064" s="1">
        <v>43387</v>
      </c>
      <c r="K4064" s="1">
        <v>43440</v>
      </c>
      <c r="L4064" t="s">
        <v>331</v>
      </c>
      <c r="N4064" t="s">
        <v>1302</v>
      </c>
    </row>
    <row r="4065" spans="1:14" x14ac:dyDescent="0.25">
      <c r="A4065" t="s">
        <v>3983</v>
      </c>
      <c r="B4065" t="s">
        <v>3984</v>
      </c>
      <c r="C4065" t="s">
        <v>543</v>
      </c>
      <c r="D4065" t="s">
        <v>21</v>
      </c>
      <c r="E4065">
        <v>25142</v>
      </c>
      <c r="F4065" t="s">
        <v>22</v>
      </c>
      <c r="G4065" t="s">
        <v>22</v>
      </c>
      <c r="H4065" t="s">
        <v>78</v>
      </c>
      <c r="I4065" t="s">
        <v>2698</v>
      </c>
      <c r="J4065" s="1">
        <v>43388</v>
      </c>
      <c r="K4065" s="1">
        <v>43440</v>
      </c>
      <c r="L4065" t="s">
        <v>331</v>
      </c>
      <c r="N4065" t="s">
        <v>1299</v>
      </c>
    </row>
    <row r="4066" spans="1:14" x14ac:dyDescent="0.25">
      <c r="A4066" t="s">
        <v>510</v>
      </c>
      <c r="B4066" t="s">
        <v>3993</v>
      </c>
      <c r="C4066" t="s">
        <v>512</v>
      </c>
      <c r="D4066" t="s">
        <v>21</v>
      </c>
      <c r="E4066">
        <v>26201</v>
      </c>
      <c r="F4066" t="s">
        <v>22</v>
      </c>
      <c r="G4066" t="s">
        <v>22</v>
      </c>
      <c r="H4066" t="s">
        <v>329</v>
      </c>
      <c r="I4066" t="s">
        <v>449</v>
      </c>
      <c r="J4066" s="1">
        <v>43372</v>
      </c>
      <c r="K4066" s="1">
        <v>43440</v>
      </c>
      <c r="L4066" t="s">
        <v>331</v>
      </c>
      <c r="N4066" t="s">
        <v>1330</v>
      </c>
    </row>
    <row r="4067" spans="1:14" x14ac:dyDescent="0.25">
      <c r="A4067" t="s">
        <v>1075</v>
      </c>
      <c r="B4067" t="s">
        <v>1076</v>
      </c>
      <c r="C4067" t="s">
        <v>326</v>
      </c>
      <c r="D4067" t="s">
        <v>21</v>
      </c>
      <c r="E4067">
        <v>25701</v>
      </c>
      <c r="F4067" t="s">
        <v>22</v>
      </c>
      <c r="G4067" t="s">
        <v>22</v>
      </c>
      <c r="H4067" t="s">
        <v>329</v>
      </c>
      <c r="I4067" t="s">
        <v>1100</v>
      </c>
      <c r="J4067" s="1">
        <v>43383</v>
      </c>
      <c r="K4067" s="1">
        <v>43433</v>
      </c>
      <c r="L4067" t="s">
        <v>331</v>
      </c>
      <c r="N4067" t="s">
        <v>1330</v>
      </c>
    </row>
    <row r="4068" spans="1:14" x14ac:dyDescent="0.25">
      <c r="A4068" t="s">
        <v>4004</v>
      </c>
      <c r="B4068" t="s">
        <v>1679</v>
      </c>
      <c r="C4068" t="s">
        <v>1680</v>
      </c>
      <c r="D4068" t="s">
        <v>21</v>
      </c>
      <c r="E4068">
        <v>25978</v>
      </c>
      <c r="F4068" t="s">
        <v>22</v>
      </c>
      <c r="G4068" t="s">
        <v>22</v>
      </c>
      <c r="H4068" t="s">
        <v>312</v>
      </c>
      <c r="I4068" t="s">
        <v>313</v>
      </c>
      <c r="J4068" s="1">
        <v>43375</v>
      </c>
      <c r="K4068" s="1">
        <v>43433</v>
      </c>
      <c r="L4068" t="s">
        <v>331</v>
      </c>
      <c r="N4068" t="s">
        <v>1299</v>
      </c>
    </row>
    <row r="4069" spans="1:14" x14ac:dyDescent="0.25">
      <c r="A4069" t="s">
        <v>521</v>
      </c>
      <c r="B4069" t="s">
        <v>522</v>
      </c>
      <c r="C4069" t="s">
        <v>393</v>
      </c>
      <c r="D4069" t="s">
        <v>21</v>
      </c>
      <c r="E4069">
        <v>26764</v>
      </c>
      <c r="F4069" t="s">
        <v>22</v>
      </c>
      <c r="G4069" t="s">
        <v>22</v>
      </c>
      <c r="H4069" t="s">
        <v>312</v>
      </c>
      <c r="I4069" t="s">
        <v>313</v>
      </c>
      <c r="J4069" s="1">
        <v>43380</v>
      </c>
      <c r="K4069" s="1">
        <v>43433</v>
      </c>
      <c r="L4069" t="s">
        <v>331</v>
      </c>
      <c r="N4069" t="s">
        <v>1299</v>
      </c>
    </row>
    <row r="4070" spans="1:14" x14ac:dyDescent="0.25">
      <c r="A4070" t="s">
        <v>183</v>
      </c>
      <c r="B4070" t="s">
        <v>184</v>
      </c>
      <c r="C4070" t="s">
        <v>125</v>
      </c>
      <c r="D4070" t="s">
        <v>21</v>
      </c>
      <c r="E4070">
        <v>26753</v>
      </c>
      <c r="F4070" t="s">
        <v>22</v>
      </c>
      <c r="G4070" t="s">
        <v>22</v>
      </c>
      <c r="H4070" t="s">
        <v>312</v>
      </c>
      <c r="I4070" t="s">
        <v>767</v>
      </c>
      <c r="J4070" s="1">
        <v>43384</v>
      </c>
      <c r="K4070" s="1">
        <v>43433</v>
      </c>
      <c r="L4070" t="s">
        <v>331</v>
      </c>
      <c r="N4070" t="s">
        <v>1302</v>
      </c>
    </row>
    <row r="4071" spans="1:14" x14ac:dyDescent="0.25">
      <c r="A4071" t="s">
        <v>1070</v>
      </c>
      <c r="B4071" t="s">
        <v>1071</v>
      </c>
      <c r="C4071" t="s">
        <v>1072</v>
      </c>
      <c r="D4071" t="s">
        <v>21</v>
      </c>
      <c r="E4071">
        <v>26456</v>
      </c>
      <c r="F4071" t="s">
        <v>22</v>
      </c>
      <c r="G4071" t="s">
        <v>22</v>
      </c>
      <c r="H4071" t="s">
        <v>312</v>
      </c>
      <c r="I4071" t="s">
        <v>313</v>
      </c>
      <c r="J4071" s="1">
        <v>43362</v>
      </c>
      <c r="K4071" s="1">
        <v>43433</v>
      </c>
      <c r="L4071" t="s">
        <v>331</v>
      </c>
      <c r="N4071" t="s">
        <v>1299</v>
      </c>
    </row>
    <row r="4072" spans="1:14" x14ac:dyDescent="0.25">
      <c r="A4072" t="s">
        <v>942</v>
      </c>
      <c r="B4072" t="s">
        <v>943</v>
      </c>
      <c r="C4072" t="s">
        <v>587</v>
      </c>
      <c r="D4072" t="s">
        <v>21</v>
      </c>
      <c r="E4072">
        <v>25951</v>
      </c>
      <c r="F4072" t="s">
        <v>22</v>
      </c>
      <c r="G4072" t="s">
        <v>22</v>
      </c>
      <c r="H4072" t="s">
        <v>312</v>
      </c>
      <c r="I4072" t="s">
        <v>313</v>
      </c>
      <c r="J4072" s="1">
        <v>43375</v>
      </c>
      <c r="K4072" s="1">
        <v>43433</v>
      </c>
      <c r="L4072" t="s">
        <v>331</v>
      </c>
      <c r="N4072" t="s">
        <v>1302</v>
      </c>
    </row>
    <row r="4073" spans="1:14" x14ac:dyDescent="0.25">
      <c r="A4073" t="s">
        <v>4020</v>
      </c>
      <c r="B4073" t="s">
        <v>3067</v>
      </c>
      <c r="C4073" t="s">
        <v>326</v>
      </c>
      <c r="D4073" t="s">
        <v>21</v>
      </c>
      <c r="E4073">
        <v>25704</v>
      </c>
      <c r="F4073" t="s">
        <v>22</v>
      </c>
      <c r="G4073" t="s">
        <v>22</v>
      </c>
      <c r="H4073" t="s">
        <v>78</v>
      </c>
      <c r="I4073" t="s">
        <v>79</v>
      </c>
      <c r="J4073" t="s">
        <v>80</v>
      </c>
      <c r="K4073" s="1">
        <v>43431</v>
      </c>
      <c r="L4073" t="s">
        <v>81</v>
      </c>
      <c r="M4073" t="str">
        <f>HYPERLINK("https://www.regulations.gov/docket?D=FDA-2018-H-4496")</f>
        <v>https://www.regulations.gov/docket?D=FDA-2018-H-4496</v>
      </c>
      <c r="N4073" t="s">
        <v>80</v>
      </c>
    </row>
    <row r="4074" spans="1:14" x14ac:dyDescent="0.25">
      <c r="A4074" t="s">
        <v>4029</v>
      </c>
      <c r="B4074" t="s">
        <v>947</v>
      </c>
      <c r="C4074" t="s">
        <v>948</v>
      </c>
      <c r="D4074" t="s">
        <v>21</v>
      </c>
      <c r="E4074">
        <v>25430</v>
      </c>
      <c r="F4074" t="s">
        <v>22</v>
      </c>
      <c r="G4074" t="s">
        <v>22</v>
      </c>
      <c r="H4074" t="s">
        <v>312</v>
      </c>
      <c r="I4074" t="s">
        <v>701</v>
      </c>
      <c r="J4074" s="1">
        <v>43368</v>
      </c>
      <c r="K4074" s="1">
        <v>43425</v>
      </c>
      <c r="L4074" t="s">
        <v>331</v>
      </c>
      <c r="N4074" t="s">
        <v>1302</v>
      </c>
    </row>
    <row r="4075" spans="1:14" x14ac:dyDescent="0.25">
      <c r="A4075" t="s">
        <v>4033</v>
      </c>
      <c r="B4075" t="s">
        <v>489</v>
      </c>
      <c r="C4075" t="s">
        <v>463</v>
      </c>
      <c r="D4075" t="s">
        <v>21</v>
      </c>
      <c r="E4075">
        <v>25550</v>
      </c>
      <c r="F4075" t="s">
        <v>22</v>
      </c>
      <c r="G4075" t="s">
        <v>22</v>
      </c>
      <c r="H4075" t="s">
        <v>312</v>
      </c>
      <c r="I4075" t="s">
        <v>313</v>
      </c>
      <c r="J4075" s="1">
        <v>43368</v>
      </c>
      <c r="K4075" s="1">
        <v>43425</v>
      </c>
      <c r="L4075" t="s">
        <v>331</v>
      </c>
      <c r="N4075" t="s">
        <v>1302</v>
      </c>
    </row>
    <row r="4076" spans="1:14" x14ac:dyDescent="0.25">
      <c r="A4076" t="s">
        <v>940</v>
      </c>
      <c r="B4076" t="s">
        <v>941</v>
      </c>
      <c r="C4076" t="s">
        <v>587</v>
      </c>
      <c r="D4076" t="s">
        <v>21</v>
      </c>
      <c r="E4076">
        <v>25951</v>
      </c>
      <c r="F4076" t="s">
        <v>22</v>
      </c>
      <c r="G4076" t="s">
        <v>22</v>
      </c>
      <c r="H4076" t="s">
        <v>312</v>
      </c>
      <c r="I4076" t="s">
        <v>313</v>
      </c>
      <c r="J4076" s="1">
        <v>43375</v>
      </c>
      <c r="K4076" s="1">
        <v>43425</v>
      </c>
      <c r="L4076" t="s">
        <v>331</v>
      </c>
      <c r="N4076" t="s">
        <v>1302</v>
      </c>
    </row>
    <row r="4077" spans="1:14" x14ac:dyDescent="0.25">
      <c r="A4077" t="s">
        <v>4101</v>
      </c>
      <c r="B4077" t="s">
        <v>4102</v>
      </c>
      <c r="C4077" t="s">
        <v>271</v>
      </c>
      <c r="D4077" t="s">
        <v>21</v>
      </c>
      <c r="E4077">
        <v>25405</v>
      </c>
      <c r="F4077" t="s">
        <v>22</v>
      </c>
      <c r="G4077" t="s">
        <v>22</v>
      </c>
      <c r="H4077" t="s">
        <v>329</v>
      </c>
      <c r="I4077" t="s">
        <v>2558</v>
      </c>
      <c r="J4077" t="s">
        <v>80</v>
      </c>
      <c r="K4077" s="1">
        <v>43420</v>
      </c>
      <c r="L4077" t="s">
        <v>81</v>
      </c>
      <c r="M4077" t="str">
        <f>HYPERLINK("https://www.regulations.gov/docket?D=FDA-2018-H-4361")</f>
        <v>https://www.regulations.gov/docket?D=FDA-2018-H-4361</v>
      </c>
      <c r="N4077" t="s">
        <v>80</v>
      </c>
    </row>
    <row r="4078" spans="1:14" x14ac:dyDescent="0.25">
      <c r="A4078" t="s">
        <v>938</v>
      </c>
      <c r="B4078" t="s">
        <v>939</v>
      </c>
      <c r="C4078" t="s">
        <v>304</v>
      </c>
      <c r="D4078" t="s">
        <v>21</v>
      </c>
      <c r="E4078">
        <v>24740</v>
      </c>
      <c r="F4078" t="s">
        <v>22</v>
      </c>
      <c r="G4078" t="s">
        <v>22</v>
      </c>
      <c r="H4078" t="s">
        <v>312</v>
      </c>
      <c r="I4078" t="s">
        <v>313</v>
      </c>
      <c r="J4078" s="1">
        <v>43363</v>
      </c>
      <c r="K4078" s="1">
        <v>43419</v>
      </c>
      <c r="L4078" t="s">
        <v>331</v>
      </c>
      <c r="N4078" t="s">
        <v>1302</v>
      </c>
    </row>
    <row r="4079" spans="1:14" x14ac:dyDescent="0.25">
      <c r="A4079" t="s">
        <v>1061</v>
      </c>
      <c r="B4079" t="s">
        <v>1062</v>
      </c>
      <c r="C4079" t="s">
        <v>48</v>
      </c>
      <c r="D4079" t="s">
        <v>21</v>
      </c>
      <c r="E4079">
        <v>25314</v>
      </c>
      <c r="F4079" t="s">
        <v>22</v>
      </c>
      <c r="G4079" t="s">
        <v>22</v>
      </c>
      <c r="H4079" t="s">
        <v>329</v>
      </c>
      <c r="I4079" t="s">
        <v>1981</v>
      </c>
      <c r="J4079" s="1">
        <v>43365</v>
      </c>
      <c r="K4079" s="1">
        <v>43419</v>
      </c>
      <c r="L4079" t="s">
        <v>331</v>
      </c>
      <c r="N4079" t="s">
        <v>1365</v>
      </c>
    </row>
    <row r="4080" spans="1:14" x14ac:dyDescent="0.25">
      <c r="A4080" t="s">
        <v>2664</v>
      </c>
      <c r="B4080" t="s">
        <v>4109</v>
      </c>
      <c r="C4080" t="s">
        <v>304</v>
      </c>
      <c r="D4080" t="s">
        <v>21</v>
      </c>
      <c r="E4080">
        <v>24739</v>
      </c>
      <c r="F4080" t="s">
        <v>22</v>
      </c>
      <c r="G4080" t="s">
        <v>22</v>
      </c>
      <c r="H4080" t="s">
        <v>312</v>
      </c>
      <c r="I4080" t="s">
        <v>313</v>
      </c>
      <c r="J4080" s="1">
        <v>43363</v>
      </c>
      <c r="K4080" s="1">
        <v>43419</v>
      </c>
      <c r="L4080" t="s">
        <v>331</v>
      </c>
      <c r="N4080" t="s">
        <v>1299</v>
      </c>
    </row>
    <row r="4081" spans="1:14" x14ac:dyDescent="0.25">
      <c r="A4081" t="s">
        <v>485</v>
      </c>
      <c r="B4081" t="s">
        <v>486</v>
      </c>
      <c r="C4081" t="s">
        <v>487</v>
      </c>
      <c r="D4081" t="s">
        <v>21</v>
      </c>
      <c r="E4081">
        <v>25840</v>
      </c>
      <c r="F4081" t="s">
        <v>22</v>
      </c>
      <c r="G4081" t="s">
        <v>22</v>
      </c>
      <c r="H4081" t="s">
        <v>329</v>
      </c>
      <c r="I4081" t="s">
        <v>1981</v>
      </c>
      <c r="J4081" s="1">
        <v>43358</v>
      </c>
      <c r="K4081" s="1">
        <v>43412</v>
      </c>
      <c r="L4081" t="s">
        <v>331</v>
      </c>
      <c r="N4081" t="s">
        <v>1365</v>
      </c>
    </row>
    <row r="4082" spans="1:14" x14ac:dyDescent="0.25">
      <c r="A4082" t="s">
        <v>4207</v>
      </c>
      <c r="B4082" t="s">
        <v>880</v>
      </c>
      <c r="C4082" t="s">
        <v>841</v>
      </c>
      <c r="D4082" t="s">
        <v>21</v>
      </c>
      <c r="E4082">
        <v>25601</v>
      </c>
      <c r="F4082" t="s">
        <v>22</v>
      </c>
      <c r="G4082" t="s">
        <v>22</v>
      </c>
      <c r="H4082" t="s">
        <v>312</v>
      </c>
      <c r="I4082" t="s">
        <v>313</v>
      </c>
      <c r="J4082" s="1">
        <v>43355</v>
      </c>
      <c r="K4082" s="1">
        <v>43412</v>
      </c>
      <c r="L4082" t="s">
        <v>331</v>
      </c>
      <c r="N4082" t="s">
        <v>1299</v>
      </c>
    </row>
    <row r="4083" spans="1:14" x14ac:dyDescent="0.25">
      <c r="A4083" t="s">
        <v>3649</v>
      </c>
      <c r="B4083" t="s">
        <v>3650</v>
      </c>
      <c r="C4083" t="s">
        <v>113</v>
      </c>
      <c r="D4083" t="s">
        <v>21</v>
      </c>
      <c r="E4083">
        <v>25801</v>
      </c>
      <c r="F4083" t="s">
        <v>22</v>
      </c>
      <c r="G4083" t="s">
        <v>22</v>
      </c>
      <c r="H4083" t="s">
        <v>312</v>
      </c>
      <c r="I4083" t="s">
        <v>313</v>
      </c>
      <c r="J4083" s="1">
        <v>43356</v>
      </c>
      <c r="K4083" s="1">
        <v>43412</v>
      </c>
      <c r="L4083" t="s">
        <v>331</v>
      </c>
      <c r="N4083" t="s">
        <v>1302</v>
      </c>
    </row>
    <row r="4084" spans="1:14" x14ac:dyDescent="0.25">
      <c r="A4084" t="s">
        <v>366</v>
      </c>
      <c r="B4084" t="s">
        <v>367</v>
      </c>
      <c r="C4084" t="s">
        <v>113</v>
      </c>
      <c r="D4084" t="s">
        <v>21</v>
      </c>
      <c r="E4084">
        <v>25801</v>
      </c>
      <c r="F4084" t="s">
        <v>22</v>
      </c>
      <c r="G4084" t="s">
        <v>22</v>
      </c>
      <c r="H4084" t="s">
        <v>329</v>
      </c>
      <c r="I4084" t="s">
        <v>1981</v>
      </c>
      <c r="J4084" s="1">
        <v>43356</v>
      </c>
      <c r="K4084" s="1">
        <v>43412</v>
      </c>
      <c r="L4084" t="s">
        <v>331</v>
      </c>
      <c r="N4084" t="s">
        <v>1365</v>
      </c>
    </row>
    <row r="4085" spans="1:14" x14ac:dyDescent="0.25">
      <c r="A4085" t="s">
        <v>1866</v>
      </c>
      <c r="B4085" t="s">
        <v>1867</v>
      </c>
      <c r="C4085" t="s">
        <v>1868</v>
      </c>
      <c r="D4085" t="s">
        <v>21</v>
      </c>
      <c r="E4085">
        <v>25520</v>
      </c>
      <c r="F4085" t="s">
        <v>22</v>
      </c>
      <c r="G4085" t="s">
        <v>22</v>
      </c>
      <c r="H4085" t="s">
        <v>312</v>
      </c>
      <c r="I4085" t="s">
        <v>313</v>
      </c>
      <c r="J4085" t="s">
        <v>80</v>
      </c>
      <c r="K4085" s="1">
        <v>43412</v>
      </c>
      <c r="L4085" t="s">
        <v>81</v>
      </c>
      <c r="M4085" t="str">
        <f>HYPERLINK("https://www.regulations.gov/docket?D=FDA-2018-H-4258")</f>
        <v>https://www.regulations.gov/docket?D=FDA-2018-H-4258</v>
      </c>
      <c r="N4085" t="s">
        <v>80</v>
      </c>
    </row>
    <row r="4086" spans="1:14" x14ac:dyDescent="0.25">
      <c r="A4086" t="s">
        <v>498</v>
      </c>
      <c r="B4086" t="s">
        <v>499</v>
      </c>
      <c r="C4086" t="s">
        <v>487</v>
      </c>
      <c r="D4086" t="s">
        <v>21</v>
      </c>
      <c r="E4086">
        <v>25840</v>
      </c>
      <c r="F4086" t="s">
        <v>22</v>
      </c>
      <c r="G4086" t="s">
        <v>22</v>
      </c>
      <c r="H4086" t="s">
        <v>312</v>
      </c>
      <c r="I4086" t="s">
        <v>313</v>
      </c>
      <c r="J4086" s="1">
        <v>43358</v>
      </c>
      <c r="K4086" s="1">
        <v>43412</v>
      </c>
      <c r="L4086" t="s">
        <v>331</v>
      </c>
      <c r="N4086" t="s">
        <v>1299</v>
      </c>
    </row>
    <row r="4087" spans="1:14" x14ac:dyDescent="0.25">
      <c r="A4087" t="s">
        <v>212</v>
      </c>
      <c r="B4087" t="s">
        <v>213</v>
      </c>
      <c r="C4087" t="s">
        <v>214</v>
      </c>
      <c r="D4087" t="s">
        <v>21</v>
      </c>
      <c r="E4087">
        <v>26151</v>
      </c>
      <c r="F4087" t="s">
        <v>22</v>
      </c>
      <c r="G4087" t="s">
        <v>22</v>
      </c>
      <c r="H4087" t="s">
        <v>312</v>
      </c>
      <c r="I4087" t="s">
        <v>313</v>
      </c>
      <c r="J4087" s="1">
        <v>43358</v>
      </c>
      <c r="K4087" s="1">
        <v>43412</v>
      </c>
      <c r="L4087" t="s">
        <v>331</v>
      </c>
      <c r="N4087" t="s">
        <v>1299</v>
      </c>
    </row>
    <row r="4088" spans="1:14" x14ac:dyDescent="0.25">
      <c r="A4088" t="s">
        <v>4243</v>
      </c>
      <c r="B4088" t="s">
        <v>4244</v>
      </c>
      <c r="C4088" t="s">
        <v>1024</v>
      </c>
      <c r="D4088" t="s">
        <v>21</v>
      </c>
      <c r="E4088">
        <v>26354</v>
      </c>
      <c r="F4088" t="s">
        <v>22</v>
      </c>
      <c r="G4088" t="s">
        <v>22</v>
      </c>
      <c r="H4088" t="s">
        <v>312</v>
      </c>
      <c r="I4088" t="s">
        <v>313</v>
      </c>
      <c r="J4088" t="s">
        <v>80</v>
      </c>
      <c r="K4088" s="1">
        <v>43409</v>
      </c>
      <c r="L4088" t="s">
        <v>81</v>
      </c>
      <c r="M4088" t="str">
        <f>HYPERLINK("https://www.regulations.gov/docket?D=FDA-2018-H-4192")</f>
        <v>https://www.regulations.gov/docket?D=FDA-2018-H-4192</v>
      </c>
      <c r="N4088" t="s">
        <v>80</v>
      </c>
    </row>
    <row r="4089" spans="1:14" x14ac:dyDescent="0.25">
      <c r="A4089" t="s">
        <v>2676</v>
      </c>
      <c r="B4089" t="s">
        <v>2677</v>
      </c>
      <c r="C4089" t="s">
        <v>326</v>
      </c>
      <c r="D4089" t="s">
        <v>21</v>
      </c>
      <c r="E4089">
        <v>25705</v>
      </c>
      <c r="F4089" t="s">
        <v>22</v>
      </c>
      <c r="G4089" t="s">
        <v>22</v>
      </c>
      <c r="H4089" t="s">
        <v>78</v>
      </c>
      <c r="I4089" t="s">
        <v>79</v>
      </c>
      <c r="J4089" t="s">
        <v>80</v>
      </c>
      <c r="K4089" s="1">
        <v>43402</v>
      </c>
      <c r="L4089" t="s">
        <v>81</v>
      </c>
      <c r="M4089" t="str">
        <f>HYPERLINK("https://www.regulations.gov/docket?D=FDA-2018-H-4082")</f>
        <v>https://www.regulations.gov/docket?D=FDA-2018-H-4082</v>
      </c>
      <c r="N4089" t="s">
        <v>80</v>
      </c>
    </row>
    <row r="4090" spans="1:14" x14ac:dyDescent="0.25">
      <c r="A4090" t="s">
        <v>533</v>
      </c>
      <c r="B4090" t="s">
        <v>4304</v>
      </c>
      <c r="C4090" t="s">
        <v>71</v>
      </c>
      <c r="D4090" t="s">
        <v>21</v>
      </c>
      <c r="E4090">
        <v>26003</v>
      </c>
      <c r="F4090" t="s">
        <v>22</v>
      </c>
      <c r="G4090" t="s">
        <v>22</v>
      </c>
      <c r="H4090" t="s">
        <v>312</v>
      </c>
      <c r="I4090" t="s">
        <v>313</v>
      </c>
      <c r="J4090" t="s">
        <v>80</v>
      </c>
      <c r="K4090" s="1">
        <v>43402</v>
      </c>
      <c r="L4090" t="s">
        <v>81</v>
      </c>
      <c r="M4090" t="str">
        <f>HYPERLINK("https://www.regulations.gov/docket?D=FDA-2018-H-4080")</f>
        <v>https://www.regulations.gov/docket?D=FDA-2018-H-4080</v>
      </c>
      <c r="N4090" t="s">
        <v>80</v>
      </c>
    </row>
    <row r="4091" spans="1:14" x14ac:dyDescent="0.25">
      <c r="A4091" t="s">
        <v>4370</v>
      </c>
      <c r="B4091" t="s">
        <v>945</v>
      </c>
      <c r="C4091" t="s">
        <v>326</v>
      </c>
      <c r="D4091" t="s">
        <v>21</v>
      </c>
      <c r="E4091">
        <v>25704</v>
      </c>
      <c r="F4091" t="s">
        <v>22</v>
      </c>
      <c r="G4091" t="s">
        <v>22</v>
      </c>
      <c r="H4091" t="s">
        <v>588</v>
      </c>
      <c r="I4091" t="s">
        <v>4371</v>
      </c>
      <c r="J4091" s="1">
        <v>43348</v>
      </c>
      <c r="K4091" s="1">
        <v>43398</v>
      </c>
      <c r="L4091" t="s">
        <v>331</v>
      </c>
      <c r="N4091" t="s">
        <v>1330</v>
      </c>
    </row>
    <row r="4092" spans="1:14" x14ac:dyDescent="0.25">
      <c r="A4092" t="s">
        <v>4372</v>
      </c>
      <c r="B4092" t="s">
        <v>567</v>
      </c>
      <c r="C4092" t="s">
        <v>61</v>
      </c>
      <c r="D4092" t="s">
        <v>21</v>
      </c>
      <c r="E4092">
        <v>24801</v>
      </c>
      <c r="F4092" t="s">
        <v>22</v>
      </c>
      <c r="G4092" t="s">
        <v>22</v>
      </c>
      <c r="H4092" t="s">
        <v>312</v>
      </c>
      <c r="I4092" t="s">
        <v>313</v>
      </c>
      <c r="J4092" s="1">
        <v>43347</v>
      </c>
      <c r="K4092" s="1">
        <v>43398</v>
      </c>
      <c r="L4092" t="s">
        <v>331</v>
      </c>
      <c r="N4092" t="s">
        <v>1302</v>
      </c>
    </row>
    <row r="4093" spans="1:14" x14ac:dyDescent="0.25">
      <c r="A4093" t="s">
        <v>1527</v>
      </c>
      <c r="B4093" t="s">
        <v>1528</v>
      </c>
      <c r="C4093" t="s">
        <v>1529</v>
      </c>
      <c r="D4093" t="s">
        <v>21</v>
      </c>
      <c r="E4093">
        <v>25507</v>
      </c>
      <c r="F4093" t="s">
        <v>22</v>
      </c>
      <c r="G4093" t="s">
        <v>22</v>
      </c>
      <c r="H4093" t="s">
        <v>588</v>
      </c>
      <c r="I4093" t="s">
        <v>4371</v>
      </c>
      <c r="J4093" s="1">
        <v>43348</v>
      </c>
      <c r="K4093" s="1">
        <v>43398</v>
      </c>
      <c r="L4093" t="s">
        <v>331</v>
      </c>
      <c r="N4093" t="s">
        <v>1330</v>
      </c>
    </row>
    <row r="4094" spans="1:14" x14ac:dyDescent="0.25">
      <c r="A4094" t="s">
        <v>59</v>
      </c>
      <c r="B4094" t="s">
        <v>60</v>
      </c>
      <c r="C4094" t="s">
        <v>61</v>
      </c>
      <c r="D4094" t="s">
        <v>21</v>
      </c>
      <c r="E4094">
        <v>24801</v>
      </c>
      <c r="F4094" t="s">
        <v>22</v>
      </c>
      <c r="G4094" t="s">
        <v>22</v>
      </c>
      <c r="H4094" t="s">
        <v>312</v>
      </c>
      <c r="I4094" t="s">
        <v>313</v>
      </c>
      <c r="J4094" s="1">
        <v>43347</v>
      </c>
      <c r="K4094" s="1">
        <v>43398</v>
      </c>
      <c r="L4094" t="s">
        <v>331</v>
      </c>
      <c r="N4094" t="s">
        <v>1302</v>
      </c>
    </row>
    <row r="4095" spans="1:14" x14ac:dyDescent="0.25">
      <c r="A4095" t="s">
        <v>1420</v>
      </c>
      <c r="B4095" t="s">
        <v>1421</v>
      </c>
      <c r="C4095" t="s">
        <v>266</v>
      </c>
      <c r="D4095" t="s">
        <v>21</v>
      </c>
      <c r="E4095">
        <v>24970</v>
      </c>
      <c r="F4095" t="s">
        <v>22</v>
      </c>
      <c r="G4095" t="s">
        <v>22</v>
      </c>
      <c r="H4095" t="s">
        <v>312</v>
      </c>
      <c r="I4095" t="s">
        <v>598</v>
      </c>
      <c r="J4095" t="s">
        <v>80</v>
      </c>
      <c r="K4095" s="1">
        <v>43396</v>
      </c>
      <c r="L4095" t="s">
        <v>81</v>
      </c>
      <c r="M4095" t="str">
        <f>HYPERLINK("https://www.regulations.gov/docket?D=FDA-2018-H-3992")</f>
        <v>https://www.regulations.gov/docket?D=FDA-2018-H-3992</v>
      </c>
      <c r="N4095" t="s">
        <v>80</v>
      </c>
    </row>
    <row r="4096" spans="1:14" x14ac:dyDescent="0.25">
      <c r="A4096" t="s">
        <v>3316</v>
      </c>
      <c r="B4096" t="s">
        <v>3317</v>
      </c>
      <c r="C4096" t="s">
        <v>1358</v>
      </c>
      <c r="D4096" t="s">
        <v>21</v>
      </c>
      <c r="E4096">
        <v>26378</v>
      </c>
      <c r="F4096" t="s">
        <v>22</v>
      </c>
      <c r="G4096" t="s">
        <v>22</v>
      </c>
      <c r="H4096" t="s">
        <v>312</v>
      </c>
      <c r="I4096" t="s">
        <v>313</v>
      </c>
      <c r="J4096" t="s">
        <v>80</v>
      </c>
      <c r="K4096" s="1">
        <v>43390</v>
      </c>
      <c r="L4096" t="s">
        <v>81</v>
      </c>
      <c r="M4096" t="str">
        <f>HYPERLINK("https://www.regulations.gov/docket?D=FDA-2018-H-3914")</f>
        <v>https://www.regulations.gov/docket?D=FDA-2018-H-3914</v>
      </c>
      <c r="N4096" t="s">
        <v>80</v>
      </c>
    </row>
    <row r="4097" spans="1:14" x14ac:dyDescent="0.25">
      <c r="A4097" t="s">
        <v>681</v>
      </c>
      <c r="B4097" t="s">
        <v>682</v>
      </c>
      <c r="C4097" t="s">
        <v>683</v>
      </c>
      <c r="D4097" t="s">
        <v>21</v>
      </c>
      <c r="E4097">
        <v>26062</v>
      </c>
      <c r="F4097" t="s">
        <v>22</v>
      </c>
      <c r="G4097" t="s">
        <v>22</v>
      </c>
      <c r="H4097" t="s">
        <v>312</v>
      </c>
      <c r="I4097" t="s">
        <v>313</v>
      </c>
      <c r="J4097" s="1">
        <v>43320</v>
      </c>
      <c r="K4097" s="1">
        <v>43377</v>
      </c>
      <c r="L4097" t="s">
        <v>331</v>
      </c>
      <c r="N4097" t="s">
        <v>1302</v>
      </c>
    </row>
    <row r="4098" spans="1:14" x14ac:dyDescent="0.25">
      <c r="A4098" t="s">
        <v>2332</v>
      </c>
      <c r="B4098" t="s">
        <v>2333</v>
      </c>
      <c r="C4098" t="s">
        <v>1298</v>
      </c>
      <c r="D4098" t="s">
        <v>21</v>
      </c>
      <c r="E4098">
        <v>26241</v>
      </c>
      <c r="F4098" t="s">
        <v>22</v>
      </c>
      <c r="G4098" t="s">
        <v>22</v>
      </c>
      <c r="H4098" t="s">
        <v>312</v>
      </c>
      <c r="I4098" t="s">
        <v>313</v>
      </c>
      <c r="J4098" s="1">
        <v>43323</v>
      </c>
      <c r="K4098" s="1">
        <v>43377</v>
      </c>
      <c r="L4098" t="s">
        <v>331</v>
      </c>
      <c r="N4098" t="s">
        <v>1302</v>
      </c>
    </row>
    <row r="4099" spans="1:14" x14ac:dyDescent="0.25">
      <c r="A4099" t="s">
        <v>4562</v>
      </c>
      <c r="B4099" t="s">
        <v>4563</v>
      </c>
      <c r="C4099" t="s">
        <v>320</v>
      </c>
      <c r="D4099" t="s">
        <v>21</v>
      </c>
      <c r="E4099">
        <v>26452</v>
      </c>
      <c r="F4099" t="s">
        <v>22</v>
      </c>
      <c r="G4099" t="s">
        <v>22</v>
      </c>
      <c r="H4099" t="s">
        <v>312</v>
      </c>
      <c r="I4099" t="s">
        <v>449</v>
      </c>
      <c r="J4099" s="1">
        <v>43323</v>
      </c>
      <c r="K4099" s="1">
        <v>43377</v>
      </c>
      <c r="L4099" t="s">
        <v>331</v>
      </c>
      <c r="N4099" t="s">
        <v>1302</v>
      </c>
    </row>
    <row r="4100" spans="1:14" x14ac:dyDescent="0.25">
      <c r="A4100" t="s">
        <v>806</v>
      </c>
      <c r="B4100" t="s">
        <v>2632</v>
      </c>
      <c r="C4100" t="s">
        <v>808</v>
      </c>
      <c r="D4100" t="s">
        <v>21</v>
      </c>
      <c r="E4100">
        <v>26624</v>
      </c>
      <c r="F4100" t="s">
        <v>22</v>
      </c>
      <c r="G4100" t="s">
        <v>22</v>
      </c>
      <c r="H4100" t="s">
        <v>312</v>
      </c>
      <c r="I4100" t="s">
        <v>313</v>
      </c>
      <c r="J4100" s="1">
        <v>43323</v>
      </c>
      <c r="K4100" s="1">
        <v>43377</v>
      </c>
      <c r="L4100" t="s">
        <v>331</v>
      </c>
      <c r="N4100" t="s">
        <v>1302</v>
      </c>
    </row>
    <row r="4101" spans="1:14" x14ac:dyDescent="0.25">
      <c r="A4101" t="s">
        <v>4700</v>
      </c>
      <c r="B4101" t="s">
        <v>2834</v>
      </c>
      <c r="C4101" t="s">
        <v>637</v>
      </c>
      <c r="D4101" t="s">
        <v>21</v>
      </c>
      <c r="E4101">
        <v>26101</v>
      </c>
      <c r="F4101" t="s">
        <v>22</v>
      </c>
      <c r="G4101" t="s">
        <v>22</v>
      </c>
      <c r="H4101" t="s">
        <v>312</v>
      </c>
      <c r="I4101" t="s">
        <v>767</v>
      </c>
      <c r="J4101" t="s">
        <v>80</v>
      </c>
      <c r="K4101" s="1">
        <v>43364</v>
      </c>
      <c r="L4101" t="s">
        <v>81</v>
      </c>
      <c r="M4101" t="str">
        <f>HYPERLINK("https://www.regulations.gov/docket?D=FDA-2018-H-3567")</f>
        <v>https://www.regulations.gov/docket?D=FDA-2018-H-3567</v>
      </c>
      <c r="N4101" t="s">
        <v>80</v>
      </c>
    </row>
    <row r="4102" spans="1:14" x14ac:dyDescent="0.25">
      <c r="A4102" t="s">
        <v>1407</v>
      </c>
      <c r="B4102" t="s">
        <v>1408</v>
      </c>
      <c r="C4102" t="s">
        <v>1298</v>
      </c>
      <c r="D4102" t="s">
        <v>21</v>
      </c>
      <c r="E4102">
        <v>26241</v>
      </c>
      <c r="F4102" t="s">
        <v>22</v>
      </c>
      <c r="G4102" t="s">
        <v>22</v>
      </c>
      <c r="H4102" t="s">
        <v>312</v>
      </c>
      <c r="I4102" t="s">
        <v>313</v>
      </c>
      <c r="J4102" s="1">
        <v>43309</v>
      </c>
      <c r="K4102" s="1">
        <v>43363</v>
      </c>
      <c r="L4102" t="s">
        <v>331</v>
      </c>
      <c r="N4102" t="s">
        <v>1299</v>
      </c>
    </row>
    <row r="4103" spans="1:14" x14ac:dyDescent="0.25">
      <c r="A4103" t="s">
        <v>2087</v>
      </c>
      <c r="B4103" t="s">
        <v>2088</v>
      </c>
      <c r="C4103" t="s">
        <v>2078</v>
      </c>
      <c r="D4103" t="s">
        <v>21</v>
      </c>
      <c r="E4103">
        <v>26270</v>
      </c>
      <c r="F4103" t="s">
        <v>22</v>
      </c>
      <c r="G4103" t="s">
        <v>22</v>
      </c>
      <c r="H4103" t="s">
        <v>312</v>
      </c>
      <c r="I4103" t="s">
        <v>313</v>
      </c>
      <c r="J4103" s="1">
        <v>43309</v>
      </c>
      <c r="K4103" s="1">
        <v>43363</v>
      </c>
      <c r="L4103" t="s">
        <v>331</v>
      </c>
      <c r="N4103" t="s">
        <v>1299</v>
      </c>
    </row>
    <row r="4104" spans="1:14" x14ac:dyDescent="0.25">
      <c r="A4104" t="s">
        <v>2611</v>
      </c>
      <c r="B4104" t="s">
        <v>2612</v>
      </c>
      <c r="C4104" t="s">
        <v>2613</v>
      </c>
      <c r="D4104" t="s">
        <v>21</v>
      </c>
      <c r="E4104">
        <v>26060</v>
      </c>
      <c r="F4104" t="s">
        <v>22</v>
      </c>
      <c r="G4104" t="s">
        <v>22</v>
      </c>
      <c r="H4104" t="s">
        <v>312</v>
      </c>
      <c r="I4104" t="s">
        <v>313</v>
      </c>
      <c r="J4104" s="1">
        <v>43304</v>
      </c>
      <c r="K4104" s="1">
        <v>43363</v>
      </c>
      <c r="L4104" t="s">
        <v>331</v>
      </c>
      <c r="N4104" t="s">
        <v>1302</v>
      </c>
    </row>
    <row r="4105" spans="1:14" x14ac:dyDescent="0.25">
      <c r="A4105" t="s">
        <v>4116</v>
      </c>
      <c r="B4105" t="s">
        <v>1429</v>
      </c>
      <c r="C4105" t="s">
        <v>1298</v>
      </c>
      <c r="D4105" t="s">
        <v>21</v>
      </c>
      <c r="E4105">
        <v>26241</v>
      </c>
      <c r="F4105" t="s">
        <v>22</v>
      </c>
      <c r="G4105" t="s">
        <v>22</v>
      </c>
      <c r="H4105" t="s">
        <v>312</v>
      </c>
      <c r="I4105" t="s">
        <v>313</v>
      </c>
      <c r="J4105" s="1">
        <v>43309</v>
      </c>
      <c r="K4105" s="1">
        <v>43363</v>
      </c>
      <c r="L4105" t="s">
        <v>331</v>
      </c>
      <c r="N4105" t="s">
        <v>1299</v>
      </c>
    </row>
    <row r="4106" spans="1:14" x14ac:dyDescent="0.25">
      <c r="A4106" t="s">
        <v>2356</v>
      </c>
      <c r="B4106" t="s">
        <v>2357</v>
      </c>
      <c r="C4106" t="s">
        <v>2358</v>
      </c>
      <c r="D4106" t="s">
        <v>21</v>
      </c>
      <c r="E4106">
        <v>25177</v>
      </c>
      <c r="F4106" t="s">
        <v>22</v>
      </c>
      <c r="G4106" t="s">
        <v>22</v>
      </c>
      <c r="H4106" t="s">
        <v>329</v>
      </c>
      <c r="I4106" t="s">
        <v>1981</v>
      </c>
      <c r="J4106" t="s">
        <v>80</v>
      </c>
      <c r="K4106" s="1">
        <v>43361</v>
      </c>
      <c r="L4106" t="s">
        <v>81</v>
      </c>
      <c r="M4106" t="str">
        <f>HYPERLINK("https://www.regulations.gov/docket?D=FDA-2018-H-3517")</f>
        <v>https://www.regulations.gov/docket?D=FDA-2018-H-3517</v>
      </c>
      <c r="N4106" t="s">
        <v>80</v>
      </c>
    </row>
    <row r="4107" spans="1:14" x14ac:dyDescent="0.25">
      <c r="A4107" t="s">
        <v>4802</v>
      </c>
      <c r="B4107" t="s">
        <v>358</v>
      </c>
      <c r="C4107" t="s">
        <v>71</v>
      </c>
      <c r="D4107" t="s">
        <v>21</v>
      </c>
      <c r="E4107">
        <v>26003</v>
      </c>
      <c r="F4107" t="s">
        <v>22</v>
      </c>
      <c r="G4107" t="s">
        <v>22</v>
      </c>
      <c r="H4107" t="s">
        <v>312</v>
      </c>
      <c r="I4107" t="s">
        <v>313</v>
      </c>
      <c r="J4107" s="1">
        <v>43304</v>
      </c>
      <c r="K4107" s="1">
        <v>43356</v>
      </c>
      <c r="L4107" t="s">
        <v>331</v>
      </c>
      <c r="N4107" t="s">
        <v>1302</v>
      </c>
    </row>
    <row r="4108" spans="1:14" x14ac:dyDescent="0.25">
      <c r="A4108" t="s">
        <v>370</v>
      </c>
      <c r="B4108" t="s">
        <v>371</v>
      </c>
      <c r="C4108" t="s">
        <v>71</v>
      </c>
      <c r="D4108" t="s">
        <v>21</v>
      </c>
      <c r="E4108">
        <v>26003</v>
      </c>
      <c r="F4108" t="s">
        <v>22</v>
      </c>
      <c r="G4108" t="s">
        <v>22</v>
      </c>
      <c r="H4108" t="s">
        <v>312</v>
      </c>
      <c r="I4108" t="s">
        <v>313</v>
      </c>
      <c r="J4108" s="1">
        <v>43304</v>
      </c>
      <c r="K4108" s="1">
        <v>43356</v>
      </c>
      <c r="L4108" t="s">
        <v>331</v>
      </c>
      <c r="N4108" t="s">
        <v>1302</v>
      </c>
    </row>
    <row r="4109" spans="1:14" x14ac:dyDescent="0.25">
      <c r="A4109" t="s">
        <v>2423</v>
      </c>
      <c r="B4109" t="s">
        <v>2424</v>
      </c>
      <c r="C4109" t="s">
        <v>77</v>
      </c>
      <c r="D4109" t="s">
        <v>21</v>
      </c>
      <c r="E4109">
        <v>25671</v>
      </c>
      <c r="F4109" t="s">
        <v>22</v>
      </c>
      <c r="G4109" t="s">
        <v>22</v>
      </c>
      <c r="H4109" t="s">
        <v>78</v>
      </c>
      <c r="I4109" t="s">
        <v>79</v>
      </c>
      <c r="J4109" s="1">
        <v>43263</v>
      </c>
      <c r="K4109" s="1">
        <v>43349</v>
      </c>
      <c r="L4109" t="s">
        <v>331</v>
      </c>
      <c r="N4109" t="s">
        <v>1299</v>
      </c>
    </row>
    <row r="4110" spans="1:14" x14ac:dyDescent="0.25">
      <c r="A4110" t="s">
        <v>2418</v>
      </c>
      <c r="B4110" t="s">
        <v>2419</v>
      </c>
      <c r="C4110" t="s">
        <v>1534</v>
      </c>
      <c r="D4110" t="s">
        <v>21</v>
      </c>
      <c r="E4110">
        <v>26651</v>
      </c>
      <c r="F4110" t="s">
        <v>22</v>
      </c>
      <c r="G4110" t="s">
        <v>22</v>
      </c>
      <c r="H4110" t="s">
        <v>312</v>
      </c>
      <c r="I4110" t="s">
        <v>313</v>
      </c>
      <c r="J4110" t="s">
        <v>80</v>
      </c>
      <c r="K4110" s="1">
        <v>43347</v>
      </c>
      <c r="L4110" t="s">
        <v>81</v>
      </c>
      <c r="M4110" t="str">
        <f>HYPERLINK("https://www.regulations.gov/docket?D=FDA-2018-H-3328")</f>
        <v>https://www.regulations.gov/docket?D=FDA-2018-H-3328</v>
      </c>
      <c r="N4110" t="s">
        <v>80</v>
      </c>
    </row>
    <row r="4111" spans="1:14" x14ac:dyDescent="0.25">
      <c r="A4111" t="s">
        <v>2603</v>
      </c>
      <c r="B4111" t="s">
        <v>2604</v>
      </c>
      <c r="C4111" t="s">
        <v>2605</v>
      </c>
      <c r="D4111" t="s">
        <v>21</v>
      </c>
      <c r="E4111">
        <v>25820</v>
      </c>
      <c r="F4111" t="s">
        <v>22</v>
      </c>
      <c r="G4111" t="s">
        <v>22</v>
      </c>
      <c r="H4111" t="s">
        <v>312</v>
      </c>
      <c r="I4111" t="s">
        <v>598</v>
      </c>
      <c r="J4111" s="1">
        <v>43278</v>
      </c>
      <c r="K4111" s="1">
        <v>43342</v>
      </c>
      <c r="L4111" t="s">
        <v>331</v>
      </c>
      <c r="N4111" t="s">
        <v>1302</v>
      </c>
    </row>
    <row r="4112" spans="1:14" x14ac:dyDescent="0.25">
      <c r="A4112" t="s">
        <v>105</v>
      </c>
      <c r="B4112" t="s">
        <v>4897</v>
      </c>
      <c r="C4112" t="s">
        <v>107</v>
      </c>
      <c r="D4112" t="s">
        <v>21</v>
      </c>
      <c r="E4112">
        <v>25062</v>
      </c>
      <c r="F4112" t="s">
        <v>22</v>
      </c>
      <c r="G4112" t="s">
        <v>22</v>
      </c>
      <c r="H4112" t="s">
        <v>312</v>
      </c>
      <c r="I4112" t="s">
        <v>313</v>
      </c>
      <c r="J4112" s="1">
        <v>43286</v>
      </c>
      <c r="K4112" s="1">
        <v>43342</v>
      </c>
      <c r="L4112" t="s">
        <v>331</v>
      </c>
      <c r="N4112" t="s">
        <v>1299</v>
      </c>
    </row>
    <row r="4113" spans="1:14" x14ac:dyDescent="0.25">
      <c r="A4113" t="s">
        <v>2836</v>
      </c>
      <c r="B4113" t="s">
        <v>4901</v>
      </c>
      <c r="C4113" t="s">
        <v>637</v>
      </c>
      <c r="D4113" t="s">
        <v>21</v>
      </c>
      <c r="E4113">
        <v>26104</v>
      </c>
      <c r="F4113" t="s">
        <v>22</v>
      </c>
      <c r="G4113" t="s">
        <v>22</v>
      </c>
      <c r="H4113" t="s">
        <v>329</v>
      </c>
      <c r="I4113" t="s">
        <v>449</v>
      </c>
      <c r="J4113" s="1">
        <v>43335</v>
      </c>
      <c r="K4113" s="1">
        <v>43342</v>
      </c>
      <c r="L4113" t="s">
        <v>331</v>
      </c>
      <c r="N4113" t="s">
        <v>1365</v>
      </c>
    </row>
    <row r="4114" spans="1:14" x14ac:dyDescent="0.25">
      <c r="A4114" t="s">
        <v>2577</v>
      </c>
      <c r="B4114" t="s">
        <v>237</v>
      </c>
      <c r="C4114" t="s">
        <v>235</v>
      </c>
      <c r="D4114" t="s">
        <v>21</v>
      </c>
      <c r="E4114">
        <v>25174</v>
      </c>
      <c r="F4114" t="s">
        <v>22</v>
      </c>
      <c r="G4114" t="s">
        <v>22</v>
      </c>
      <c r="H4114" t="s">
        <v>312</v>
      </c>
      <c r="I4114" t="s">
        <v>313</v>
      </c>
      <c r="J4114" s="1">
        <v>43286</v>
      </c>
      <c r="K4114" s="1">
        <v>43342</v>
      </c>
      <c r="L4114" t="s">
        <v>331</v>
      </c>
      <c r="N4114" t="s">
        <v>1299</v>
      </c>
    </row>
    <row r="4115" spans="1:14" x14ac:dyDescent="0.25">
      <c r="A4115" t="s">
        <v>4902</v>
      </c>
      <c r="B4115" t="s">
        <v>4903</v>
      </c>
      <c r="C4115" t="s">
        <v>271</v>
      </c>
      <c r="D4115" t="s">
        <v>21</v>
      </c>
      <c r="E4115">
        <v>25405</v>
      </c>
      <c r="F4115" t="s">
        <v>22</v>
      </c>
      <c r="G4115" t="s">
        <v>22</v>
      </c>
      <c r="H4115" t="s">
        <v>312</v>
      </c>
      <c r="I4115" t="s">
        <v>313</v>
      </c>
      <c r="J4115" s="1">
        <v>43286</v>
      </c>
      <c r="K4115" s="1">
        <v>43342</v>
      </c>
      <c r="L4115" t="s">
        <v>331</v>
      </c>
      <c r="N4115" t="s">
        <v>1299</v>
      </c>
    </row>
    <row r="4116" spans="1:14" x14ac:dyDescent="0.25">
      <c r="A4116" t="s">
        <v>1487</v>
      </c>
      <c r="B4116" t="s">
        <v>1488</v>
      </c>
      <c r="C4116" t="s">
        <v>434</v>
      </c>
      <c r="D4116" t="s">
        <v>21</v>
      </c>
      <c r="E4116">
        <v>25143</v>
      </c>
      <c r="F4116" t="s">
        <v>22</v>
      </c>
      <c r="G4116" t="s">
        <v>22</v>
      </c>
      <c r="H4116" t="s">
        <v>312</v>
      </c>
      <c r="I4116" t="s">
        <v>313</v>
      </c>
      <c r="J4116" s="1">
        <v>43277</v>
      </c>
      <c r="K4116" s="1">
        <v>43342</v>
      </c>
      <c r="L4116" t="s">
        <v>331</v>
      </c>
      <c r="N4116" t="s">
        <v>1302</v>
      </c>
    </row>
    <row r="4117" spans="1:14" x14ac:dyDescent="0.25">
      <c r="A4117" t="s">
        <v>1294</v>
      </c>
      <c r="B4117" t="s">
        <v>4904</v>
      </c>
      <c r="C4117" t="s">
        <v>304</v>
      </c>
      <c r="D4117" t="s">
        <v>21</v>
      </c>
      <c r="E4117">
        <v>24740</v>
      </c>
      <c r="F4117" t="s">
        <v>22</v>
      </c>
      <c r="G4117" t="s">
        <v>22</v>
      </c>
      <c r="H4117" t="s">
        <v>329</v>
      </c>
      <c r="I4117" t="s">
        <v>1981</v>
      </c>
      <c r="J4117" s="1">
        <v>43339</v>
      </c>
      <c r="K4117" s="1">
        <v>43342</v>
      </c>
      <c r="L4117" t="s">
        <v>331</v>
      </c>
      <c r="N4117" t="s">
        <v>1365</v>
      </c>
    </row>
    <row r="4118" spans="1:14" x14ac:dyDescent="0.25">
      <c r="A4118" t="s">
        <v>4909</v>
      </c>
      <c r="B4118" t="s">
        <v>3244</v>
      </c>
      <c r="C4118" t="s">
        <v>914</v>
      </c>
      <c r="D4118" t="s">
        <v>21</v>
      </c>
      <c r="E4118">
        <v>25670</v>
      </c>
      <c r="F4118" t="s">
        <v>22</v>
      </c>
      <c r="G4118" t="s">
        <v>22</v>
      </c>
      <c r="H4118" t="s">
        <v>312</v>
      </c>
      <c r="I4118" t="s">
        <v>313</v>
      </c>
      <c r="J4118" s="1">
        <v>43271</v>
      </c>
      <c r="K4118" s="1">
        <v>43335</v>
      </c>
      <c r="L4118" t="s">
        <v>331</v>
      </c>
      <c r="N4118" t="s">
        <v>1302</v>
      </c>
    </row>
    <row r="4119" spans="1:14" x14ac:dyDescent="0.25">
      <c r="A4119" t="s">
        <v>75</v>
      </c>
      <c r="B4119" t="s">
        <v>76</v>
      </c>
      <c r="C4119" t="s">
        <v>77</v>
      </c>
      <c r="D4119" t="s">
        <v>21</v>
      </c>
      <c r="E4119">
        <v>25671</v>
      </c>
      <c r="F4119" t="s">
        <v>22</v>
      </c>
      <c r="G4119" t="s">
        <v>22</v>
      </c>
      <c r="H4119" t="s">
        <v>78</v>
      </c>
      <c r="I4119" t="s">
        <v>79</v>
      </c>
      <c r="J4119" t="s">
        <v>80</v>
      </c>
      <c r="K4119" s="1">
        <v>43335</v>
      </c>
      <c r="L4119" t="s">
        <v>81</v>
      </c>
      <c r="M4119" t="str">
        <f>HYPERLINK("https://www.regulations.gov/docket?D=FDA-2018-H-3250")</f>
        <v>https://www.regulations.gov/docket?D=FDA-2018-H-3250</v>
      </c>
      <c r="N4119" t="s">
        <v>80</v>
      </c>
    </row>
    <row r="4120" spans="1:14" x14ac:dyDescent="0.25">
      <c r="A4120" t="s">
        <v>3909</v>
      </c>
      <c r="B4120" t="s">
        <v>3910</v>
      </c>
      <c r="C4120" t="s">
        <v>3911</v>
      </c>
      <c r="D4120" t="s">
        <v>21</v>
      </c>
      <c r="E4120">
        <v>25608</v>
      </c>
      <c r="F4120" t="s">
        <v>22</v>
      </c>
      <c r="G4120" t="s">
        <v>22</v>
      </c>
      <c r="H4120" t="s">
        <v>312</v>
      </c>
      <c r="I4120" t="s">
        <v>313</v>
      </c>
      <c r="J4120" s="1">
        <v>43271</v>
      </c>
      <c r="K4120" s="1">
        <v>43335</v>
      </c>
      <c r="L4120" t="s">
        <v>331</v>
      </c>
      <c r="N4120" t="s">
        <v>1299</v>
      </c>
    </row>
    <row r="4121" spans="1:14" x14ac:dyDescent="0.25">
      <c r="A4121" t="s">
        <v>209</v>
      </c>
      <c r="B4121" t="s">
        <v>210</v>
      </c>
      <c r="C4121" t="s">
        <v>211</v>
      </c>
      <c r="D4121" t="s">
        <v>21</v>
      </c>
      <c r="E4121">
        <v>25649</v>
      </c>
      <c r="F4121" t="s">
        <v>22</v>
      </c>
      <c r="G4121" t="s">
        <v>22</v>
      </c>
      <c r="H4121" t="s">
        <v>312</v>
      </c>
      <c r="I4121" t="s">
        <v>313</v>
      </c>
      <c r="J4121" s="1">
        <v>43271</v>
      </c>
      <c r="K4121" s="1">
        <v>43328</v>
      </c>
      <c r="L4121" t="s">
        <v>331</v>
      </c>
      <c r="N4121" t="s">
        <v>1302</v>
      </c>
    </row>
    <row r="4122" spans="1:14" x14ac:dyDescent="0.25">
      <c r="A4122" t="s">
        <v>1300</v>
      </c>
      <c r="B4122" t="s">
        <v>1301</v>
      </c>
      <c r="C4122" t="s">
        <v>113</v>
      </c>
      <c r="D4122" t="s">
        <v>21</v>
      </c>
      <c r="E4122">
        <v>25801</v>
      </c>
      <c r="F4122" t="s">
        <v>22</v>
      </c>
      <c r="G4122" t="s">
        <v>22</v>
      </c>
      <c r="H4122" t="s">
        <v>312</v>
      </c>
      <c r="I4122" t="s">
        <v>313</v>
      </c>
      <c r="J4122" t="s">
        <v>80</v>
      </c>
      <c r="K4122" s="1">
        <v>43318</v>
      </c>
      <c r="L4122" t="s">
        <v>81</v>
      </c>
      <c r="M4122" t="str">
        <f>HYPERLINK("https://www.regulations.gov/docket?D=FDA-2018-H-3049")</f>
        <v>https://www.regulations.gov/docket?D=FDA-2018-H-3049</v>
      </c>
      <c r="N4122" t="s">
        <v>80</v>
      </c>
    </row>
    <row r="4123" spans="1:14" x14ac:dyDescent="0.25">
      <c r="A4123" t="s">
        <v>4947</v>
      </c>
      <c r="B4123" t="s">
        <v>4948</v>
      </c>
      <c r="C4123" t="s">
        <v>2358</v>
      </c>
      <c r="D4123" t="s">
        <v>21</v>
      </c>
      <c r="E4123">
        <v>25177</v>
      </c>
      <c r="F4123" t="s">
        <v>22</v>
      </c>
      <c r="G4123" t="s">
        <v>22</v>
      </c>
      <c r="H4123" t="s">
        <v>329</v>
      </c>
      <c r="I4123" t="s">
        <v>1981</v>
      </c>
      <c r="J4123" s="1">
        <v>43259</v>
      </c>
      <c r="K4123" s="1">
        <v>43314</v>
      </c>
      <c r="L4123" t="s">
        <v>331</v>
      </c>
      <c r="N4123" t="s">
        <v>1330</v>
      </c>
    </row>
    <row r="4124" spans="1:14" x14ac:dyDescent="0.25">
      <c r="A4124" t="s">
        <v>2721</v>
      </c>
      <c r="B4124" t="s">
        <v>2722</v>
      </c>
      <c r="C4124" t="s">
        <v>53</v>
      </c>
      <c r="D4124" t="s">
        <v>21</v>
      </c>
      <c r="E4124">
        <v>25303</v>
      </c>
      <c r="F4124" t="s">
        <v>22</v>
      </c>
      <c r="G4124" t="s">
        <v>22</v>
      </c>
      <c r="H4124" t="s">
        <v>588</v>
      </c>
      <c r="I4124" t="s">
        <v>4371</v>
      </c>
      <c r="J4124" s="1">
        <v>43256</v>
      </c>
      <c r="K4124" s="1">
        <v>43314</v>
      </c>
      <c r="L4124" t="s">
        <v>331</v>
      </c>
      <c r="N4124" t="s">
        <v>1330</v>
      </c>
    </row>
    <row r="4125" spans="1:14" x14ac:dyDescent="0.25">
      <c r="A4125" t="s">
        <v>727</v>
      </c>
      <c r="B4125" t="s">
        <v>728</v>
      </c>
      <c r="C4125" t="s">
        <v>326</v>
      </c>
      <c r="D4125" t="s">
        <v>21</v>
      </c>
      <c r="E4125">
        <v>25702</v>
      </c>
      <c r="F4125" t="s">
        <v>22</v>
      </c>
      <c r="G4125" t="s">
        <v>22</v>
      </c>
      <c r="H4125" t="s">
        <v>312</v>
      </c>
      <c r="I4125" t="s">
        <v>313</v>
      </c>
      <c r="J4125" s="1">
        <v>43257</v>
      </c>
      <c r="K4125" s="1">
        <v>43314</v>
      </c>
      <c r="L4125" t="s">
        <v>331</v>
      </c>
      <c r="N4125" t="s">
        <v>1302</v>
      </c>
    </row>
    <row r="4126" spans="1:14" x14ac:dyDescent="0.25">
      <c r="A4126" t="s">
        <v>46</v>
      </c>
      <c r="B4126" t="s">
        <v>47</v>
      </c>
      <c r="C4126" t="s">
        <v>48</v>
      </c>
      <c r="D4126" t="s">
        <v>21</v>
      </c>
      <c r="E4126">
        <v>25301</v>
      </c>
      <c r="F4126" t="s">
        <v>22</v>
      </c>
      <c r="G4126" t="s">
        <v>22</v>
      </c>
      <c r="H4126" t="s">
        <v>312</v>
      </c>
      <c r="I4126" t="s">
        <v>313</v>
      </c>
      <c r="J4126" s="1">
        <v>43259</v>
      </c>
      <c r="K4126" s="1">
        <v>43314</v>
      </c>
      <c r="L4126" t="s">
        <v>331</v>
      </c>
      <c r="N4126" t="s">
        <v>1302</v>
      </c>
    </row>
    <row r="4127" spans="1:14" x14ac:dyDescent="0.25">
      <c r="A4127" t="s">
        <v>359</v>
      </c>
      <c r="B4127" t="s">
        <v>4303</v>
      </c>
      <c r="C4127" t="s">
        <v>53</v>
      </c>
      <c r="D4127" t="s">
        <v>21</v>
      </c>
      <c r="E4127">
        <v>25309</v>
      </c>
      <c r="F4127" t="s">
        <v>22</v>
      </c>
      <c r="G4127" t="s">
        <v>22</v>
      </c>
      <c r="H4127" t="s">
        <v>588</v>
      </c>
      <c r="I4127" t="s">
        <v>4371</v>
      </c>
      <c r="J4127" s="1">
        <v>43256</v>
      </c>
      <c r="K4127" s="1">
        <v>43314</v>
      </c>
      <c r="L4127" t="s">
        <v>331</v>
      </c>
      <c r="N4127" t="s">
        <v>1330</v>
      </c>
    </row>
    <row r="4128" spans="1:14" x14ac:dyDescent="0.25">
      <c r="A4128" t="s">
        <v>735</v>
      </c>
      <c r="B4128" t="s">
        <v>736</v>
      </c>
      <c r="C4128" t="s">
        <v>326</v>
      </c>
      <c r="D4128" t="s">
        <v>21</v>
      </c>
      <c r="E4128">
        <v>25702</v>
      </c>
      <c r="F4128" t="s">
        <v>22</v>
      </c>
      <c r="G4128" t="s">
        <v>22</v>
      </c>
      <c r="H4128" t="s">
        <v>312</v>
      </c>
      <c r="I4128" t="s">
        <v>313</v>
      </c>
      <c r="J4128" s="1">
        <v>43257</v>
      </c>
      <c r="K4128" s="1">
        <v>43314</v>
      </c>
      <c r="L4128" t="s">
        <v>331</v>
      </c>
      <c r="N4128" t="s">
        <v>1302</v>
      </c>
    </row>
    <row r="4129" spans="1:14" x14ac:dyDescent="0.25">
      <c r="A4129" t="s">
        <v>2952</v>
      </c>
      <c r="B4129" t="s">
        <v>2953</v>
      </c>
      <c r="C4129" t="s">
        <v>326</v>
      </c>
      <c r="D4129" t="s">
        <v>21</v>
      </c>
      <c r="E4129">
        <v>25702</v>
      </c>
      <c r="F4129" t="s">
        <v>22</v>
      </c>
      <c r="G4129" t="s">
        <v>22</v>
      </c>
      <c r="H4129" t="s">
        <v>329</v>
      </c>
      <c r="I4129" t="s">
        <v>330</v>
      </c>
      <c r="J4129" s="1">
        <v>43291</v>
      </c>
      <c r="K4129" s="1">
        <v>43314</v>
      </c>
      <c r="L4129" t="s">
        <v>331</v>
      </c>
      <c r="N4129" t="s">
        <v>1365</v>
      </c>
    </row>
    <row r="4130" spans="1:14" x14ac:dyDescent="0.25">
      <c r="A4130" t="s">
        <v>4116</v>
      </c>
      <c r="B4130" t="s">
        <v>2723</v>
      </c>
      <c r="C4130" t="s">
        <v>48</v>
      </c>
      <c r="D4130" t="s">
        <v>21</v>
      </c>
      <c r="E4130">
        <v>25315</v>
      </c>
      <c r="F4130" t="s">
        <v>22</v>
      </c>
      <c r="G4130" t="s">
        <v>22</v>
      </c>
      <c r="H4130" t="s">
        <v>329</v>
      </c>
      <c r="I4130" t="s">
        <v>2558</v>
      </c>
      <c r="J4130" s="1">
        <v>43300</v>
      </c>
      <c r="K4130" s="1">
        <v>43314</v>
      </c>
      <c r="L4130" t="s">
        <v>331</v>
      </c>
      <c r="N4130" t="s">
        <v>1330</v>
      </c>
    </row>
    <row r="4131" spans="1:14" x14ac:dyDescent="0.25">
      <c r="A4131" t="s">
        <v>787</v>
      </c>
      <c r="B4131" t="s">
        <v>788</v>
      </c>
      <c r="C4131" t="s">
        <v>789</v>
      </c>
      <c r="D4131" t="s">
        <v>21</v>
      </c>
      <c r="E4131">
        <v>26351</v>
      </c>
      <c r="F4131" t="s">
        <v>22</v>
      </c>
      <c r="G4131" t="s">
        <v>22</v>
      </c>
      <c r="H4131" t="s">
        <v>312</v>
      </c>
      <c r="I4131" t="s">
        <v>313</v>
      </c>
      <c r="J4131" s="1">
        <v>43239</v>
      </c>
      <c r="K4131" s="1">
        <v>43311</v>
      </c>
      <c r="L4131" t="s">
        <v>331</v>
      </c>
      <c r="N4131" t="s">
        <v>4956</v>
      </c>
    </row>
    <row r="4132" spans="1:14" x14ac:dyDescent="0.25">
      <c r="A4132" t="s">
        <v>139</v>
      </c>
      <c r="B4132" t="s">
        <v>140</v>
      </c>
      <c r="C4132" t="s">
        <v>48</v>
      </c>
      <c r="D4132" t="s">
        <v>21</v>
      </c>
      <c r="E4132">
        <v>25387</v>
      </c>
      <c r="F4132" t="s">
        <v>22</v>
      </c>
      <c r="G4132" t="s">
        <v>22</v>
      </c>
      <c r="H4132" t="s">
        <v>329</v>
      </c>
      <c r="I4132" t="s">
        <v>449</v>
      </c>
      <c r="J4132" s="1">
        <v>43300</v>
      </c>
      <c r="K4132" s="1">
        <v>43307</v>
      </c>
      <c r="L4132" t="s">
        <v>331</v>
      </c>
      <c r="N4132" t="s">
        <v>1330</v>
      </c>
    </row>
    <row r="4133" spans="1:14" x14ac:dyDescent="0.25">
      <c r="A4133" t="s">
        <v>2370</v>
      </c>
      <c r="B4133" t="s">
        <v>2371</v>
      </c>
      <c r="C4133" t="s">
        <v>2372</v>
      </c>
      <c r="D4133" t="s">
        <v>21</v>
      </c>
      <c r="E4133">
        <v>26038</v>
      </c>
      <c r="F4133" t="s">
        <v>22</v>
      </c>
      <c r="G4133" t="s">
        <v>22</v>
      </c>
      <c r="H4133" t="s">
        <v>312</v>
      </c>
      <c r="I4133" t="s">
        <v>313</v>
      </c>
      <c r="J4133" s="1">
        <v>43254</v>
      </c>
      <c r="K4133" s="1">
        <v>43307</v>
      </c>
      <c r="L4133" t="s">
        <v>331</v>
      </c>
      <c r="N4133" t="s">
        <v>1299</v>
      </c>
    </row>
    <row r="4134" spans="1:14" x14ac:dyDescent="0.25">
      <c r="A4134" t="s">
        <v>359</v>
      </c>
      <c r="B4134" t="s">
        <v>2639</v>
      </c>
      <c r="C4134" t="s">
        <v>326</v>
      </c>
      <c r="D4134" t="s">
        <v>21</v>
      </c>
      <c r="E4134">
        <v>25701</v>
      </c>
      <c r="F4134" t="s">
        <v>22</v>
      </c>
      <c r="G4134" t="s">
        <v>22</v>
      </c>
      <c r="H4134" t="s">
        <v>329</v>
      </c>
      <c r="I4134" t="s">
        <v>330</v>
      </c>
      <c r="J4134" s="1">
        <v>43291</v>
      </c>
      <c r="K4134" s="1">
        <v>43307</v>
      </c>
      <c r="L4134" t="s">
        <v>331</v>
      </c>
      <c r="N4134" t="s">
        <v>1365</v>
      </c>
    </row>
    <row r="4135" spans="1:14" x14ac:dyDescent="0.25">
      <c r="A4135" t="s">
        <v>3181</v>
      </c>
      <c r="B4135" t="s">
        <v>3182</v>
      </c>
      <c r="C4135" t="s">
        <v>326</v>
      </c>
      <c r="D4135" t="s">
        <v>21</v>
      </c>
      <c r="E4135">
        <v>25701</v>
      </c>
      <c r="F4135" t="s">
        <v>22</v>
      </c>
      <c r="G4135" t="s">
        <v>22</v>
      </c>
      <c r="H4135" t="s">
        <v>329</v>
      </c>
      <c r="I4135" t="s">
        <v>330</v>
      </c>
      <c r="J4135" s="1">
        <v>43291</v>
      </c>
      <c r="K4135" s="1">
        <v>43307</v>
      </c>
      <c r="L4135" t="s">
        <v>331</v>
      </c>
      <c r="N4135" t="s">
        <v>1365</v>
      </c>
    </row>
    <row r="4136" spans="1:14" x14ac:dyDescent="0.25">
      <c r="A4136" t="s">
        <v>2852</v>
      </c>
      <c r="B4136" t="s">
        <v>109</v>
      </c>
      <c r="C4136" t="s">
        <v>110</v>
      </c>
      <c r="D4136" t="s">
        <v>21</v>
      </c>
      <c r="E4136">
        <v>26031</v>
      </c>
      <c r="F4136" t="s">
        <v>22</v>
      </c>
      <c r="G4136" t="s">
        <v>22</v>
      </c>
      <c r="H4136" t="s">
        <v>312</v>
      </c>
      <c r="I4136" t="s">
        <v>313</v>
      </c>
      <c r="J4136" s="1">
        <v>43254</v>
      </c>
      <c r="K4136" s="1">
        <v>43307</v>
      </c>
      <c r="L4136" t="s">
        <v>331</v>
      </c>
      <c r="N4136" t="s">
        <v>1299</v>
      </c>
    </row>
    <row r="4137" spans="1:14" x14ac:dyDescent="0.25">
      <c r="A4137" t="s">
        <v>1517</v>
      </c>
      <c r="B4137" t="s">
        <v>2257</v>
      </c>
      <c r="C4137" t="s">
        <v>512</v>
      </c>
      <c r="D4137" t="s">
        <v>21</v>
      </c>
      <c r="E4137">
        <v>26201</v>
      </c>
      <c r="F4137" t="s">
        <v>22</v>
      </c>
      <c r="G4137" t="s">
        <v>22</v>
      </c>
      <c r="H4137" t="s">
        <v>312</v>
      </c>
      <c r="I4137" t="s">
        <v>313</v>
      </c>
      <c r="J4137" s="1">
        <v>43255</v>
      </c>
      <c r="K4137" s="1">
        <v>43307</v>
      </c>
      <c r="L4137" t="s">
        <v>331</v>
      </c>
      <c r="N4137" t="s">
        <v>1302</v>
      </c>
    </row>
    <row r="4138" spans="1:14" x14ac:dyDescent="0.25">
      <c r="A4138" t="s">
        <v>780</v>
      </c>
      <c r="B4138" t="s">
        <v>781</v>
      </c>
      <c r="C4138" t="s">
        <v>71</v>
      </c>
      <c r="D4138" t="s">
        <v>21</v>
      </c>
      <c r="E4138">
        <v>26003</v>
      </c>
      <c r="F4138" t="s">
        <v>22</v>
      </c>
      <c r="G4138" t="s">
        <v>22</v>
      </c>
      <c r="H4138" t="s">
        <v>312</v>
      </c>
      <c r="I4138" t="s">
        <v>313</v>
      </c>
      <c r="J4138" s="1">
        <v>43254</v>
      </c>
      <c r="K4138" s="1">
        <v>43307</v>
      </c>
      <c r="L4138" t="s">
        <v>331</v>
      </c>
      <c r="N4138" t="s">
        <v>1299</v>
      </c>
    </row>
    <row r="4139" spans="1:14" x14ac:dyDescent="0.25">
      <c r="A4139" t="s">
        <v>970</v>
      </c>
      <c r="B4139" t="s">
        <v>1090</v>
      </c>
      <c r="C4139" t="s">
        <v>326</v>
      </c>
      <c r="D4139" t="s">
        <v>21</v>
      </c>
      <c r="E4139">
        <v>25701</v>
      </c>
      <c r="F4139" t="s">
        <v>22</v>
      </c>
      <c r="G4139" t="s">
        <v>22</v>
      </c>
      <c r="H4139" t="s">
        <v>329</v>
      </c>
      <c r="I4139" t="s">
        <v>1981</v>
      </c>
      <c r="J4139" s="1">
        <v>43291</v>
      </c>
      <c r="K4139" s="1">
        <v>43307</v>
      </c>
      <c r="L4139" t="s">
        <v>331</v>
      </c>
      <c r="N4139" t="s">
        <v>1365</v>
      </c>
    </row>
    <row r="4140" spans="1:14" x14ac:dyDescent="0.25">
      <c r="A4140" t="s">
        <v>507</v>
      </c>
      <c r="B4140" t="s">
        <v>508</v>
      </c>
      <c r="C4140" t="s">
        <v>509</v>
      </c>
      <c r="D4140" t="s">
        <v>21</v>
      </c>
      <c r="E4140">
        <v>26679</v>
      </c>
      <c r="F4140" t="s">
        <v>22</v>
      </c>
      <c r="G4140" t="s">
        <v>22</v>
      </c>
      <c r="H4140" t="s">
        <v>312</v>
      </c>
      <c r="I4140" t="s">
        <v>313</v>
      </c>
      <c r="J4140" s="1">
        <v>43204</v>
      </c>
      <c r="K4140" s="1">
        <v>43307</v>
      </c>
      <c r="L4140" t="s">
        <v>331</v>
      </c>
      <c r="N4140" t="s">
        <v>1299</v>
      </c>
    </row>
    <row r="4141" spans="1:14" x14ac:dyDescent="0.25">
      <c r="A4141" t="s">
        <v>2763</v>
      </c>
      <c r="B4141" t="s">
        <v>2764</v>
      </c>
      <c r="C4141" t="s">
        <v>444</v>
      </c>
      <c r="D4141" t="s">
        <v>21</v>
      </c>
      <c r="E4141">
        <v>26288</v>
      </c>
      <c r="F4141" t="s">
        <v>22</v>
      </c>
      <c r="G4141" t="s">
        <v>22</v>
      </c>
      <c r="H4141" t="s">
        <v>312</v>
      </c>
      <c r="I4141" t="s">
        <v>313</v>
      </c>
      <c r="J4141" t="s">
        <v>80</v>
      </c>
      <c r="K4141" s="1">
        <v>43305</v>
      </c>
      <c r="L4141" t="s">
        <v>81</v>
      </c>
      <c r="M4141" t="str">
        <f>HYPERLINK("https://www.regulations.gov/docket?D=FDA-2018-H-2827")</f>
        <v>https://www.regulations.gov/docket?D=FDA-2018-H-2827</v>
      </c>
      <c r="N4141" t="s">
        <v>80</v>
      </c>
    </row>
    <row r="4142" spans="1:14" x14ac:dyDescent="0.25">
      <c r="A4142" t="s">
        <v>1944</v>
      </c>
      <c r="B4142" t="s">
        <v>1945</v>
      </c>
      <c r="C4142" t="s">
        <v>463</v>
      </c>
      <c r="D4142" t="s">
        <v>21</v>
      </c>
      <c r="E4142">
        <v>25550</v>
      </c>
      <c r="F4142" t="s">
        <v>22</v>
      </c>
      <c r="G4142" t="s">
        <v>22</v>
      </c>
      <c r="H4142" t="s">
        <v>312</v>
      </c>
      <c r="I4142" t="s">
        <v>313</v>
      </c>
      <c r="J4142" t="s">
        <v>80</v>
      </c>
      <c r="K4142" s="1">
        <v>43301</v>
      </c>
      <c r="L4142" t="s">
        <v>81</v>
      </c>
      <c r="M4142" t="str">
        <f>HYPERLINK("https://www.regulations.gov/docket?D=FDA-2018-H-2782")</f>
        <v>https://www.regulations.gov/docket?D=FDA-2018-H-2782</v>
      </c>
      <c r="N4142" t="s">
        <v>80</v>
      </c>
    </row>
    <row r="4143" spans="1:14" x14ac:dyDescent="0.25">
      <c r="A4143" t="s">
        <v>2302</v>
      </c>
      <c r="B4143" t="s">
        <v>2303</v>
      </c>
      <c r="C4143" t="s">
        <v>774</v>
      </c>
      <c r="D4143" t="s">
        <v>21</v>
      </c>
      <c r="E4143">
        <v>25428</v>
      </c>
      <c r="F4143" t="s">
        <v>22</v>
      </c>
      <c r="G4143" t="s">
        <v>22</v>
      </c>
      <c r="H4143" t="s">
        <v>329</v>
      </c>
      <c r="I4143" t="s">
        <v>330</v>
      </c>
      <c r="J4143" s="1">
        <v>43286</v>
      </c>
      <c r="K4143" s="1">
        <v>43300</v>
      </c>
      <c r="L4143" t="s">
        <v>331</v>
      </c>
      <c r="N4143" t="s">
        <v>1330</v>
      </c>
    </row>
    <row r="4144" spans="1:14" x14ac:dyDescent="0.25">
      <c r="A4144" t="s">
        <v>2272</v>
      </c>
      <c r="B4144" t="s">
        <v>4985</v>
      </c>
      <c r="C4144" t="s">
        <v>1466</v>
      </c>
      <c r="D4144" t="s">
        <v>21</v>
      </c>
      <c r="E4144">
        <v>25209</v>
      </c>
      <c r="F4144" t="s">
        <v>22</v>
      </c>
      <c r="G4144" t="s">
        <v>22</v>
      </c>
      <c r="H4144" t="s">
        <v>329</v>
      </c>
      <c r="I4144" t="s">
        <v>1981</v>
      </c>
      <c r="J4144" s="1">
        <v>43286</v>
      </c>
      <c r="K4144" s="1">
        <v>43300</v>
      </c>
      <c r="L4144" t="s">
        <v>331</v>
      </c>
      <c r="N4144" t="s">
        <v>1330</v>
      </c>
    </row>
    <row r="4145" spans="1:14" x14ac:dyDescent="0.25">
      <c r="A4145" t="s">
        <v>3359</v>
      </c>
      <c r="B4145" t="s">
        <v>3360</v>
      </c>
      <c r="C4145" t="s">
        <v>1288</v>
      </c>
      <c r="D4145" t="s">
        <v>21</v>
      </c>
      <c r="E4145">
        <v>26505</v>
      </c>
      <c r="F4145" t="s">
        <v>22</v>
      </c>
      <c r="G4145" t="s">
        <v>22</v>
      </c>
      <c r="H4145" t="s">
        <v>312</v>
      </c>
      <c r="I4145" t="s">
        <v>313</v>
      </c>
      <c r="J4145" t="s">
        <v>80</v>
      </c>
      <c r="K4145" s="1">
        <v>43294</v>
      </c>
      <c r="L4145" t="s">
        <v>81</v>
      </c>
      <c r="M4145" t="str">
        <f>HYPERLINK("https://www.regulations.gov/docket?D=FDA-2018-H-2691")</f>
        <v>https://www.regulations.gov/docket?D=FDA-2018-H-2691</v>
      </c>
      <c r="N4145" t="s">
        <v>80</v>
      </c>
    </row>
    <row r="4146" spans="1:14" x14ac:dyDescent="0.25">
      <c r="A4146" t="s">
        <v>5023</v>
      </c>
      <c r="B4146" t="s">
        <v>2305</v>
      </c>
      <c r="C4146" t="s">
        <v>37</v>
      </c>
      <c r="D4146" t="s">
        <v>21</v>
      </c>
      <c r="E4146">
        <v>26505</v>
      </c>
      <c r="F4146" t="s">
        <v>22</v>
      </c>
      <c r="G4146" t="s">
        <v>22</v>
      </c>
      <c r="H4146" t="s">
        <v>312</v>
      </c>
      <c r="I4146" t="s">
        <v>313</v>
      </c>
      <c r="J4146" s="1">
        <v>43240</v>
      </c>
      <c r="K4146" s="1">
        <v>43293</v>
      </c>
      <c r="L4146" t="s">
        <v>331</v>
      </c>
      <c r="N4146" t="s">
        <v>1299</v>
      </c>
    </row>
    <row r="4147" spans="1:14" x14ac:dyDescent="0.25">
      <c r="A4147" t="s">
        <v>2299</v>
      </c>
      <c r="B4147" t="s">
        <v>2300</v>
      </c>
      <c r="C4147" t="s">
        <v>2301</v>
      </c>
      <c r="D4147" t="s">
        <v>21</v>
      </c>
      <c r="E4147">
        <v>26501</v>
      </c>
      <c r="F4147" t="s">
        <v>22</v>
      </c>
      <c r="G4147" t="s">
        <v>22</v>
      </c>
      <c r="H4147" t="s">
        <v>312</v>
      </c>
      <c r="I4147" t="s">
        <v>313</v>
      </c>
      <c r="J4147" s="1">
        <v>43240</v>
      </c>
      <c r="K4147" s="1">
        <v>43293</v>
      </c>
      <c r="L4147" t="s">
        <v>331</v>
      </c>
      <c r="N4147" t="s">
        <v>1302</v>
      </c>
    </row>
    <row r="4148" spans="1:14" x14ac:dyDescent="0.25">
      <c r="A4148" t="s">
        <v>3271</v>
      </c>
      <c r="B4148" t="s">
        <v>3272</v>
      </c>
      <c r="C4148" t="s">
        <v>48</v>
      </c>
      <c r="D4148" t="s">
        <v>21</v>
      </c>
      <c r="E4148">
        <v>25304</v>
      </c>
      <c r="F4148" t="s">
        <v>22</v>
      </c>
      <c r="G4148" t="s">
        <v>22</v>
      </c>
      <c r="H4148" t="s">
        <v>329</v>
      </c>
      <c r="I4148" t="s">
        <v>1981</v>
      </c>
      <c r="J4148" t="s">
        <v>80</v>
      </c>
      <c r="K4148" s="1">
        <v>43290</v>
      </c>
      <c r="L4148" t="s">
        <v>81</v>
      </c>
      <c r="M4148" t="str">
        <f>HYPERLINK("https://www.regulations.gov/docket?D=FDA-2018-H-2618")</f>
        <v>https://www.regulations.gov/docket?D=FDA-2018-H-2618</v>
      </c>
      <c r="N4148" t="s">
        <v>80</v>
      </c>
    </row>
    <row r="4149" spans="1:14" x14ac:dyDescent="0.25">
      <c r="A4149" t="s">
        <v>3562</v>
      </c>
      <c r="B4149" t="s">
        <v>3563</v>
      </c>
      <c r="C4149" t="s">
        <v>3564</v>
      </c>
      <c r="D4149" t="s">
        <v>21</v>
      </c>
      <c r="E4149">
        <v>25601</v>
      </c>
      <c r="F4149" t="s">
        <v>22</v>
      </c>
      <c r="G4149" t="s">
        <v>22</v>
      </c>
      <c r="H4149" t="s">
        <v>312</v>
      </c>
      <c r="I4149" t="s">
        <v>313</v>
      </c>
      <c r="J4149" t="s">
        <v>80</v>
      </c>
      <c r="K4149" s="1">
        <v>43287</v>
      </c>
      <c r="L4149" t="s">
        <v>81</v>
      </c>
      <c r="M4149" t="str">
        <f>HYPERLINK("https://www.regulations.gov/docket?D=FDA-2018-H-2586")</f>
        <v>https://www.regulations.gov/docket?D=FDA-2018-H-2586</v>
      </c>
      <c r="N4149" t="s">
        <v>80</v>
      </c>
    </row>
    <row r="4150" spans="1:14" x14ac:dyDescent="0.25">
      <c r="A4150" t="s">
        <v>2255</v>
      </c>
      <c r="B4150" t="s">
        <v>2256</v>
      </c>
      <c r="C4150" t="s">
        <v>789</v>
      </c>
      <c r="D4150" t="s">
        <v>21</v>
      </c>
      <c r="E4150">
        <v>26351</v>
      </c>
      <c r="F4150" t="s">
        <v>22</v>
      </c>
      <c r="G4150" t="s">
        <v>22</v>
      </c>
      <c r="H4150" t="s">
        <v>312</v>
      </c>
      <c r="I4150" t="s">
        <v>313</v>
      </c>
      <c r="J4150" s="1">
        <v>43239</v>
      </c>
      <c r="K4150" s="1">
        <v>43286</v>
      </c>
      <c r="L4150" t="s">
        <v>331</v>
      </c>
      <c r="N4150" t="s">
        <v>1302</v>
      </c>
    </row>
    <row r="4151" spans="1:14" x14ac:dyDescent="0.25">
      <c r="A4151" t="s">
        <v>3475</v>
      </c>
      <c r="B4151" t="s">
        <v>3476</v>
      </c>
      <c r="C4151" t="s">
        <v>3477</v>
      </c>
      <c r="D4151" t="s">
        <v>21</v>
      </c>
      <c r="E4151">
        <v>25818</v>
      </c>
      <c r="F4151" t="s">
        <v>22</v>
      </c>
      <c r="G4151" t="s">
        <v>22</v>
      </c>
      <c r="H4151" t="s">
        <v>329</v>
      </c>
      <c r="I4151" t="s">
        <v>1100</v>
      </c>
      <c r="J4151" s="1">
        <v>43271</v>
      </c>
      <c r="K4151" s="1">
        <v>43286</v>
      </c>
      <c r="L4151" t="s">
        <v>331</v>
      </c>
      <c r="N4151" t="s">
        <v>1365</v>
      </c>
    </row>
    <row r="4152" spans="1:14" x14ac:dyDescent="0.25">
      <c r="A4152" t="s">
        <v>5059</v>
      </c>
      <c r="B4152" t="s">
        <v>5060</v>
      </c>
      <c r="C4152" t="s">
        <v>113</v>
      </c>
      <c r="D4152" t="s">
        <v>21</v>
      </c>
      <c r="E4152">
        <v>25801</v>
      </c>
      <c r="F4152" t="s">
        <v>22</v>
      </c>
      <c r="G4152" t="s">
        <v>22</v>
      </c>
      <c r="H4152" t="s">
        <v>312</v>
      </c>
      <c r="I4152" t="s">
        <v>313</v>
      </c>
      <c r="J4152" s="1">
        <v>43227</v>
      </c>
      <c r="K4152" s="1">
        <v>43286</v>
      </c>
      <c r="L4152" t="s">
        <v>331</v>
      </c>
      <c r="N4152" t="s">
        <v>1302</v>
      </c>
    </row>
    <row r="4153" spans="1:14" x14ac:dyDescent="0.25">
      <c r="A4153" t="s">
        <v>523</v>
      </c>
      <c r="B4153" t="s">
        <v>524</v>
      </c>
      <c r="C4153" t="s">
        <v>271</v>
      </c>
      <c r="D4153" t="s">
        <v>21</v>
      </c>
      <c r="E4153">
        <v>25404</v>
      </c>
      <c r="F4153" t="s">
        <v>22</v>
      </c>
      <c r="G4153" t="s">
        <v>22</v>
      </c>
      <c r="H4153" t="s">
        <v>588</v>
      </c>
      <c r="I4153" t="s">
        <v>449</v>
      </c>
      <c r="J4153" s="1">
        <v>43237</v>
      </c>
      <c r="K4153" s="1">
        <v>43286</v>
      </c>
      <c r="L4153" t="s">
        <v>331</v>
      </c>
      <c r="N4153" t="s">
        <v>1330</v>
      </c>
    </row>
    <row r="4154" spans="1:14" x14ac:dyDescent="0.25">
      <c r="A4154" t="s">
        <v>2258</v>
      </c>
      <c r="B4154" t="s">
        <v>2259</v>
      </c>
      <c r="C4154" t="s">
        <v>789</v>
      </c>
      <c r="D4154" t="s">
        <v>21</v>
      </c>
      <c r="E4154">
        <v>26351</v>
      </c>
      <c r="F4154" t="s">
        <v>22</v>
      </c>
      <c r="G4154" t="s">
        <v>22</v>
      </c>
      <c r="H4154" t="s">
        <v>312</v>
      </c>
      <c r="I4154" t="s">
        <v>313</v>
      </c>
      <c r="J4154" s="1">
        <v>43239</v>
      </c>
      <c r="K4154" s="1">
        <v>43286</v>
      </c>
      <c r="L4154" t="s">
        <v>331</v>
      </c>
      <c r="N4154" t="s">
        <v>1299</v>
      </c>
    </row>
    <row r="4155" spans="1:14" x14ac:dyDescent="0.25">
      <c r="A4155" t="s">
        <v>2242</v>
      </c>
      <c r="B4155" t="s">
        <v>2243</v>
      </c>
      <c r="C4155" t="s">
        <v>2244</v>
      </c>
      <c r="D4155" t="s">
        <v>21</v>
      </c>
      <c r="E4155">
        <v>26430</v>
      </c>
      <c r="F4155" t="s">
        <v>22</v>
      </c>
      <c r="G4155" t="s">
        <v>22</v>
      </c>
      <c r="H4155" t="s">
        <v>312</v>
      </c>
      <c r="I4155" t="s">
        <v>313</v>
      </c>
      <c r="J4155" s="1">
        <v>43239</v>
      </c>
      <c r="K4155" s="1">
        <v>43286</v>
      </c>
      <c r="L4155" t="s">
        <v>331</v>
      </c>
      <c r="N4155" t="s">
        <v>1299</v>
      </c>
    </row>
    <row r="4156" spans="1:14" x14ac:dyDescent="0.25">
      <c r="A4156" t="s">
        <v>2415</v>
      </c>
      <c r="B4156" t="s">
        <v>2416</v>
      </c>
      <c r="C4156" t="s">
        <v>2417</v>
      </c>
      <c r="D4156" t="s">
        <v>21</v>
      </c>
      <c r="E4156">
        <v>25085</v>
      </c>
      <c r="F4156" t="s">
        <v>22</v>
      </c>
      <c r="G4156" t="s">
        <v>22</v>
      </c>
      <c r="H4156" t="s">
        <v>329</v>
      </c>
      <c r="I4156" t="s">
        <v>1981</v>
      </c>
      <c r="J4156" s="1">
        <v>43269</v>
      </c>
      <c r="K4156" s="1">
        <v>43279</v>
      </c>
      <c r="L4156" t="s">
        <v>331</v>
      </c>
      <c r="N4156" t="s">
        <v>1365</v>
      </c>
    </row>
    <row r="4157" spans="1:14" x14ac:dyDescent="0.25">
      <c r="A4157" t="s">
        <v>2608</v>
      </c>
      <c r="B4157" t="s">
        <v>2609</v>
      </c>
      <c r="C4157" t="s">
        <v>683</v>
      </c>
      <c r="D4157" t="s">
        <v>21</v>
      </c>
      <c r="E4157">
        <v>26062</v>
      </c>
      <c r="F4157" t="s">
        <v>22</v>
      </c>
      <c r="G4157" t="s">
        <v>22</v>
      </c>
      <c r="H4157" t="s">
        <v>329</v>
      </c>
      <c r="I4157" t="s">
        <v>330</v>
      </c>
      <c r="J4157" s="1">
        <v>43226</v>
      </c>
      <c r="K4157" s="1">
        <v>43279</v>
      </c>
      <c r="L4157" t="s">
        <v>331</v>
      </c>
      <c r="N4157" t="s">
        <v>1330</v>
      </c>
    </row>
    <row r="4158" spans="1:14" x14ac:dyDescent="0.25">
      <c r="A4158" t="s">
        <v>970</v>
      </c>
      <c r="B4158" t="s">
        <v>1600</v>
      </c>
      <c r="C4158" t="s">
        <v>98</v>
      </c>
      <c r="D4158" t="s">
        <v>21</v>
      </c>
      <c r="E4158">
        <v>25271</v>
      </c>
      <c r="F4158" t="s">
        <v>22</v>
      </c>
      <c r="G4158" t="s">
        <v>22</v>
      </c>
      <c r="H4158" t="s">
        <v>329</v>
      </c>
      <c r="I4158" t="s">
        <v>1981</v>
      </c>
      <c r="J4158" s="1">
        <v>43228</v>
      </c>
      <c r="K4158" s="1">
        <v>43279</v>
      </c>
      <c r="L4158" t="s">
        <v>331</v>
      </c>
      <c r="N4158" t="s">
        <v>1330</v>
      </c>
    </row>
    <row r="4159" spans="1:14" x14ac:dyDescent="0.25">
      <c r="A4159" t="s">
        <v>3290</v>
      </c>
      <c r="B4159" t="s">
        <v>2557</v>
      </c>
      <c r="C4159" t="s">
        <v>271</v>
      </c>
      <c r="D4159" t="s">
        <v>21</v>
      </c>
      <c r="E4159">
        <v>25404</v>
      </c>
      <c r="F4159" t="s">
        <v>22</v>
      </c>
      <c r="G4159" t="s">
        <v>22</v>
      </c>
      <c r="H4159" t="s">
        <v>329</v>
      </c>
      <c r="I4159" t="s">
        <v>2558</v>
      </c>
      <c r="J4159" s="1">
        <v>43272</v>
      </c>
      <c r="K4159" s="1">
        <v>43279</v>
      </c>
      <c r="L4159" t="s">
        <v>331</v>
      </c>
      <c r="N4159" t="s">
        <v>1330</v>
      </c>
    </row>
    <row r="4160" spans="1:14" x14ac:dyDescent="0.25">
      <c r="A4160" t="s">
        <v>790</v>
      </c>
      <c r="B4160" t="s">
        <v>2918</v>
      </c>
      <c r="C4160" t="s">
        <v>2919</v>
      </c>
      <c r="D4160" t="s">
        <v>21</v>
      </c>
      <c r="E4160">
        <v>25570</v>
      </c>
      <c r="F4160" t="s">
        <v>22</v>
      </c>
      <c r="G4160" t="s">
        <v>22</v>
      </c>
      <c r="H4160" t="s">
        <v>78</v>
      </c>
      <c r="I4160" t="s">
        <v>79</v>
      </c>
      <c r="J4160" s="1">
        <v>43229</v>
      </c>
      <c r="K4160" s="1">
        <v>43279</v>
      </c>
      <c r="L4160" t="s">
        <v>331</v>
      </c>
      <c r="N4160" t="s">
        <v>1302</v>
      </c>
    </row>
    <row r="4161" spans="1:14" x14ac:dyDescent="0.25">
      <c r="A4161" t="s">
        <v>3495</v>
      </c>
      <c r="B4161" t="s">
        <v>3496</v>
      </c>
      <c r="C4161" t="s">
        <v>1014</v>
      </c>
      <c r="D4161" t="s">
        <v>21</v>
      </c>
      <c r="E4161">
        <v>25530</v>
      </c>
      <c r="F4161" t="s">
        <v>22</v>
      </c>
      <c r="G4161" t="s">
        <v>22</v>
      </c>
      <c r="H4161" t="s">
        <v>78</v>
      </c>
      <c r="I4161" t="s">
        <v>79</v>
      </c>
      <c r="J4161" t="s">
        <v>80</v>
      </c>
      <c r="K4161" s="1">
        <v>43276</v>
      </c>
      <c r="L4161" t="s">
        <v>81</v>
      </c>
      <c r="M4161" t="str">
        <f>HYPERLINK("https://www.regulations.gov/docket?D=FDA-2018-H-2422")</f>
        <v>https://www.regulations.gov/docket?D=FDA-2018-H-2422</v>
      </c>
      <c r="N4161" t="s">
        <v>80</v>
      </c>
    </row>
    <row r="4162" spans="1:14" x14ac:dyDescent="0.25">
      <c r="A4162" t="s">
        <v>2588</v>
      </c>
      <c r="B4162" t="s">
        <v>44</v>
      </c>
      <c r="C4162" t="s">
        <v>2589</v>
      </c>
      <c r="D4162" t="s">
        <v>21</v>
      </c>
      <c r="E4162">
        <v>26291</v>
      </c>
      <c r="F4162" t="s">
        <v>22</v>
      </c>
      <c r="G4162" t="s">
        <v>22</v>
      </c>
      <c r="H4162" t="s">
        <v>312</v>
      </c>
      <c r="I4162" t="s">
        <v>313</v>
      </c>
      <c r="J4162" s="1">
        <v>43218</v>
      </c>
      <c r="K4162" s="1">
        <v>43272</v>
      </c>
      <c r="L4162" t="s">
        <v>331</v>
      </c>
      <c r="N4162" t="s">
        <v>1299</v>
      </c>
    </row>
    <row r="4163" spans="1:14" x14ac:dyDescent="0.25">
      <c r="A4163" t="s">
        <v>2717</v>
      </c>
      <c r="B4163" t="s">
        <v>1526</v>
      </c>
      <c r="C4163" t="s">
        <v>326</v>
      </c>
      <c r="D4163" t="s">
        <v>21</v>
      </c>
      <c r="E4163">
        <v>25705</v>
      </c>
      <c r="F4163" t="s">
        <v>22</v>
      </c>
      <c r="G4163" t="s">
        <v>22</v>
      </c>
      <c r="H4163" t="s">
        <v>312</v>
      </c>
      <c r="I4163" t="s">
        <v>313</v>
      </c>
      <c r="J4163" s="1">
        <v>43222</v>
      </c>
      <c r="K4163" s="1">
        <v>43272</v>
      </c>
      <c r="L4163" t="s">
        <v>331</v>
      </c>
      <c r="N4163" t="s">
        <v>1302</v>
      </c>
    </row>
    <row r="4164" spans="1:14" x14ac:dyDescent="0.25">
      <c r="A4164" t="s">
        <v>2598</v>
      </c>
      <c r="B4164" t="s">
        <v>2599</v>
      </c>
      <c r="C4164" t="s">
        <v>45</v>
      </c>
      <c r="D4164" t="s">
        <v>21</v>
      </c>
      <c r="E4164">
        <v>26291</v>
      </c>
      <c r="F4164" t="s">
        <v>22</v>
      </c>
      <c r="G4164" t="s">
        <v>22</v>
      </c>
      <c r="H4164" t="s">
        <v>312</v>
      </c>
      <c r="I4164" t="s">
        <v>449</v>
      </c>
      <c r="J4164" s="1">
        <v>43218</v>
      </c>
      <c r="K4164" s="1">
        <v>43272</v>
      </c>
      <c r="L4164" t="s">
        <v>331</v>
      </c>
      <c r="N4164" t="s">
        <v>1302</v>
      </c>
    </row>
    <row r="4165" spans="1:14" x14ac:dyDescent="0.25">
      <c r="A4165" t="s">
        <v>2600</v>
      </c>
      <c r="B4165" t="s">
        <v>2601</v>
      </c>
      <c r="C4165" t="s">
        <v>2602</v>
      </c>
      <c r="D4165" t="s">
        <v>21</v>
      </c>
      <c r="E4165">
        <v>26293</v>
      </c>
      <c r="F4165" t="s">
        <v>22</v>
      </c>
      <c r="G4165" t="s">
        <v>22</v>
      </c>
      <c r="H4165" t="s">
        <v>312</v>
      </c>
      <c r="I4165" t="s">
        <v>313</v>
      </c>
      <c r="J4165" s="1">
        <v>43218</v>
      </c>
      <c r="K4165" s="1">
        <v>43272</v>
      </c>
      <c r="L4165" t="s">
        <v>331</v>
      </c>
      <c r="N4165" t="s">
        <v>1299</v>
      </c>
    </row>
    <row r="4166" spans="1:14" x14ac:dyDescent="0.25">
      <c r="A4166" t="s">
        <v>347</v>
      </c>
      <c r="B4166" t="s">
        <v>348</v>
      </c>
      <c r="C4166" t="s">
        <v>304</v>
      </c>
      <c r="D4166" t="s">
        <v>21</v>
      </c>
      <c r="E4166">
        <v>24740</v>
      </c>
      <c r="F4166" t="s">
        <v>22</v>
      </c>
      <c r="G4166" t="s">
        <v>22</v>
      </c>
      <c r="H4166" t="s">
        <v>312</v>
      </c>
      <c r="I4166" t="s">
        <v>598</v>
      </c>
      <c r="J4166" s="1">
        <v>43219</v>
      </c>
      <c r="K4166" s="1">
        <v>43272</v>
      </c>
      <c r="L4166" t="s">
        <v>331</v>
      </c>
      <c r="N4166" t="s">
        <v>1299</v>
      </c>
    </row>
    <row r="4167" spans="1:14" x14ac:dyDescent="0.25">
      <c r="A4167" t="s">
        <v>3292</v>
      </c>
      <c r="B4167" t="s">
        <v>3293</v>
      </c>
      <c r="C4167" t="s">
        <v>48</v>
      </c>
      <c r="D4167" t="s">
        <v>21</v>
      </c>
      <c r="E4167">
        <v>25302</v>
      </c>
      <c r="F4167" t="s">
        <v>22</v>
      </c>
      <c r="G4167" t="s">
        <v>22</v>
      </c>
      <c r="H4167" t="s">
        <v>588</v>
      </c>
      <c r="I4167" t="s">
        <v>4371</v>
      </c>
      <c r="J4167" t="s">
        <v>80</v>
      </c>
      <c r="K4167" s="1">
        <v>43271</v>
      </c>
      <c r="L4167" t="s">
        <v>81</v>
      </c>
      <c r="M4167" t="str">
        <f>HYPERLINK("https://www.regulations.gov/docket?D=FDA-2018-H-2372")</f>
        <v>https://www.regulations.gov/docket?D=FDA-2018-H-2372</v>
      </c>
      <c r="N4167" t="s">
        <v>80</v>
      </c>
    </row>
    <row r="4168" spans="1:14" x14ac:dyDescent="0.25">
      <c r="A4168" t="s">
        <v>1284</v>
      </c>
      <c r="B4168" t="s">
        <v>1285</v>
      </c>
      <c r="C4168" t="s">
        <v>683</v>
      </c>
      <c r="D4168" t="s">
        <v>21</v>
      </c>
      <c r="E4168">
        <v>26062</v>
      </c>
      <c r="F4168" t="s">
        <v>22</v>
      </c>
      <c r="G4168" t="s">
        <v>22</v>
      </c>
      <c r="H4168" t="s">
        <v>312</v>
      </c>
      <c r="I4168" t="s">
        <v>313</v>
      </c>
      <c r="J4168" t="s">
        <v>80</v>
      </c>
      <c r="K4168" s="1">
        <v>43271</v>
      </c>
      <c r="L4168" t="s">
        <v>81</v>
      </c>
      <c r="M4168" t="str">
        <f>HYPERLINK("https://www.regulations.gov/docket?D=FDA-2018-H-2364")</f>
        <v>https://www.regulations.gov/docket?D=FDA-2018-H-2364</v>
      </c>
      <c r="N4168" t="s">
        <v>80</v>
      </c>
    </row>
    <row r="4169" spans="1:14" x14ac:dyDescent="0.25">
      <c r="A4169" t="s">
        <v>2591</v>
      </c>
      <c r="B4169" t="s">
        <v>2592</v>
      </c>
      <c r="C4169" t="s">
        <v>58</v>
      </c>
      <c r="D4169" t="s">
        <v>21</v>
      </c>
      <c r="E4169">
        <v>26280</v>
      </c>
      <c r="F4169" t="s">
        <v>22</v>
      </c>
      <c r="G4169" t="s">
        <v>22</v>
      </c>
      <c r="H4169" t="s">
        <v>312</v>
      </c>
      <c r="I4169" t="s">
        <v>313</v>
      </c>
      <c r="J4169" t="s">
        <v>80</v>
      </c>
      <c r="K4169" s="1">
        <v>43266</v>
      </c>
      <c r="L4169" t="s">
        <v>81</v>
      </c>
      <c r="M4169" t="str">
        <f>HYPERLINK("https://www.regulations.gov/docket?D=FDA-2018-H-2300")</f>
        <v>https://www.regulations.gov/docket?D=FDA-2018-H-2300</v>
      </c>
      <c r="N4169" t="s">
        <v>80</v>
      </c>
    </row>
    <row r="4170" spans="1:14" x14ac:dyDescent="0.25">
      <c r="A4170" t="s">
        <v>3511</v>
      </c>
      <c r="B4170" t="s">
        <v>3512</v>
      </c>
      <c r="C4170" t="s">
        <v>784</v>
      </c>
      <c r="D4170" t="s">
        <v>21</v>
      </c>
      <c r="E4170">
        <v>26070</v>
      </c>
      <c r="F4170" t="s">
        <v>22</v>
      </c>
      <c r="G4170" t="s">
        <v>22</v>
      </c>
      <c r="H4170" t="s">
        <v>312</v>
      </c>
      <c r="I4170" t="s">
        <v>313</v>
      </c>
      <c r="J4170" s="1">
        <v>43205</v>
      </c>
      <c r="K4170" s="1">
        <v>43265</v>
      </c>
      <c r="L4170" t="s">
        <v>331</v>
      </c>
      <c r="N4170" t="s">
        <v>1299</v>
      </c>
    </row>
    <row r="4171" spans="1:14" x14ac:dyDescent="0.25">
      <c r="A4171" t="s">
        <v>4115</v>
      </c>
      <c r="B4171" t="s">
        <v>1720</v>
      </c>
      <c r="C4171" t="s">
        <v>509</v>
      </c>
      <c r="D4171" t="s">
        <v>21</v>
      </c>
      <c r="E4171">
        <v>26679</v>
      </c>
      <c r="F4171" t="s">
        <v>22</v>
      </c>
      <c r="G4171" t="s">
        <v>22</v>
      </c>
      <c r="H4171" t="s">
        <v>312</v>
      </c>
      <c r="I4171" t="s">
        <v>313</v>
      </c>
      <c r="J4171" s="1">
        <v>43204</v>
      </c>
      <c r="K4171" s="1">
        <v>43258</v>
      </c>
      <c r="L4171" t="s">
        <v>331</v>
      </c>
      <c r="N4171" t="s">
        <v>1299</v>
      </c>
    </row>
    <row r="4172" spans="1:14" x14ac:dyDescent="0.25">
      <c r="A4172" t="s">
        <v>2304</v>
      </c>
      <c r="B4172" t="s">
        <v>2697</v>
      </c>
      <c r="C4172" t="s">
        <v>326</v>
      </c>
      <c r="D4172" t="s">
        <v>21</v>
      </c>
      <c r="E4172">
        <v>25705</v>
      </c>
      <c r="F4172" t="s">
        <v>22</v>
      </c>
      <c r="G4172" t="s">
        <v>22</v>
      </c>
      <c r="H4172" t="s">
        <v>78</v>
      </c>
      <c r="I4172" t="s">
        <v>2698</v>
      </c>
      <c r="J4172" s="1">
        <v>43199</v>
      </c>
      <c r="K4172" s="1">
        <v>43258</v>
      </c>
      <c r="L4172" t="s">
        <v>331</v>
      </c>
      <c r="N4172" t="s">
        <v>1299</v>
      </c>
    </row>
    <row r="4173" spans="1:14" x14ac:dyDescent="0.25">
      <c r="A4173" t="s">
        <v>3509</v>
      </c>
      <c r="B4173" t="s">
        <v>724</v>
      </c>
      <c r="C4173" t="s">
        <v>326</v>
      </c>
      <c r="D4173" t="s">
        <v>21</v>
      </c>
      <c r="E4173">
        <v>25705</v>
      </c>
      <c r="F4173" t="s">
        <v>22</v>
      </c>
      <c r="G4173" t="s">
        <v>22</v>
      </c>
      <c r="H4173" t="s">
        <v>78</v>
      </c>
      <c r="I4173" t="s">
        <v>79</v>
      </c>
      <c r="J4173" s="1">
        <v>43199</v>
      </c>
      <c r="K4173" s="1">
        <v>43258</v>
      </c>
      <c r="L4173" t="s">
        <v>331</v>
      </c>
      <c r="N4173" t="s">
        <v>332</v>
      </c>
    </row>
    <row r="4174" spans="1:14" x14ac:dyDescent="0.25">
      <c r="A4174" t="s">
        <v>4511</v>
      </c>
      <c r="B4174" t="s">
        <v>497</v>
      </c>
      <c r="C4174" t="s">
        <v>480</v>
      </c>
      <c r="D4174" t="s">
        <v>21</v>
      </c>
      <c r="E4174">
        <v>25901</v>
      </c>
      <c r="F4174" t="s">
        <v>22</v>
      </c>
      <c r="G4174" t="s">
        <v>22</v>
      </c>
      <c r="H4174" t="s">
        <v>312</v>
      </c>
      <c r="I4174" t="s">
        <v>313</v>
      </c>
      <c r="J4174" s="1">
        <v>43204</v>
      </c>
      <c r="K4174" s="1">
        <v>43258</v>
      </c>
      <c r="L4174" t="s">
        <v>331</v>
      </c>
      <c r="N4174" t="s">
        <v>1299</v>
      </c>
    </row>
    <row r="4175" spans="1:14" x14ac:dyDescent="0.25">
      <c r="A4175" t="s">
        <v>2954</v>
      </c>
      <c r="B4175" t="s">
        <v>2955</v>
      </c>
      <c r="C4175" t="s">
        <v>326</v>
      </c>
      <c r="D4175" t="s">
        <v>21</v>
      </c>
      <c r="E4175">
        <v>25705</v>
      </c>
      <c r="F4175" t="s">
        <v>22</v>
      </c>
      <c r="G4175" t="s">
        <v>22</v>
      </c>
      <c r="H4175" t="s">
        <v>78</v>
      </c>
      <c r="I4175" t="s">
        <v>79</v>
      </c>
      <c r="J4175" s="1">
        <v>43199</v>
      </c>
      <c r="K4175" s="1">
        <v>43258</v>
      </c>
      <c r="L4175" t="s">
        <v>331</v>
      </c>
      <c r="N4175" t="s">
        <v>1299</v>
      </c>
    </row>
    <row r="4176" spans="1:14" x14ac:dyDescent="0.25">
      <c r="A4176" t="s">
        <v>3814</v>
      </c>
      <c r="B4176" t="s">
        <v>395</v>
      </c>
      <c r="C4176" t="s">
        <v>384</v>
      </c>
      <c r="D4176" t="s">
        <v>21</v>
      </c>
      <c r="E4176">
        <v>26542</v>
      </c>
      <c r="F4176" t="s">
        <v>22</v>
      </c>
      <c r="G4176" t="s">
        <v>22</v>
      </c>
      <c r="H4176" t="s">
        <v>312</v>
      </c>
      <c r="I4176" t="s">
        <v>313</v>
      </c>
      <c r="J4176" s="1">
        <v>43198</v>
      </c>
      <c r="K4176" s="1">
        <v>43251</v>
      </c>
      <c r="L4176" t="s">
        <v>331</v>
      </c>
      <c r="N4176" t="s">
        <v>1299</v>
      </c>
    </row>
    <row r="4177" spans="1:14" x14ac:dyDescent="0.25">
      <c r="A4177" t="s">
        <v>5192</v>
      </c>
      <c r="B4177" t="s">
        <v>5193</v>
      </c>
      <c r="C4177" t="s">
        <v>537</v>
      </c>
      <c r="D4177" t="s">
        <v>21</v>
      </c>
      <c r="E4177">
        <v>25053</v>
      </c>
      <c r="F4177" t="s">
        <v>22</v>
      </c>
      <c r="G4177" t="s">
        <v>22</v>
      </c>
      <c r="H4177" t="s">
        <v>78</v>
      </c>
      <c r="I4177" t="s">
        <v>79</v>
      </c>
      <c r="J4177" t="s">
        <v>80</v>
      </c>
      <c r="K4177" s="1">
        <v>43251</v>
      </c>
      <c r="L4177" t="s">
        <v>81</v>
      </c>
      <c r="M4177" t="str">
        <f>HYPERLINK("https://www.regulations.gov/docket?D=FDA-2018-H-2070")</f>
        <v>https://www.regulations.gov/docket?D=FDA-2018-H-2070</v>
      </c>
      <c r="N4177" t="s">
        <v>80</v>
      </c>
    </row>
    <row r="4178" spans="1:14" x14ac:dyDescent="0.25">
      <c r="A4178" t="s">
        <v>1289</v>
      </c>
      <c r="B4178" t="s">
        <v>1290</v>
      </c>
      <c r="C4178" t="s">
        <v>206</v>
      </c>
      <c r="D4178" t="s">
        <v>21</v>
      </c>
      <c r="E4178">
        <v>25637</v>
      </c>
      <c r="F4178" t="s">
        <v>22</v>
      </c>
      <c r="G4178" t="s">
        <v>22</v>
      </c>
      <c r="H4178" t="s">
        <v>78</v>
      </c>
      <c r="I4178" t="s">
        <v>79</v>
      </c>
      <c r="J4178" s="1">
        <v>43193</v>
      </c>
      <c r="K4178" s="1">
        <v>43251</v>
      </c>
      <c r="L4178" t="s">
        <v>331</v>
      </c>
      <c r="N4178" t="s">
        <v>1302</v>
      </c>
    </row>
    <row r="4179" spans="1:14" x14ac:dyDescent="0.25">
      <c r="A4179" t="s">
        <v>3548</v>
      </c>
      <c r="B4179" t="s">
        <v>3549</v>
      </c>
      <c r="C4179" t="s">
        <v>138</v>
      </c>
      <c r="D4179" t="s">
        <v>21</v>
      </c>
      <c r="E4179">
        <v>25547</v>
      </c>
      <c r="F4179" t="s">
        <v>22</v>
      </c>
      <c r="G4179" t="s">
        <v>22</v>
      </c>
      <c r="H4179" t="s">
        <v>78</v>
      </c>
      <c r="I4179" t="s">
        <v>2698</v>
      </c>
      <c r="J4179" t="s">
        <v>80</v>
      </c>
      <c r="K4179" s="1">
        <v>43249</v>
      </c>
      <c r="L4179" t="s">
        <v>81</v>
      </c>
      <c r="M4179" t="str">
        <f>HYPERLINK("https://www.regulations.gov/docket?D=FDA-2018-H-2031")</f>
        <v>https://www.regulations.gov/docket?D=FDA-2018-H-2031</v>
      </c>
      <c r="N4179" t="s">
        <v>80</v>
      </c>
    </row>
    <row r="4180" spans="1:14" x14ac:dyDescent="0.25">
      <c r="A4180" t="s">
        <v>3361</v>
      </c>
      <c r="B4180" t="s">
        <v>3362</v>
      </c>
      <c r="C4180" t="s">
        <v>2114</v>
      </c>
      <c r="D4180" t="s">
        <v>21</v>
      </c>
      <c r="E4180">
        <v>24938</v>
      </c>
      <c r="F4180" t="s">
        <v>22</v>
      </c>
      <c r="G4180" t="s">
        <v>22</v>
      </c>
      <c r="H4180" t="s">
        <v>312</v>
      </c>
      <c r="I4180" t="s">
        <v>313</v>
      </c>
      <c r="J4180" t="s">
        <v>80</v>
      </c>
      <c r="K4180" s="1">
        <v>43249</v>
      </c>
      <c r="L4180" t="s">
        <v>81</v>
      </c>
      <c r="M4180" t="str">
        <f>HYPERLINK("https://www.regulations.gov/docket?D=FDA-2018-H-2023")</f>
        <v>https://www.regulations.gov/docket?D=FDA-2018-H-2023</v>
      </c>
      <c r="N4180" t="s">
        <v>80</v>
      </c>
    </row>
    <row r="4181" spans="1:14" x14ac:dyDescent="0.25">
      <c r="A4181" t="s">
        <v>3388</v>
      </c>
      <c r="B4181" t="s">
        <v>3389</v>
      </c>
      <c r="C4181" t="s">
        <v>3390</v>
      </c>
      <c r="D4181" t="s">
        <v>21</v>
      </c>
      <c r="E4181">
        <v>25208</v>
      </c>
      <c r="F4181" t="s">
        <v>22</v>
      </c>
      <c r="G4181" t="s">
        <v>22</v>
      </c>
      <c r="H4181" t="s">
        <v>78</v>
      </c>
      <c r="I4181" t="s">
        <v>79</v>
      </c>
      <c r="J4181" t="s">
        <v>80</v>
      </c>
      <c r="K4181" s="1">
        <v>43249</v>
      </c>
      <c r="L4181" t="s">
        <v>81</v>
      </c>
      <c r="M4181" t="str">
        <f>HYPERLINK("https://www.regulations.gov/docket?D=FDA-2018-H-2018")</f>
        <v>https://www.regulations.gov/docket?D=FDA-2018-H-2018</v>
      </c>
      <c r="N4181" t="s">
        <v>80</v>
      </c>
    </row>
    <row r="4182" spans="1:14" x14ac:dyDescent="0.25">
      <c r="A4182" t="s">
        <v>3386</v>
      </c>
      <c r="B4182" t="s">
        <v>3387</v>
      </c>
      <c r="C4182" t="s">
        <v>301</v>
      </c>
      <c r="D4182" t="s">
        <v>21</v>
      </c>
      <c r="E4182">
        <v>26034</v>
      </c>
      <c r="F4182" t="s">
        <v>22</v>
      </c>
      <c r="G4182" t="s">
        <v>22</v>
      </c>
      <c r="H4182" t="s">
        <v>312</v>
      </c>
      <c r="I4182" t="s">
        <v>313</v>
      </c>
      <c r="J4182" t="s">
        <v>80</v>
      </c>
      <c r="K4182" s="1">
        <v>43245</v>
      </c>
      <c r="L4182" t="s">
        <v>81</v>
      </c>
      <c r="M4182" t="str">
        <f>HYPERLINK("https://www.regulations.gov/docket?D=FDA-2018-H-2007")</f>
        <v>https://www.regulations.gov/docket?D=FDA-2018-H-2007</v>
      </c>
      <c r="N4182" t="s">
        <v>80</v>
      </c>
    </row>
    <row r="4183" spans="1:14" x14ac:dyDescent="0.25">
      <c r="A4183" t="s">
        <v>3191</v>
      </c>
      <c r="B4183" t="s">
        <v>3192</v>
      </c>
      <c r="C4183" t="s">
        <v>326</v>
      </c>
      <c r="D4183" t="s">
        <v>21</v>
      </c>
      <c r="E4183">
        <v>25702</v>
      </c>
      <c r="F4183" t="s">
        <v>22</v>
      </c>
      <c r="G4183" t="s">
        <v>22</v>
      </c>
      <c r="H4183" t="s">
        <v>78</v>
      </c>
      <c r="I4183" t="s">
        <v>79</v>
      </c>
      <c r="J4183" t="s">
        <v>80</v>
      </c>
      <c r="K4183" s="1">
        <v>43245</v>
      </c>
      <c r="L4183" t="s">
        <v>81</v>
      </c>
      <c r="M4183" t="str">
        <f>HYPERLINK("https://www.regulations.gov/docket?D=FDA-2018-H-2005")</f>
        <v>https://www.regulations.gov/docket?D=FDA-2018-H-2005</v>
      </c>
      <c r="N4183" t="s">
        <v>80</v>
      </c>
    </row>
    <row r="4184" spans="1:14" x14ac:dyDescent="0.25">
      <c r="A4184" t="s">
        <v>1948</v>
      </c>
      <c r="B4184" t="s">
        <v>1949</v>
      </c>
      <c r="C4184" t="s">
        <v>1950</v>
      </c>
      <c r="D4184" t="s">
        <v>21</v>
      </c>
      <c r="E4184">
        <v>25260</v>
      </c>
      <c r="F4184" t="s">
        <v>22</v>
      </c>
      <c r="G4184" t="s">
        <v>22</v>
      </c>
      <c r="H4184" t="s">
        <v>78</v>
      </c>
      <c r="I4184" t="s">
        <v>79</v>
      </c>
      <c r="J4184" s="1">
        <v>43185</v>
      </c>
      <c r="K4184" s="1">
        <v>43244</v>
      </c>
      <c r="L4184" t="s">
        <v>331</v>
      </c>
      <c r="N4184" t="s">
        <v>1302</v>
      </c>
    </row>
    <row r="4185" spans="1:14" x14ac:dyDescent="0.25">
      <c r="A4185" t="s">
        <v>1039</v>
      </c>
      <c r="B4185" t="s">
        <v>1714</v>
      </c>
      <c r="C4185" t="s">
        <v>1380</v>
      </c>
      <c r="D4185" t="s">
        <v>21</v>
      </c>
      <c r="E4185">
        <v>26330</v>
      </c>
      <c r="F4185" t="s">
        <v>22</v>
      </c>
      <c r="G4185" t="s">
        <v>22</v>
      </c>
      <c r="H4185" t="s">
        <v>312</v>
      </c>
      <c r="I4185" t="s">
        <v>313</v>
      </c>
      <c r="J4185" s="1">
        <v>43185</v>
      </c>
      <c r="K4185" s="1">
        <v>43244</v>
      </c>
      <c r="L4185" t="s">
        <v>331</v>
      </c>
      <c r="N4185" t="s">
        <v>1302</v>
      </c>
    </row>
    <row r="4186" spans="1:14" x14ac:dyDescent="0.25">
      <c r="A4186" t="s">
        <v>533</v>
      </c>
      <c r="B4186" t="s">
        <v>4304</v>
      </c>
      <c r="C4186" t="s">
        <v>71</v>
      </c>
      <c r="D4186" t="s">
        <v>21</v>
      </c>
      <c r="E4186">
        <v>26003</v>
      </c>
      <c r="F4186" t="s">
        <v>22</v>
      </c>
      <c r="G4186" t="s">
        <v>22</v>
      </c>
      <c r="H4186" t="s">
        <v>312</v>
      </c>
      <c r="I4186" t="s">
        <v>313</v>
      </c>
      <c r="J4186" s="1">
        <v>43187</v>
      </c>
      <c r="K4186" s="1">
        <v>43244</v>
      </c>
      <c r="L4186" t="s">
        <v>331</v>
      </c>
      <c r="N4186" t="s">
        <v>1302</v>
      </c>
    </row>
    <row r="4187" spans="1:14" x14ac:dyDescent="0.25">
      <c r="A4187" t="s">
        <v>3367</v>
      </c>
      <c r="B4187" t="s">
        <v>3368</v>
      </c>
      <c r="C4187" t="s">
        <v>1044</v>
      </c>
      <c r="D4187" t="s">
        <v>21</v>
      </c>
      <c r="E4187">
        <v>25524</v>
      </c>
      <c r="F4187" t="s">
        <v>22</v>
      </c>
      <c r="G4187" t="s">
        <v>22</v>
      </c>
      <c r="H4187" t="s">
        <v>78</v>
      </c>
      <c r="I4187" t="s">
        <v>79</v>
      </c>
      <c r="J4187" t="s">
        <v>80</v>
      </c>
      <c r="K4187" s="1">
        <v>43238</v>
      </c>
      <c r="L4187" t="s">
        <v>81</v>
      </c>
      <c r="M4187" t="str">
        <f>HYPERLINK("https://www.regulations.gov/docket?D=FDA-2018-H-1920")</f>
        <v>https://www.regulations.gov/docket?D=FDA-2018-H-1920</v>
      </c>
      <c r="N4187" t="s">
        <v>80</v>
      </c>
    </row>
    <row r="4188" spans="1:14" x14ac:dyDescent="0.25">
      <c r="A4188" t="s">
        <v>2298</v>
      </c>
      <c r="B4188" t="s">
        <v>39</v>
      </c>
      <c r="C4188" t="s">
        <v>37</v>
      </c>
      <c r="D4188" t="s">
        <v>21</v>
      </c>
      <c r="E4188">
        <v>26505</v>
      </c>
      <c r="F4188" t="s">
        <v>22</v>
      </c>
      <c r="G4188" t="s">
        <v>22</v>
      </c>
      <c r="H4188" t="s">
        <v>312</v>
      </c>
      <c r="I4188" t="s">
        <v>313</v>
      </c>
      <c r="J4188" s="1">
        <v>43179</v>
      </c>
      <c r="K4188" s="1">
        <v>43237</v>
      </c>
      <c r="L4188" t="s">
        <v>331</v>
      </c>
      <c r="N4188" t="s">
        <v>1302</v>
      </c>
    </row>
    <row r="4189" spans="1:14" x14ac:dyDescent="0.25">
      <c r="A4189" t="s">
        <v>3376</v>
      </c>
      <c r="B4189" t="s">
        <v>3377</v>
      </c>
      <c r="C4189" t="s">
        <v>220</v>
      </c>
      <c r="D4189" t="s">
        <v>21</v>
      </c>
      <c r="E4189">
        <v>25506</v>
      </c>
      <c r="F4189" t="s">
        <v>22</v>
      </c>
      <c r="G4189" t="s">
        <v>22</v>
      </c>
      <c r="H4189" t="s">
        <v>78</v>
      </c>
      <c r="I4189" t="s">
        <v>79</v>
      </c>
      <c r="J4189" s="1">
        <v>43179</v>
      </c>
      <c r="K4189" s="1">
        <v>43237</v>
      </c>
      <c r="L4189" t="s">
        <v>331</v>
      </c>
      <c r="N4189" t="s">
        <v>1299</v>
      </c>
    </row>
    <row r="4190" spans="1:14" x14ac:dyDescent="0.25">
      <c r="A4190" t="s">
        <v>966</v>
      </c>
      <c r="B4190" t="s">
        <v>967</v>
      </c>
      <c r="C4190" t="s">
        <v>968</v>
      </c>
      <c r="D4190" t="s">
        <v>21</v>
      </c>
      <c r="E4190">
        <v>25067</v>
      </c>
      <c r="F4190" t="s">
        <v>22</v>
      </c>
      <c r="G4190" t="s">
        <v>22</v>
      </c>
      <c r="H4190" t="s">
        <v>312</v>
      </c>
      <c r="I4190" t="s">
        <v>313</v>
      </c>
      <c r="J4190" t="s">
        <v>80</v>
      </c>
      <c r="K4190" s="1">
        <v>43237</v>
      </c>
      <c r="L4190" t="s">
        <v>81</v>
      </c>
      <c r="M4190" t="str">
        <f>HYPERLINK("https://www.regulations.gov/docket?D=FDA-2018-H-1905")</f>
        <v>https://www.regulations.gov/docket?D=FDA-2018-H-1905</v>
      </c>
      <c r="N4190" t="s">
        <v>80</v>
      </c>
    </row>
    <row r="4191" spans="1:14" x14ac:dyDescent="0.25">
      <c r="A4191" t="s">
        <v>439</v>
      </c>
      <c r="B4191" t="s">
        <v>5238</v>
      </c>
      <c r="C4191" t="s">
        <v>3366</v>
      </c>
      <c r="D4191" t="s">
        <v>21</v>
      </c>
      <c r="E4191">
        <v>24902</v>
      </c>
      <c r="F4191" t="s">
        <v>22</v>
      </c>
      <c r="G4191" t="s">
        <v>22</v>
      </c>
      <c r="H4191" t="s">
        <v>312</v>
      </c>
      <c r="I4191" t="s">
        <v>313</v>
      </c>
      <c r="J4191" s="1">
        <v>43179</v>
      </c>
      <c r="K4191" s="1">
        <v>43237</v>
      </c>
      <c r="L4191" t="s">
        <v>331</v>
      </c>
      <c r="N4191" t="s">
        <v>1302</v>
      </c>
    </row>
    <row r="4192" spans="1:14" x14ac:dyDescent="0.25">
      <c r="A4192" t="s">
        <v>5264</v>
      </c>
      <c r="B4192" t="s">
        <v>3117</v>
      </c>
      <c r="C4192" t="s">
        <v>1014</v>
      </c>
      <c r="D4192" t="s">
        <v>21</v>
      </c>
      <c r="E4192">
        <v>25530</v>
      </c>
      <c r="F4192" t="s">
        <v>22</v>
      </c>
      <c r="G4192" t="s">
        <v>22</v>
      </c>
      <c r="H4192" t="s">
        <v>312</v>
      </c>
      <c r="I4192" t="s">
        <v>313</v>
      </c>
      <c r="J4192" t="s">
        <v>80</v>
      </c>
      <c r="K4192" s="1">
        <v>43230</v>
      </c>
      <c r="L4192" t="s">
        <v>81</v>
      </c>
      <c r="M4192" t="str">
        <f>HYPERLINK("https://www.regulations.gov/docket?D=FDA-2018-H-1805")</f>
        <v>https://www.regulations.gov/docket?D=FDA-2018-H-1805</v>
      </c>
      <c r="N4192" t="s">
        <v>80</v>
      </c>
    </row>
    <row r="4193" spans="1:14" x14ac:dyDescent="0.25">
      <c r="A4193" t="s">
        <v>4245</v>
      </c>
      <c r="B4193" t="s">
        <v>4246</v>
      </c>
      <c r="C4193" t="s">
        <v>326</v>
      </c>
      <c r="D4193" t="s">
        <v>21</v>
      </c>
      <c r="E4193">
        <v>25702</v>
      </c>
      <c r="F4193" t="s">
        <v>22</v>
      </c>
      <c r="G4193" t="s">
        <v>22</v>
      </c>
      <c r="H4193" t="s">
        <v>78</v>
      </c>
      <c r="I4193" t="s">
        <v>79</v>
      </c>
      <c r="J4193" t="s">
        <v>80</v>
      </c>
      <c r="K4193" s="1">
        <v>43230</v>
      </c>
      <c r="L4193" t="s">
        <v>81</v>
      </c>
      <c r="M4193" t="str">
        <f>HYPERLINK("https://www.regulations.gov/docket?D=FDA-2018-H-1810")</f>
        <v>https://www.regulations.gov/docket?D=FDA-2018-H-1810</v>
      </c>
      <c r="N4193" t="s">
        <v>80</v>
      </c>
    </row>
    <row r="4194" spans="1:14" x14ac:dyDescent="0.25">
      <c r="A4194" t="s">
        <v>3351</v>
      </c>
      <c r="B4194" t="s">
        <v>2225</v>
      </c>
      <c r="C4194" t="s">
        <v>271</v>
      </c>
      <c r="D4194" t="s">
        <v>21</v>
      </c>
      <c r="E4194">
        <v>25403</v>
      </c>
      <c r="F4194" t="s">
        <v>22</v>
      </c>
      <c r="G4194" t="s">
        <v>22</v>
      </c>
      <c r="H4194" t="s">
        <v>312</v>
      </c>
      <c r="I4194" t="s">
        <v>701</v>
      </c>
      <c r="J4194" s="1">
        <v>43167</v>
      </c>
      <c r="K4194" s="1">
        <v>43223</v>
      </c>
      <c r="L4194" t="s">
        <v>331</v>
      </c>
      <c r="N4194" t="s">
        <v>1299</v>
      </c>
    </row>
    <row r="4195" spans="1:14" x14ac:dyDescent="0.25">
      <c r="A4195" t="s">
        <v>2407</v>
      </c>
      <c r="B4195" t="s">
        <v>5291</v>
      </c>
      <c r="C4195" t="s">
        <v>686</v>
      </c>
      <c r="D4195" t="s">
        <v>21</v>
      </c>
      <c r="E4195">
        <v>26301</v>
      </c>
      <c r="F4195" t="s">
        <v>22</v>
      </c>
      <c r="G4195" t="s">
        <v>22</v>
      </c>
      <c r="H4195" t="s">
        <v>312</v>
      </c>
      <c r="I4195" t="s">
        <v>313</v>
      </c>
      <c r="J4195" t="s">
        <v>80</v>
      </c>
      <c r="K4195" s="1">
        <v>43217</v>
      </c>
      <c r="L4195" t="s">
        <v>5292</v>
      </c>
      <c r="M4195" t="str">
        <f>HYPERLINK("https://www.regulations.gov/docket?D=FDA-2018-R-1619")</f>
        <v>https://www.regulations.gov/docket?D=FDA-2018-R-1619</v>
      </c>
      <c r="N4195" t="s">
        <v>80</v>
      </c>
    </row>
    <row r="4196" spans="1:14" x14ac:dyDescent="0.25">
      <c r="A4196" t="s">
        <v>5293</v>
      </c>
      <c r="B4196" t="s">
        <v>5294</v>
      </c>
      <c r="C4196" t="s">
        <v>304</v>
      </c>
      <c r="D4196" t="s">
        <v>21</v>
      </c>
      <c r="E4196">
        <v>24740</v>
      </c>
      <c r="F4196" t="s">
        <v>22</v>
      </c>
      <c r="G4196" t="s">
        <v>22</v>
      </c>
      <c r="H4196" t="s">
        <v>5295</v>
      </c>
      <c r="I4196" t="s">
        <v>1981</v>
      </c>
      <c r="J4196" s="1">
        <v>43167</v>
      </c>
      <c r="K4196" s="1">
        <v>43216</v>
      </c>
      <c r="L4196" t="s">
        <v>331</v>
      </c>
      <c r="N4196" t="s">
        <v>1365</v>
      </c>
    </row>
    <row r="4197" spans="1:14" x14ac:dyDescent="0.25">
      <c r="A4197" t="s">
        <v>2652</v>
      </c>
      <c r="B4197" t="s">
        <v>2653</v>
      </c>
      <c r="C4197" t="s">
        <v>991</v>
      </c>
      <c r="D4197" t="s">
        <v>21</v>
      </c>
      <c r="E4197">
        <v>25414</v>
      </c>
      <c r="F4197" t="s">
        <v>22</v>
      </c>
      <c r="G4197" t="s">
        <v>22</v>
      </c>
      <c r="H4197" t="s">
        <v>312</v>
      </c>
      <c r="I4197" t="s">
        <v>701</v>
      </c>
      <c r="J4197" s="1">
        <v>43165</v>
      </c>
      <c r="K4197" s="1">
        <v>43216</v>
      </c>
      <c r="L4197" t="s">
        <v>331</v>
      </c>
      <c r="N4197" t="s">
        <v>1299</v>
      </c>
    </row>
    <row r="4198" spans="1:14" x14ac:dyDescent="0.25">
      <c r="A4198" t="s">
        <v>3374</v>
      </c>
      <c r="B4198" t="s">
        <v>3375</v>
      </c>
      <c r="C4198" t="s">
        <v>991</v>
      </c>
      <c r="D4198" t="s">
        <v>21</v>
      </c>
      <c r="E4198">
        <v>25414</v>
      </c>
      <c r="F4198" t="s">
        <v>22</v>
      </c>
      <c r="G4198" t="s">
        <v>22</v>
      </c>
      <c r="H4198" t="s">
        <v>312</v>
      </c>
      <c r="I4198" t="s">
        <v>701</v>
      </c>
      <c r="J4198" s="1">
        <v>43165</v>
      </c>
      <c r="K4198" s="1">
        <v>43216</v>
      </c>
      <c r="L4198" t="s">
        <v>331</v>
      </c>
      <c r="N4198" t="s">
        <v>1299</v>
      </c>
    </row>
    <row r="4199" spans="1:14" x14ac:dyDescent="0.25">
      <c r="A4199" t="s">
        <v>4618</v>
      </c>
      <c r="B4199" t="s">
        <v>2560</v>
      </c>
      <c r="C4199" t="s">
        <v>2561</v>
      </c>
      <c r="D4199" t="s">
        <v>21</v>
      </c>
      <c r="E4199">
        <v>24874</v>
      </c>
      <c r="F4199" t="s">
        <v>22</v>
      </c>
      <c r="G4199" t="s">
        <v>22</v>
      </c>
      <c r="H4199" t="s">
        <v>312</v>
      </c>
      <c r="I4199" t="s">
        <v>313</v>
      </c>
      <c r="J4199" s="1">
        <v>43166</v>
      </c>
      <c r="K4199" s="1">
        <v>43216</v>
      </c>
      <c r="L4199" t="s">
        <v>331</v>
      </c>
      <c r="N4199" t="s">
        <v>1302</v>
      </c>
    </row>
    <row r="4200" spans="1:14" x14ac:dyDescent="0.25">
      <c r="A4200" t="s">
        <v>2407</v>
      </c>
      <c r="B4200" t="s">
        <v>1983</v>
      </c>
      <c r="C4200" t="s">
        <v>304</v>
      </c>
      <c r="D4200" t="s">
        <v>21</v>
      </c>
      <c r="E4200">
        <v>24740</v>
      </c>
      <c r="F4200" t="s">
        <v>22</v>
      </c>
      <c r="G4200" t="s">
        <v>22</v>
      </c>
      <c r="H4200" t="s">
        <v>5295</v>
      </c>
      <c r="I4200" t="s">
        <v>1981</v>
      </c>
      <c r="J4200" s="1">
        <v>43167</v>
      </c>
      <c r="K4200" s="1">
        <v>43216</v>
      </c>
      <c r="L4200" t="s">
        <v>331</v>
      </c>
      <c r="N4200" t="s">
        <v>1330</v>
      </c>
    </row>
    <row r="4201" spans="1:14" x14ac:dyDescent="0.25">
      <c r="A4201" t="s">
        <v>3316</v>
      </c>
      <c r="B4201" t="s">
        <v>3317</v>
      </c>
      <c r="C4201" t="s">
        <v>1358</v>
      </c>
      <c r="D4201" t="s">
        <v>21</v>
      </c>
      <c r="E4201">
        <v>26378</v>
      </c>
      <c r="F4201" t="s">
        <v>22</v>
      </c>
      <c r="G4201" t="s">
        <v>22</v>
      </c>
      <c r="H4201" t="s">
        <v>312</v>
      </c>
      <c r="I4201" t="s">
        <v>313</v>
      </c>
      <c r="J4201" s="1">
        <v>43168</v>
      </c>
      <c r="K4201" s="1">
        <v>43216</v>
      </c>
      <c r="L4201" t="s">
        <v>331</v>
      </c>
      <c r="N4201" t="s">
        <v>1299</v>
      </c>
    </row>
    <row r="4202" spans="1:14" x14ac:dyDescent="0.25">
      <c r="A4202" t="s">
        <v>2407</v>
      </c>
      <c r="B4202" t="s">
        <v>3470</v>
      </c>
      <c r="C4202" t="s">
        <v>441</v>
      </c>
      <c r="D4202" t="s">
        <v>21</v>
      </c>
      <c r="E4202">
        <v>26554</v>
      </c>
      <c r="F4202" t="s">
        <v>22</v>
      </c>
      <c r="G4202" t="s">
        <v>22</v>
      </c>
      <c r="H4202" t="s">
        <v>312</v>
      </c>
      <c r="I4202" t="s">
        <v>313</v>
      </c>
      <c r="J4202" t="s">
        <v>80</v>
      </c>
      <c r="K4202" s="1">
        <v>43210</v>
      </c>
      <c r="L4202" t="s">
        <v>5292</v>
      </c>
      <c r="M4202" t="str">
        <f>HYPERLINK("https://www.regulations.gov/docket?D=FDA-2018-R-1543")</f>
        <v>https://www.regulations.gov/docket?D=FDA-2018-R-1543</v>
      </c>
      <c r="N4202" t="s">
        <v>80</v>
      </c>
    </row>
    <row r="4203" spans="1:14" x14ac:dyDescent="0.25">
      <c r="A4203" t="s">
        <v>5097</v>
      </c>
      <c r="B4203" t="s">
        <v>5098</v>
      </c>
      <c r="C4203" t="s">
        <v>441</v>
      </c>
      <c r="D4203" t="s">
        <v>21</v>
      </c>
      <c r="E4203">
        <v>26554</v>
      </c>
      <c r="F4203" t="s">
        <v>22</v>
      </c>
      <c r="G4203" t="s">
        <v>22</v>
      </c>
      <c r="H4203" t="s">
        <v>312</v>
      </c>
      <c r="I4203" t="s">
        <v>313</v>
      </c>
      <c r="J4203" s="1">
        <v>43162</v>
      </c>
      <c r="K4203" s="1">
        <v>43209</v>
      </c>
      <c r="L4203" t="s">
        <v>331</v>
      </c>
      <c r="N4203" t="s">
        <v>1299</v>
      </c>
    </row>
    <row r="4204" spans="1:14" x14ac:dyDescent="0.25">
      <c r="A4204" t="s">
        <v>2220</v>
      </c>
      <c r="B4204" t="s">
        <v>2221</v>
      </c>
      <c r="C4204" t="s">
        <v>271</v>
      </c>
      <c r="D4204" t="s">
        <v>21</v>
      </c>
      <c r="E4204">
        <v>25404</v>
      </c>
      <c r="F4204" t="s">
        <v>22</v>
      </c>
      <c r="G4204" t="s">
        <v>22</v>
      </c>
      <c r="H4204" t="s">
        <v>312</v>
      </c>
      <c r="I4204" t="s">
        <v>767</v>
      </c>
      <c r="J4204" t="s">
        <v>80</v>
      </c>
      <c r="K4204" s="1">
        <v>43202</v>
      </c>
      <c r="L4204" t="s">
        <v>81</v>
      </c>
      <c r="M4204" t="str">
        <f>HYPERLINK("https://www.regulations.gov/docket?D=FDA-2018-H-1465")</f>
        <v>https://www.regulations.gov/docket?D=FDA-2018-H-1465</v>
      </c>
      <c r="N4204" t="s">
        <v>80</v>
      </c>
    </row>
    <row r="4205" spans="1:14" x14ac:dyDescent="0.25">
      <c r="A4205" t="s">
        <v>4132</v>
      </c>
      <c r="B4205" t="s">
        <v>4133</v>
      </c>
      <c r="C4205" t="s">
        <v>1769</v>
      </c>
      <c r="D4205" t="s">
        <v>21</v>
      </c>
      <c r="E4205">
        <v>26320</v>
      </c>
      <c r="F4205" t="s">
        <v>22</v>
      </c>
      <c r="G4205" t="s">
        <v>22</v>
      </c>
      <c r="H4205" t="s">
        <v>312</v>
      </c>
      <c r="I4205" t="s">
        <v>313</v>
      </c>
      <c r="J4205" t="s">
        <v>80</v>
      </c>
      <c r="K4205" s="1">
        <v>43200</v>
      </c>
      <c r="L4205" t="s">
        <v>81</v>
      </c>
      <c r="M4205" t="str">
        <f>HYPERLINK("https://www.regulations.gov/docket?D=FDA-2018-H-1437")</f>
        <v>https://www.regulations.gov/docket?D=FDA-2018-H-1437</v>
      </c>
      <c r="N4205" t="s">
        <v>80</v>
      </c>
    </row>
    <row r="4206" spans="1:14" x14ac:dyDescent="0.25">
      <c r="A4206" t="s">
        <v>4002</v>
      </c>
      <c r="B4206" t="s">
        <v>4003</v>
      </c>
      <c r="C4206" t="s">
        <v>434</v>
      </c>
      <c r="D4206" t="s">
        <v>21</v>
      </c>
      <c r="E4206">
        <v>25143</v>
      </c>
      <c r="F4206" t="s">
        <v>22</v>
      </c>
      <c r="G4206" t="s">
        <v>22</v>
      </c>
      <c r="H4206" t="s">
        <v>312</v>
      </c>
      <c r="I4206" t="s">
        <v>313</v>
      </c>
      <c r="J4206" t="s">
        <v>80</v>
      </c>
      <c r="K4206" s="1">
        <v>43199</v>
      </c>
      <c r="L4206" t="s">
        <v>81</v>
      </c>
      <c r="M4206" t="str">
        <f>HYPERLINK("https://www.regulations.gov/docket?D=FDA-2018-H-1418")</f>
        <v>https://www.regulations.gov/docket?D=FDA-2018-H-1418</v>
      </c>
      <c r="N4206" t="s">
        <v>80</v>
      </c>
    </row>
    <row r="4207" spans="1:14" x14ac:dyDescent="0.25">
      <c r="A4207" t="s">
        <v>3562</v>
      </c>
      <c r="B4207" t="s">
        <v>3563</v>
      </c>
      <c r="C4207" t="s">
        <v>841</v>
      </c>
      <c r="D4207" t="s">
        <v>21</v>
      </c>
      <c r="E4207">
        <v>25601</v>
      </c>
      <c r="F4207" t="s">
        <v>22</v>
      </c>
      <c r="G4207" t="s">
        <v>22</v>
      </c>
      <c r="H4207" t="s">
        <v>78</v>
      </c>
      <c r="I4207" t="s">
        <v>79</v>
      </c>
      <c r="J4207" t="s">
        <v>80</v>
      </c>
      <c r="K4207" s="1">
        <v>43199</v>
      </c>
      <c r="L4207" t="s">
        <v>81</v>
      </c>
      <c r="M4207" t="str">
        <f>HYPERLINK("https://www.regulations.gov/docket?D=FDA-2018-H-1423")</f>
        <v>https://www.regulations.gov/docket?D=FDA-2018-H-1423</v>
      </c>
      <c r="N4207" t="s">
        <v>80</v>
      </c>
    </row>
    <row r="4208" spans="1:14" x14ac:dyDescent="0.25">
      <c r="A4208" t="s">
        <v>349</v>
      </c>
      <c r="B4208" t="s">
        <v>1093</v>
      </c>
      <c r="C4208" t="s">
        <v>326</v>
      </c>
      <c r="D4208" t="s">
        <v>21</v>
      </c>
      <c r="E4208">
        <v>25701</v>
      </c>
      <c r="F4208" t="s">
        <v>22</v>
      </c>
      <c r="G4208" t="s">
        <v>22</v>
      </c>
      <c r="H4208" t="s">
        <v>78</v>
      </c>
      <c r="I4208" t="s">
        <v>79</v>
      </c>
      <c r="J4208" t="s">
        <v>80</v>
      </c>
      <c r="K4208" s="1">
        <v>43196</v>
      </c>
      <c r="L4208" t="s">
        <v>81</v>
      </c>
      <c r="M4208" t="str">
        <f>HYPERLINK("https://www.regulations.gov/docket?D=FDA-2018-H-1413")</f>
        <v>https://www.regulations.gov/docket?D=FDA-2018-H-1413</v>
      </c>
      <c r="N4208" t="s">
        <v>80</v>
      </c>
    </row>
    <row r="4209" spans="1:14" x14ac:dyDescent="0.25">
      <c r="A4209" t="s">
        <v>4057</v>
      </c>
      <c r="B4209" t="s">
        <v>4058</v>
      </c>
      <c r="C4209" t="s">
        <v>271</v>
      </c>
      <c r="D4209" t="s">
        <v>21</v>
      </c>
      <c r="E4209">
        <v>25405</v>
      </c>
      <c r="F4209" t="s">
        <v>22</v>
      </c>
      <c r="G4209" t="s">
        <v>22</v>
      </c>
      <c r="H4209" t="s">
        <v>5295</v>
      </c>
      <c r="I4209" t="s">
        <v>1100</v>
      </c>
      <c r="J4209" t="s">
        <v>80</v>
      </c>
      <c r="K4209" s="1">
        <v>43182</v>
      </c>
      <c r="L4209" t="s">
        <v>81</v>
      </c>
      <c r="M4209" t="str">
        <f>HYPERLINK("https://www.regulations.gov/docket?D=FDA-2018-H-1220")</f>
        <v>https://www.regulations.gov/docket?D=FDA-2018-H-1220</v>
      </c>
      <c r="N4209" t="s">
        <v>80</v>
      </c>
    </row>
    <row r="4210" spans="1:14" x14ac:dyDescent="0.25">
      <c r="A4210" t="s">
        <v>2407</v>
      </c>
      <c r="B4210" t="s">
        <v>3498</v>
      </c>
      <c r="C4210" t="s">
        <v>1112</v>
      </c>
      <c r="D4210" t="s">
        <v>21</v>
      </c>
      <c r="E4210">
        <v>26601</v>
      </c>
      <c r="F4210" t="s">
        <v>22</v>
      </c>
      <c r="G4210" t="s">
        <v>22</v>
      </c>
      <c r="H4210" t="s">
        <v>312</v>
      </c>
      <c r="I4210" t="s">
        <v>313</v>
      </c>
      <c r="J4210" s="1">
        <v>43140</v>
      </c>
      <c r="K4210" s="1">
        <v>43181</v>
      </c>
      <c r="L4210" t="s">
        <v>331</v>
      </c>
      <c r="N4210" t="s">
        <v>1299</v>
      </c>
    </row>
    <row r="4211" spans="1:14" x14ac:dyDescent="0.25">
      <c r="A4211" t="s">
        <v>4060</v>
      </c>
      <c r="B4211" t="s">
        <v>4061</v>
      </c>
      <c r="C4211" t="s">
        <v>976</v>
      </c>
      <c r="D4211" t="s">
        <v>21</v>
      </c>
      <c r="E4211">
        <v>25438</v>
      </c>
      <c r="F4211" t="s">
        <v>22</v>
      </c>
      <c r="G4211" t="s">
        <v>22</v>
      </c>
      <c r="H4211" t="s">
        <v>5295</v>
      </c>
      <c r="I4211" t="s">
        <v>1981</v>
      </c>
      <c r="J4211" t="s">
        <v>80</v>
      </c>
      <c r="K4211" s="1">
        <v>43174</v>
      </c>
      <c r="L4211" t="s">
        <v>81</v>
      </c>
      <c r="M4211" t="str">
        <f>HYPERLINK("https://www.regulations.gov/docket?D=FDA-2018-H-1132")</f>
        <v>https://www.regulations.gov/docket?D=FDA-2018-H-1132</v>
      </c>
      <c r="N4211" t="s">
        <v>80</v>
      </c>
    </row>
    <row r="4212" spans="1:14" x14ac:dyDescent="0.25">
      <c r="A4212" t="s">
        <v>359</v>
      </c>
      <c r="B4212" t="s">
        <v>2490</v>
      </c>
      <c r="C4212" t="s">
        <v>2491</v>
      </c>
      <c r="D4212" t="s">
        <v>21</v>
      </c>
      <c r="E4212">
        <v>26719</v>
      </c>
      <c r="F4212" t="s">
        <v>22</v>
      </c>
      <c r="G4212" t="s">
        <v>22</v>
      </c>
      <c r="H4212" t="s">
        <v>312</v>
      </c>
      <c r="I4212" t="s">
        <v>701</v>
      </c>
      <c r="J4212" s="1">
        <v>43143</v>
      </c>
      <c r="K4212" s="1">
        <v>43174</v>
      </c>
      <c r="L4212" t="s">
        <v>331</v>
      </c>
      <c r="N4212" t="s">
        <v>1302</v>
      </c>
    </row>
    <row r="4213" spans="1:14" x14ac:dyDescent="0.25">
      <c r="A4213" t="s">
        <v>2380</v>
      </c>
      <c r="B4213" t="s">
        <v>2835</v>
      </c>
      <c r="C4213" t="s">
        <v>637</v>
      </c>
      <c r="D4213" t="s">
        <v>21</v>
      </c>
      <c r="E4213">
        <v>26101</v>
      </c>
      <c r="F4213" t="s">
        <v>22</v>
      </c>
      <c r="G4213" t="s">
        <v>22</v>
      </c>
      <c r="H4213" t="s">
        <v>312</v>
      </c>
      <c r="I4213" t="s">
        <v>3982</v>
      </c>
      <c r="J4213" s="1">
        <v>43145</v>
      </c>
      <c r="K4213" s="1">
        <v>43174</v>
      </c>
      <c r="L4213" t="s">
        <v>331</v>
      </c>
      <c r="N4213" t="s">
        <v>1302</v>
      </c>
    </row>
    <row r="4214" spans="1:14" x14ac:dyDescent="0.25">
      <c r="A4214" t="s">
        <v>3506</v>
      </c>
      <c r="B4214" t="s">
        <v>3507</v>
      </c>
      <c r="C4214" t="s">
        <v>3508</v>
      </c>
      <c r="D4214" t="s">
        <v>21</v>
      </c>
      <c r="E4214">
        <v>25545</v>
      </c>
      <c r="F4214" t="s">
        <v>22</v>
      </c>
      <c r="G4214" t="s">
        <v>22</v>
      </c>
      <c r="H4214" t="s">
        <v>78</v>
      </c>
      <c r="I4214" t="s">
        <v>79</v>
      </c>
      <c r="J4214" s="1">
        <v>43143</v>
      </c>
      <c r="K4214" s="1">
        <v>43174</v>
      </c>
      <c r="L4214" t="s">
        <v>331</v>
      </c>
      <c r="N4214" t="s">
        <v>1299</v>
      </c>
    </row>
    <row r="4215" spans="1:14" x14ac:dyDescent="0.25">
      <c r="A4215" t="s">
        <v>2753</v>
      </c>
      <c r="B4215" t="s">
        <v>2754</v>
      </c>
      <c r="C4215" t="s">
        <v>463</v>
      </c>
      <c r="D4215" t="s">
        <v>21</v>
      </c>
      <c r="E4215">
        <v>25550</v>
      </c>
      <c r="F4215" t="s">
        <v>22</v>
      </c>
      <c r="G4215" t="s">
        <v>22</v>
      </c>
      <c r="H4215" t="s">
        <v>312</v>
      </c>
      <c r="I4215" t="s">
        <v>313</v>
      </c>
      <c r="J4215" t="s">
        <v>80</v>
      </c>
      <c r="K4215" s="1">
        <v>43172</v>
      </c>
      <c r="L4215" t="s">
        <v>5292</v>
      </c>
      <c r="M4215" t="str">
        <f>HYPERLINK("https://www.regulations.gov/docket?D=FDA-2018-R-1074")</f>
        <v>https://www.regulations.gov/docket?D=FDA-2018-R-1074</v>
      </c>
      <c r="N4215" t="s">
        <v>80</v>
      </c>
    </row>
    <row r="4216" spans="1:14" x14ac:dyDescent="0.25">
      <c r="A4216" t="s">
        <v>560</v>
      </c>
      <c r="B4216" t="s">
        <v>561</v>
      </c>
      <c r="C4216" t="s">
        <v>562</v>
      </c>
      <c r="D4216" t="s">
        <v>21</v>
      </c>
      <c r="E4216">
        <v>26763</v>
      </c>
      <c r="F4216" t="s">
        <v>22</v>
      </c>
      <c r="G4216" t="s">
        <v>22</v>
      </c>
      <c r="H4216" t="s">
        <v>312</v>
      </c>
      <c r="I4216" t="s">
        <v>701</v>
      </c>
      <c r="J4216" t="s">
        <v>80</v>
      </c>
      <c r="K4216" s="1">
        <v>43171</v>
      </c>
      <c r="L4216" t="s">
        <v>81</v>
      </c>
      <c r="M4216" t="str">
        <f>HYPERLINK("https://www.regulations.gov/docket?D=FDA-2018-H-1054")</f>
        <v>https://www.regulations.gov/docket?D=FDA-2018-H-1054</v>
      </c>
      <c r="N4216" t="s">
        <v>80</v>
      </c>
    </row>
    <row r="4217" spans="1:14" x14ac:dyDescent="0.25">
      <c r="A4217" t="s">
        <v>2405</v>
      </c>
      <c r="B4217" t="s">
        <v>4050</v>
      </c>
      <c r="C4217" t="s">
        <v>4051</v>
      </c>
      <c r="D4217" t="s">
        <v>21</v>
      </c>
      <c r="E4217">
        <v>26335</v>
      </c>
      <c r="F4217" t="s">
        <v>22</v>
      </c>
      <c r="G4217" t="s">
        <v>22</v>
      </c>
      <c r="H4217" t="s">
        <v>312</v>
      </c>
      <c r="I4217" t="s">
        <v>313</v>
      </c>
      <c r="J4217" s="1">
        <v>43140</v>
      </c>
      <c r="K4217" s="1">
        <v>43167</v>
      </c>
      <c r="L4217" t="s">
        <v>331</v>
      </c>
      <c r="N4217" t="s">
        <v>1299</v>
      </c>
    </row>
    <row r="4218" spans="1:14" x14ac:dyDescent="0.25">
      <c r="A4218" t="s">
        <v>4111</v>
      </c>
      <c r="B4218" t="s">
        <v>4112</v>
      </c>
      <c r="C4218" t="s">
        <v>4113</v>
      </c>
      <c r="D4218" t="s">
        <v>21</v>
      </c>
      <c r="E4218">
        <v>25880</v>
      </c>
      <c r="F4218" t="s">
        <v>22</v>
      </c>
      <c r="G4218" t="s">
        <v>22</v>
      </c>
      <c r="H4218" t="s">
        <v>312</v>
      </c>
      <c r="I4218" t="s">
        <v>313</v>
      </c>
      <c r="J4218" t="s">
        <v>80</v>
      </c>
      <c r="K4218" s="1">
        <v>43164</v>
      </c>
      <c r="L4218" t="s">
        <v>81</v>
      </c>
      <c r="M4218" t="str">
        <f>HYPERLINK("https://www.regulations.gov/docket?D=FDA-2018-H-0941")</f>
        <v>https://www.regulations.gov/docket?D=FDA-2018-H-0941</v>
      </c>
      <c r="N4218" t="s">
        <v>80</v>
      </c>
    </row>
    <row r="4219" spans="1:14" x14ac:dyDescent="0.25">
      <c r="A4219" t="s">
        <v>3386</v>
      </c>
      <c r="B4219" t="s">
        <v>3387</v>
      </c>
      <c r="C4219" t="s">
        <v>301</v>
      </c>
      <c r="D4219" t="s">
        <v>21</v>
      </c>
      <c r="E4219">
        <v>26034</v>
      </c>
      <c r="F4219" t="s">
        <v>22</v>
      </c>
      <c r="G4219" t="s">
        <v>22</v>
      </c>
      <c r="H4219" t="s">
        <v>312</v>
      </c>
      <c r="I4219" t="s">
        <v>313</v>
      </c>
      <c r="J4219" t="s">
        <v>80</v>
      </c>
      <c r="K4219" s="1">
        <v>43164</v>
      </c>
      <c r="L4219" t="s">
        <v>81</v>
      </c>
      <c r="M4219" t="str">
        <f>HYPERLINK("https://www.regulations.gov/docket?D=FDA-2018-H-0928")</f>
        <v>https://www.regulations.gov/docket?D=FDA-2018-H-0928</v>
      </c>
      <c r="N4219" t="s">
        <v>80</v>
      </c>
    </row>
    <row r="4220" spans="1:14" x14ac:dyDescent="0.25">
      <c r="A4220" t="s">
        <v>4241</v>
      </c>
      <c r="B4220" t="s">
        <v>4242</v>
      </c>
      <c r="C4220" t="s">
        <v>1089</v>
      </c>
      <c r="D4220" t="s">
        <v>21</v>
      </c>
      <c r="E4220">
        <v>25504</v>
      </c>
      <c r="F4220" t="s">
        <v>22</v>
      </c>
      <c r="G4220" t="s">
        <v>22</v>
      </c>
      <c r="H4220" t="s">
        <v>312</v>
      </c>
      <c r="I4220" t="s">
        <v>313</v>
      </c>
      <c r="J4220" t="s">
        <v>80</v>
      </c>
      <c r="K4220" s="1">
        <v>43160</v>
      </c>
      <c r="L4220" t="s">
        <v>81</v>
      </c>
      <c r="M4220" t="str">
        <f>HYPERLINK("https://www.regulations.gov/docket?D=FDA-2018-H-0905")</f>
        <v>https://www.regulations.gov/docket?D=FDA-2018-H-0905</v>
      </c>
      <c r="N4220" t="s">
        <v>80</v>
      </c>
    </row>
    <row r="4221" spans="1:14" x14ac:dyDescent="0.25">
      <c r="A4221" t="s">
        <v>2405</v>
      </c>
      <c r="B4221" t="s">
        <v>3497</v>
      </c>
      <c r="C4221" t="s">
        <v>1112</v>
      </c>
      <c r="D4221" t="s">
        <v>21</v>
      </c>
      <c r="E4221">
        <v>26601</v>
      </c>
      <c r="F4221" t="s">
        <v>22</v>
      </c>
      <c r="G4221" t="s">
        <v>22</v>
      </c>
      <c r="H4221" t="s">
        <v>312</v>
      </c>
      <c r="I4221" t="s">
        <v>313</v>
      </c>
      <c r="J4221" s="1">
        <v>43140</v>
      </c>
      <c r="K4221" s="1">
        <v>43160</v>
      </c>
      <c r="L4221" t="s">
        <v>331</v>
      </c>
      <c r="N4221" t="s">
        <v>1302</v>
      </c>
    </row>
    <row r="4222" spans="1:14" x14ac:dyDescent="0.25">
      <c r="A4222" t="s">
        <v>4187</v>
      </c>
      <c r="B4222" t="s">
        <v>4188</v>
      </c>
      <c r="C4222" t="s">
        <v>301</v>
      </c>
      <c r="D4222" t="s">
        <v>21</v>
      </c>
      <c r="E4222">
        <v>26034</v>
      </c>
      <c r="F4222" t="s">
        <v>22</v>
      </c>
      <c r="G4222" t="s">
        <v>22</v>
      </c>
      <c r="H4222" t="s">
        <v>312</v>
      </c>
      <c r="I4222" t="s">
        <v>313</v>
      </c>
      <c r="J4222" t="s">
        <v>80</v>
      </c>
      <c r="K4222" s="1">
        <v>43159</v>
      </c>
      <c r="L4222" t="s">
        <v>81</v>
      </c>
      <c r="M4222" t="str">
        <f>HYPERLINK("https://www.regulations.gov/docket?D=FDA-2018-H-0890")</f>
        <v>https://www.regulations.gov/docket?D=FDA-2018-H-0890</v>
      </c>
      <c r="N4222" t="s">
        <v>80</v>
      </c>
    </row>
    <row r="4223" spans="1:14" x14ac:dyDescent="0.25">
      <c r="A4223" t="s">
        <v>5430</v>
      </c>
      <c r="B4223" t="s">
        <v>5431</v>
      </c>
      <c r="C4223" t="s">
        <v>326</v>
      </c>
      <c r="D4223" t="s">
        <v>21</v>
      </c>
      <c r="E4223">
        <v>25704</v>
      </c>
      <c r="F4223" t="s">
        <v>22</v>
      </c>
      <c r="G4223" t="s">
        <v>22</v>
      </c>
      <c r="H4223" t="s">
        <v>312</v>
      </c>
      <c r="I4223" t="s">
        <v>313</v>
      </c>
      <c r="J4223" t="s">
        <v>80</v>
      </c>
      <c r="K4223" s="1">
        <v>43157</v>
      </c>
      <c r="L4223" t="s">
        <v>5292</v>
      </c>
      <c r="M4223" t="str">
        <f>HYPERLINK("https://www.regulations.gov/docket?D=FDA-2018-R-0830")</f>
        <v>https://www.regulations.gov/docket?D=FDA-2018-R-0830</v>
      </c>
      <c r="N4223" t="s">
        <v>80</v>
      </c>
    </row>
    <row r="4224" spans="1:14" x14ac:dyDescent="0.25">
      <c r="A4224" t="s">
        <v>439</v>
      </c>
      <c r="B4224" t="s">
        <v>3067</v>
      </c>
      <c r="C4224" t="s">
        <v>2937</v>
      </c>
      <c r="D4224" t="s">
        <v>21</v>
      </c>
      <c r="E4224">
        <v>25535</v>
      </c>
      <c r="F4224" t="s">
        <v>22</v>
      </c>
      <c r="G4224" t="s">
        <v>22</v>
      </c>
      <c r="H4224" t="s">
        <v>78</v>
      </c>
      <c r="I4224" t="s">
        <v>79</v>
      </c>
      <c r="J4224" s="1">
        <v>43139</v>
      </c>
      <c r="K4224" s="1">
        <v>43153</v>
      </c>
      <c r="L4224" t="s">
        <v>331</v>
      </c>
      <c r="N4224" t="s">
        <v>1302</v>
      </c>
    </row>
    <row r="4225" spans="1:14" x14ac:dyDescent="0.25">
      <c r="A4225" t="s">
        <v>5432</v>
      </c>
      <c r="B4225" t="s">
        <v>4064</v>
      </c>
      <c r="C4225" t="s">
        <v>2919</v>
      </c>
      <c r="D4225" t="s">
        <v>21</v>
      </c>
      <c r="E4225">
        <v>25570</v>
      </c>
      <c r="F4225" t="s">
        <v>22</v>
      </c>
      <c r="G4225" t="s">
        <v>22</v>
      </c>
      <c r="H4225" t="s">
        <v>78</v>
      </c>
      <c r="I4225" t="s">
        <v>79</v>
      </c>
      <c r="J4225" s="1">
        <v>43139</v>
      </c>
      <c r="K4225" s="1">
        <v>43153</v>
      </c>
      <c r="L4225" t="s">
        <v>331</v>
      </c>
      <c r="N4225" t="s">
        <v>1302</v>
      </c>
    </row>
    <row r="4226" spans="1:14" x14ac:dyDescent="0.25">
      <c r="A4226" t="s">
        <v>3717</v>
      </c>
      <c r="B4226" t="s">
        <v>5443</v>
      </c>
      <c r="C4226" t="s">
        <v>304</v>
      </c>
      <c r="D4226" t="s">
        <v>21</v>
      </c>
      <c r="E4226">
        <v>24740</v>
      </c>
      <c r="F4226" t="s">
        <v>22</v>
      </c>
      <c r="G4226" t="s">
        <v>22</v>
      </c>
      <c r="H4226" t="s">
        <v>5295</v>
      </c>
      <c r="I4226" t="s">
        <v>1981</v>
      </c>
      <c r="J4226" s="1">
        <v>43123</v>
      </c>
      <c r="K4226" s="1">
        <v>43146</v>
      </c>
      <c r="L4226" t="s">
        <v>331</v>
      </c>
      <c r="N4226" t="s">
        <v>1365</v>
      </c>
    </row>
    <row r="4227" spans="1:14" x14ac:dyDescent="0.25">
      <c r="A4227" t="s">
        <v>2684</v>
      </c>
      <c r="B4227" t="s">
        <v>2685</v>
      </c>
      <c r="C4227" t="s">
        <v>817</v>
      </c>
      <c r="D4227" t="s">
        <v>21</v>
      </c>
      <c r="E4227">
        <v>25425</v>
      </c>
      <c r="F4227" t="s">
        <v>22</v>
      </c>
      <c r="G4227" t="s">
        <v>22</v>
      </c>
      <c r="H4227" t="s">
        <v>312</v>
      </c>
      <c r="I4227" t="s">
        <v>701</v>
      </c>
      <c r="J4227" s="1">
        <v>43081</v>
      </c>
      <c r="K4227" s="1">
        <v>43146</v>
      </c>
      <c r="L4227" t="s">
        <v>331</v>
      </c>
      <c r="N4227" t="s">
        <v>1299</v>
      </c>
    </row>
    <row r="4228" spans="1:14" x14ac:dyDescent="0.25">
      <c r="A4228" t="s">
        <v>3576</v>
      </c>
      <c r="B4228" t="s">
        <v>3577</v>
      </c>
      <c r="C4228" t="s">
        <v>2451</v>
      </c>
      <c r="D4228" t="s">
        <v>21</v>
      </c>
      <c r="E4228">
        <v>25812</v>
      </c>
      <c r="F4228" t="s">
        <v>22</v>
      </c>
      <c r="G4228" t="s">
        <v>22</v>
      </c>
      <c r="H4228" t="s">
        <v>312</v>
      </c>
      <c r="I4228" t="s">
        <v>313</v>
      </c>
      <c r="J4228" s="1">
        <v>43127</v>
      </c>
      <c r="K4228" s="1">
        <v>43146</v>
      </c>
      <c r="L4228" t="s">
        <v>331</v>
      </c>
      <c r="N4228" t="s">
        <v>1299</v>
      </c>
    </row>
    <row r="4229" spans="1:14" x14ac:dyDescent="0.25">
      <c r="A4229" t="s">
        <v>3578</v>
      </c>
      <c r="B4229" t="s">
        <v>5445</v>
      </c>
      <c r="C4229" t="s">
        <v>480</v>
      </c>
      <c r="D4229" t="s">
        <v>21</v>
      </c>
      <c r="E4229">
        <v>25901</v>
      </c>
      <c r="F4229" t="s">
        <v>22</v>
      </c>
      <c r="G4229" t="s">
        <v>22</v>
      </c>
      <c r="H4229" t="s">
        <v>312</v>
      </c>
      <c r="I4229" t="s">
        <v>313</v>
      </c>
      <c r="J4229" s="1">
        <v>43127</v>
      </c>
      <c r="K4229" s="1">
        <v>43146</v>
      </c>
      <c r="L4229" t="s">
        <v>331</v>
      </c>
      <c r="N4229" t="s">
        <v>1299</v>
      </c>
    </row>
    <row r="4230" spans="1:14" x14ac:dyDescent="0.25">
      <c r="A4230" t="s">
        <v>2717</v>
      </c>
      <c r="B4230" t="s">
        <v>2880</v>
      </c>
      <c r="C4230" t="s">
        <v>2451</v>
      </c>
      <c r="D4230" t="s">
        <v>21</v>
      </c>
      <c r="E4230">
        <v>25812</v>
      </c>
      <c r="F4230" t="s">
        <v>22</v>
      </c>
      <c r="G4230" t="s">
        <v>22</v>
      </c>
      <c r="H4230" t="s">
        <v>312</v>
      </c>
      <c r="I4230" t="s">
        <v>313</v>
      </c>
      <c r="J4230" s="1">
        <v>43127</v>
      </c>
      <c r="K4230" s="1">
        <v>43146</v>
      </c>
      <c r="L4230" t="s">
        <v>331</v>
      </c>
      <c r="N4230" t="s">
        <v>1302</v>
      </c>
    </row>
    <row r="4231" spans="1:14" x14ac:dyDescent="0.25">
      <c r="A4231" t="s">
        <v>3238</v>
      </c>
      <c r="B4231" t="s">
        <v>3239</v>
      </c>
      <c r="C4231" t="s">
        <v>512</v>
      </c>
      <c r="D4231" t="s">
        <v>21</v>
      </c>
      <c r="E4231">
        <v>26201</v>
      </c>
      <c r="F4231" t="s">
        <v>22</v>
      </c>
      <c r="G4231" t="s">
        <v>22</v>
      </c>
      <c r="H4231" t="s">
        <v>312</v>
      </c>
      <c r="I4231" t="s">
        <v>313</v>
      </c>
      <c r="J4231" s="1">
        <v>43119</v>
      </c>
      <c r="K4231" s="1">
        <v>43139</v>
      </c>
      <c r="L4231" t="s">
        <v>331</v>
      </c>
      <c r="N4231" t="s">
        <v>1302</v>
      </c>
    </row>
    <row r="4232" spans="1:14" x14ac:dyDescent="0.25">
      <c r="A4232" t="s">
        <v>3522</v>
      </c>
      <c r="B4232" t="s">
        <v>3523</v>
      </c>
      <c r="C4232" t="s">
        <v>271</v>
      </c>
      <c r="D4232" t="s">
        <v>21</v>
      </c>
      <c r="E4232">
        <v>25404</v>
      </c>
      <c r="F4232" t="s">
        <v>22</v>
      </c>
      <c r="G4232" t="s">
        <v>22</v>
      </c>
      <c r="H4232" t="s">
        <v>312</v>
      </c>
      <c r="I4232" t="s">
        <v>701</v>
      </c>
      <c r="J4232" s="1">
        <v>43122</v>
      </c>
      <c r="K4232" s="1">
        <v>43139</v>
      </c>
      <c r="L4232" t="s">
        <v>331</v>
      </c>
      <c r="N4232" t="s">
        <v>1302</v>
      </c>
    </row>
    <row r="4233" spans="1:14" x14ac:dyDescent="0.25">
      <c r="A4233" t="s">
        <v>2380</v>
      </c>
      <c r="B4233" t="s">
        <v>2262</v>
      </c>
      <c r="C4233" t="s">
        <v>537</v>
      </c>
      <c r="D4233" t="s">
        <v>21</v>
      </c>
      <c r="E4233">
        <v>25053</v>
      </c>
      <c r="F4233" t="s">
        <v>22</v>
      </c>
      <c r="G4233" t="s">
        <v>22</v>
      </c>
      <c r="H4233" t="s">
        <v>312</v>
      </c>
      <c r="I4233" t="s">
        <v>313</v>
      </c>
      <c r="J4233" s="1">
        <v>43124</v>
      </c>
      <c r="K4233" s="1">
        <v>43139</v>
      </c>
      <c r="L4233" t="s">
        <v>331</v>
      </c>
      <c r="N4233" t="s">
        <v>1299</v>
      </c>
    </row>
    <row r="4234" spans="1:14" x14ac:dyDescent="0.25">
      <c r="A4234" t="s">
        <v>2380</v>
      </c>
      <c r="B4234" t="s">
        <v>3130</v>
      </c>
      <c r="C4234" t="s">
        <v>441</v>
      </c>
      <c r="D4234" t="s">
        <v>21</v>
      </c>
      <c r="E4234">
        <v>26554</v>
      </c>
      <c r="F4234" t="s">
        <v>22</v>
      </c>
      <c r="G4234" t="s">
        <v>22</v>
      </c>
      <c r="H4234" t="s">
        <v>312</v>
      </c>
      <c r="I4234" t="s">
        <v>313</v>
      </c>
      <c r="J4234" s="1">
        <v>43121</v>
      </c>
      <c r="K4234" s="1">
        <v>43139</v>
      </c>
      <c r="L4234" t="s">
        <v>331</v>
      </c>
      <c r="N4234" t="s">
        <v>1299</v>
      </c>
    </row>
    <row r="4235" spans="1:14" x14ac:dyDescent="0.25">
      <c r="A4235" t="s">
        <v>5174</v>
      </c>
      <c r="B4235" t="s">
        <v>709</v>
      </c>
      <c r="C4235" t="s">
        <v>304</v>
      </c>
      <c r="D4235" t="s">
        <v>21</v>
      </c>
      <c r="E4235">
        <v>24740</v>
      </c>
      <c r="F4235" t="s">
        <v>22</v>
      </c>
      <c r="G4235" t="s">
        <v>22</v>
      </c>
      <c r="H4235" t="s">
        <v>312</v>
      </c>
      <c r="I4235" t="s">
        <v>313</v>
      </c>
      <c r="J4235" s="1">
        <v>43124</v>
      </c>
      <c r="K4235" s="1">
        <v>43139</v>
      </c>
      <c r="L4235" t="s">
        <v>331</v>
      </c>
      <c r="N4235" t="s">
        <v>1302</v>
      </c>
    </row>
    <row r="4236" spans="1:14" x14ac:dyDescent="0.25">
      <c r="A4236" t="s">
        <v>5432</v>
      </c>
      <c r="B4236" t="s">
        <v>3737</v>
      </c>
      <c r="C4236" t="s">
        <v>304</v>
      </c>
      <c r="D4236" t="s">
        <v>21</v>
      </c>
      <c r="E4236">
        <v>24740</v>
      </c>
      <c r="F4236" t="s">
        <v>22</v>
      </c>
      <c r="G4236" t="s">
        <v>22</v>
      </c>
      <c r="H4236" t="s">
        <v>5295</v>
      </c>
      <c r="I4236" t="s">
        <v>1981</v>
      </c>
      <c r="J4236" s="1">
        <v>43123</v>
      </c>
      <c r="K4236" s="1">
        <v>43139</v>
      </c>
      <c r="L4236" t="s">
        <v>331</v>
      </c>
      <c r="N4236" t="s">
        <v>1365</v>
      </c>
    </row>
    <row r="4237" spans="1:14" x14ac:dyDescent="0.25">
      <c r="A4237" t="s">
        <v>5466</v>
      </c>
      <c r="B4237" t="s">
        <v>2914</v>
      </c>
      <c r="C4237" t="s">
        <v>441</v>
      </c>
      <c r="D4237" t="s">
        <v>21</v>
      </c>
      <c r="E4237">
        <v>26554</v>
      </c>
      <c r="F4237" t="s">
        <v>22</v>
      </c>
      <c r="G4237" t="s">
        <v>22</v>
      </c>
      <c r="H4237" t="s">
        <v>312</v>
      </c>
      <c r="I4237" t="s">
        <v>313</v>
      </c>
      <c r="J4237" s="1">
        <v>43121</v>
      </c>
      <c r="K4237" s="1">
        <v>43139</v>
      </c>
      <c r="L4237" t="s">
        <v>331</v>
      </c>
      <c r="N4237" t="s">
        <v>1299</v>
      </c>
    </row>
    <row r="4238" spans="1:14" x14ac:dyDescent="0.25">
      <c r="A4238" t="s">
        <v>2717</v>
      </c>
      <c r="B4238" t="s">
        <v>3474</v>
      </c>
      <c r="C4238" t="s">
        <v>441</v>
      </c>
      <c r="D4238" t="s">
        <v>21</v>
      </c>
      <c r="E4238">
        <v>26554</v>
      </c>
      <c r="F4238" t="s">
        <v>22</v>
      </c>
      <c r="G4238" t="s">
        <v>22</v>
      </c>
      <c r="H4238" t="s">
        <v>312</v>
      </c>
      <c r="I4238" t="s">
        <v>313</v>
      </c>
      <c r="J4238" s="1">
        <v>43121</v>
      </c>
      <c r="K4238" s="1">
        <v>43139</v>
      </c>
      <c r="L4238" t="s">
        <v>331</v>
      </c>
      <c r="N4238" t="s">
        <v>1299</v>
      </c>
    </row>
    <row r="4239" spans="1:14" x14ac:dyDescent="0.25">
      <c r="A4239" t="s">
        <v>5472</v>
      </c>
      <c r="B4239" t="s">
        <v>5473</v>
      </c>
      <c r="C4239" t="s">
        <v>393</v>
      </c>
      <c r="D4239" t="s">
        <v>21</v>
      </c>
      <c r="E4239">
        <v>26764</v>
      </c>
      <c r="F4239" t="s">
        <v>22</v>
      </c>
      <c r="G4239" t="s">
        <v>22</v>
      </c>
      <c r="H4239" t="s">
        <v>312</v>
      </c>
      <c r="I4239" t="s">
        <v>313</v>
      </c>
      <c r="J4239" t="s">
        <v>80</v>
      </c>
      <c r="K4239" s="1">
        <v>43133</v>
      </c>
      <c r="L4239" t="s">
        <v>81</v>
      </c>
      <c r="M4239" t="str">
        <f>HYPERLINK("https://www.regulations.gov/docket?D=FDA-2018-H-0491")</f>
        <v>https://www.regulations.gov/docket?D=FDA-2018-H-0491</v>
      </c>
      <c r="N4239" t="s">
        <v>80</v>
      </c>
    </row>
    <row r="4240" spans="1:14" x14ac:dyDescent="0.25">
      <c r="A4240" t="s">
        <v>3855</v>
      </c>
      <c r="B4240" t="s">
        <v>3856</v>
      </c>
      <c r="C4240" t="s">
        <v>3823</v>
      </c>
      <c r="D4240" t="s">
        <v>21</v>
      </c>
      <c r="E4240">
        <v>26187</v>
      </c>
      <c r="F4240" t="s">
        <v>22</v>
      </c>
      <c r="G4240" t="s">
        <v>22</v>
      </c>
      <c r="H4240" t="s">
        <v>312</v>
      </c>
      <c r="I4240" t="s">
        <v>3982</v>
      </c>
      <c r="J4240" s="1">
        <v>43114</v>
      </c>
      <c r="K4240" s="1">
        <v>43132</v>
      </c>
      <c r="L4240" t="s">
        <v>331</v>
      </c>
      <c r="N4240" t="s">
        <v>1299</v>
      </c>
    </row>
    <row r="4241" spans="1:14" x14ac:dyDescent="0.25">
      <c r="A4241" t="s">
        <v>3519</v>
      </c>
      <c r="B4241" t="s">
        <v>3520</v>
      </c>
      <c r="C4241" t="s">
        <v>3521</v>
      </c>
      <c r="D4241" t="s">
        <v>21</v>
      </c>
      <c r="E4241">
        <v>26164</v>
      </c>
      <c r="F4241" t="s">
        <v>22</v>
      </c>
      <c r="G4241" t="s">
        <v>22</v>
      </c>
      <c r="H4241" t="s">
        <v>588</v>
      </c>
      <c r="I4241" t="s">
        <v>5474</v>
      </c>
      <c r="J4241" s="1">
        <v>43115</v>
      </c>
      <c r="K4241" s="1">
        <v>43132</v>
      </c>
      <c r="L4241" t="s">
        <v>331</v>
      </c>
      <c r="N4241" t="s">
        <v>1330</v>
      </c>
    </row>
    <row r="4242" spans="1:14" x14ac:dyDescent="0.25">
      <c r="A4242" t="s">
        <v>3936</v>
      </c>
      <c r="B4242" t="s">
        <v>3937</v>
      </c>
      <c r="C4242" t="s">
        <v>3938</v>
      </c>
      <c r="D4242" t="s">
        <v>21</v>
      </c>
      <c r="E4242">
        <v>25241</v>
      </c>
      <c r="F4242" t="s">
        <v>22</v>
      </c>
      <c r="G4242" t="s">
        <v>22</v>
      </c>
      <c r="H4242" t="s">
        <v>588</v>
      </c>
      <c r="I4242" t="s">
        <v>4371</v>
      </c>
      <c r="J4242" s="1">
        <v>43115</v>
      </c>
      <c r="K4242" s="1">
        <v>43132</v>
      </c>
      <c r="L4242" t="s">
        <v>331</v>
      </c>
      <c r="N4242" t="s">
        <v>1330</v>
      </c>
    </row>
    <row r="4243" spans="1:14" x14ac:dyDescent="0.25">
      <c r="A4243" t="s">
        <v>4043</v>
      </c>
      <c r="B4243" t="s">
        <v>4044</v>
      </c>
      <c r="C4243" t="s">
        <v>512</v>
      </c>
      <c r="D4243" t="s">
        <v>21</v>
      </c>
      <c r="E4243">
        <v>26201</v>
      </c>
      <c r="F4243" t="s">
        <v>22</v>
      </c>
      <c r="G4243" t="s">
        <v>22</v>
      </c>
      <c r="H4243" t="s">
        <v>312</v>
      </c>
      <c r="I4243" t="s">
        <v>313</v>
      </c>
      <c r="J4243" s="1">
        <v>43119</v>
      </c>
      <c r="K4243" s="1">
        <v>43132</v>
      </c>
      <c r="L4243" t="s">
        <v>331</v>
      </c>
      <c r="N4243" t="s">
        <v>1302</v>
      </c>
    </row>
    <row r="4244" spans="1:14" x14ac:dyDescent="0.25">
      <c r="A4244" t="s">
        <v>3290</v>
      </c>
      <c r="B4244" t="s">
        <v>3291</v>
      </c>
      <c r="C4244" t="s">
        <v>948</v>
      </c>
      <c r="D4244" t="s">
        <v>21</v>
      </c>
      <c r="E4244">
        <v>25430</v>
      </c>
      <c r="F4244" t="s">
        <v>22</v>
      </c>
      <c r="G4244" t="s">
        <v>22</v>
      </c>
      <c r="H4244" t="s">
        <v>5295</v>
      </c>
      <c r="I4244" t="s">
        <v>1981</v>
      </c>
      <c r="J4244" s="1">
        <v>43118</v>
      </c>
      <c r="K4244" s="1">
        <v>43132</v>
      </c>
      <c r="L4244" t="s">
        <v>331</v>
      </c>
      <c r="N4244" t="s">
        <v>1365</v>
      </c>
    </row>
    <row r="4245" spans="1:14" x14ac:dyDescent="0.25">
      <c r="A4245" t="s">
        <v>3284</v>
      </c>
      <c r="B4245" t="s">
        <v>3285</v>
      </c>
      <c r="C4245" t="s">
        <v>817</v>
      </c>
      <c r="D4245" t="s">
        <v>21</v>
      </c>
      <c r="E4245">
        <v>25425</v>
      </c>
      <c r="F4245" t="s">
        <v>22</v>
      </c>
      <c r="G4245" t="s">
        <v>22</v>
      </c>
      <c r="H4245" t="s">
        <v>312</v>
      </c>
      <c r="I4245" t="s">
        <v>701</v>
      </c>
      <c r="J4245" s="1">
        <v>43111</v>
      </c>
      <c r="K4245" s="1">
        <v>43125</v>
      </c>
      <c r="L4245" t="s">
        <v>331</v>
      </c>
      <c r="N4245" t="s">
        <v>1299</v>
      </c>
    </row>
    <row r="4246" spans="1:14" x14ac:dyDescent="0.25">
      <c r="A4246" t="s">
        <v>2407</v>
      </c>
      <c r="B4246" t="s">
        <v>3471</v>
      </c>
      <c r="C4246" t="s">
        <v>956</v>
      </c>
      <c r="D4246" t="s">
        <v>21</v>
      </c>
      <c r="E4246">
        <v>25569</v>
      </c>
      <c r="F4246" t="s">
        <v>22</v>
      </c>
      <c r="G4246" t="s">
        <v>22</v>
      </c>
      <c r="H4246" t="s">
        <v>588</v>
      </c>
      <c r="I4246" t="s">
        <v>4371</v>
      </c>
      <c r="J4246" s="1">
        <v>43112</v>
      </c>
      <c r="K4246" s="1">
        <v>43125</v>
      </c>
      <c r="L4246" t="s">
        <v>331</v>
      </c>
      <c r="N4246" t="s">
        <v>1330</v>
      </c>
    </row>
    <row r="4247" spans="1:14" x14ac:dyDescent="0.25">
      <c r="A4247" t="s">
        <v>2304</v>
      </c>
      <c r="B4247" t="s">
        <v>3478</v>
      </c>
      <c r="C4247" t="s">
        <v>3479</v>
      </c>
      <c r="D4247" t="s">
        <v>21</v>
      </c>
      <c r="E4247">
        <v>25823</v>
      </c>
      <c r="F4247" t="s">
        <v>22</v>
      </c>
      <c r="G4247" t="s">
        <v>22</v>
      </c>
      <c r="H4247" t="s">
        <v>312</v>
      </c>
      <c r="I4247" t="s">
        <v>313</v>
      </c>
      <c r="J4247" s="1">
        <v>43103</v>
      </c>
      <c r="K4247" s="1">
        <v>43118</v>
      </c>
      <c r="L4247" t="s">
        <v>331</v>
      </c>
      <c r="N4247" t="s">
        <v>1299</v>
      </c>
    </row>
    <row r="4248" spans="1:14" x14ac:dyDescent="0.25">
      <c r="A4248" t="s">
        <v>2534</v>
      </c>
      <c r="B4248" t="s">
        <v>3683</v>
      </c>
      <c r="C4248" t="s">
        <v>1910</v>
      </c>
      <c r="D4248" t="s">
        <v>21</v>
      </c>
      <c r="E4248">
        <v>25411</v>
      </c>
      <c r="F4248" t="s">
        <v>22</v>
      </c>
      <c r="G4248" t="s">
        <v>22</v>
      </c>
      <c r="H4248" t="s">
        <v>5295</v>
      </c>
      <c r="I4248" t="s">
        <v>1100</v>
      </c>
      <c r="J4248" s="1">
        <v>43103</v>
      </c>
      <c r="K4248" s="1">
        <v>43118</v>
      </c>
      <c r="L4248" t="s">
        <v>331</v>
      </c>
      <c r="N4248" t="s">
        <v>1330</v>
      </c>
    </row>
    <row r="4249" spans="1:14" x14ac:dyDescent="0.25">
      <c r="A4249" t="s">
        <v>3378</v>
      </c>
      <c r="B4249" t="s">
        <v>3379</v>
      </c>
      <c r="C4249" t="s">
        <v>335</v>
      </c>
      <c r="D4249" t="s">
        <v>21</v>
      </c>
      <c r="E4249">
        <v>25560</v>
      </c>
      <c r="F4249" t="s">
        <v>22</v>
      </c>
      <c r="G4249" t="s">
        <v>22</v>
      </c>
      <c r="H4249" t="s">
        <v>78</v>
      </c>
      <c r="I4249" t="s">
        <v>79</v>
      </c>
      <c r="J4249" s="1">
        <v>43104</v>
      </c>
      <c r="K4249" s="1">
        <v>43118</v>
      </c>
      <c r="L4249" t="s">
        <v>331</v>
      </c>
      <c r="N4249" t="s">
        <v>1302</v>
      </c>
    </row>
    <row r="4250" spans="1:14" x14ac:dyDescent="0.25">
      <c r="A4250" t="s">
        <v>2954</v>
      </c>
      <c r="B4250" t="s">
        <v>3480</v>
      </c>
      <c r="C4250" t="s">
        <v>3481</v>
      </c>
      <c r="D4250" t="s">
        <v>21</v>
      </c>
      <c r="E4250">
        <v>25873</v>
      </c>
      <c r="F4250" t="s">
        <v>22</v>
      </c>
      <c r="G4250" t="s">
        <v>22</v>
      </c>
      <c r="H4250" t="s">
        <v>5295</v>
      </c>
      <c r="I4250" t="s">
        <v>1981</v>
      </c>
      <c r="J4250" s="1">
        <v>43103</v>
      </c>
      <c r="K4250" s="1">
        <v>43118</v>
      </c>
      <c r="L4250" t="s">
        <v>331</v>
      </c>
      <c r="N4250" t="s">
        <v>1365</v>
      </c>
    </row>
    <row r="4251" spans="1:14" x14ac:dyDescent="0.25">
      <c r="A4251" t="s">
        <v>2272</v>
      </c>
      <c r="B4251" t="s">
        <v>5522</v>
      </c>
      <c r="C4251" t="s">
        <v>2796</v>
      </c>
      <c r="D4251" t="s">
        <v>21</v>
      </c>
      <c r="E4251">
        <v>25003</v>
      </c>
      <c r="F4251" t="s">
        <v>22</v>
      </c>
      <c r="G4251" t="s">
        <v>22</v>
      </c>
      <c r="H4251" t="s">
        <v>78</v>
      </c>
      <c r="I4251" t="s">
        <v>79</v>
      </c>
      <c r="J4251" s="1">
        <v>43104</v>
      </c>
      <c r="K4251" s="1">
        <v>43118</v>
      </c>
      <c r="L4251" t="s">
        <v>331</v>
      </c>
      <c r="N4251" t="s">
        <v>1299</v>
      </c>
    </row>
    <row r="4252" spans="1:14" x14ac:dyDescent="0.25">
      <c r="A4252" t="s">
        <v>5432</v>
      </c>
      <c r="B4252" t="s">
        <v>1675</v>
      </c>
      <c r="C4252" t="s">
        <v>1632</v>
      </c>
      <c r="D4252" t="s">
        <v>21</v>
      </c>
      <c r="E4252">
        <v>26041</v>
      </c>
      <c r="F4252" t="s">
        <v>22</v>
      </c>
      <c r="G4252" t="s">
        <v>22</v>
      </c>
      <c r="H4252" t="s">
        <v>312</v>
      </c>
      <c r="I4252" t="s">
        <v>313</v>
      </c>
      <c r="J4252" s="1">
        <v>43085</v>
      </c>
      <c r="K4252" s="1">
        <v>43118</v>
      </c>
      <c r="L4252" t="s">
        <v>331</v>
      </c>
      <c r="N4252" t="s">
        <v>1302</v>
      </c>
    </row>
    <row r="4253" spans="1:14" x14ac:dyDescent="0.25">
      <c r="A4253" t="s">
        <v>343</v>
      </c>
      <c r="B4253" t="s">
        <v>1371</v>
      </c>
      <c r="C4253" t="s">
        <v>266</v>
      </c>
      <c r="D4253" t="s">
        <v>21</v>
      </c>
      <c r="E4253">
        <v>24970</v>
      </c>
      <c r="F4253" t="s">
        <v>22</v>
      </c>
      <c r="G4253" t="s">
        <v>22</v>
      </c>
      <c r="H4253" t="s">
        <v>5295</v>
      </c>
      <c r="I4253" t="s">
        <v>1981</v>
      </c>
      <c r="J4253" s="1">
        <v>43096</v>
      </c>
      <c r="K4253" s="1">
        <v>43111</v>
      </c>
      <c r="L4253" t="s">
        <v>331</v>
      </c>
      <c r="N4253" t="s">
        <v>1365</v>
      </c>
    </row>
    <row r="4254" spans="1:14" x14ac:dyDescent="0.25">
      <c r="A4254" t="s">
        <v>2375</v>
      </c>
      <c r="B4254" t="s">
        <v>2376</v>
      </c>
      <c r="C4254" t="s">
        <v>1632</v>
      </c>
      <c r="D4254" t="s">
        <v>21</v>
      </c>
      <c r="E4254">
        <v>26041</v>
      </c>
      <c r="F4254" t="s">
        <v>22</v>
      </c>
      <c r="G4254" t="s">
        <v>22</v>
      </c>
      <c r="H4254" t="s">
        <v>312</v>
      </c>
      <c r="I4254" t="s">
        <v>313</v>
      </c>
      <c r="J4254" s="1">
        <v>43085</v>
      </c>
      <c r="K4254" s="1">
        <v>43111</v>
      </c>
      <c r="L4254" t="s">
        <v>331</v>
      </c>
      <c r="N4254" t="s">
        <v>1302</v>
      </c>
    </row>
    <row r="4255" spans="1:14" x14ac:dyDescent="0.25">
      <c r="A4255" t="s">
        <v>1866</v>
      </c>
      <c r="B4255" t="s">
        <v>1867</v>
      </c>
      <c r="C4255" t="s">
        <v>1868</v>
      </c>
      <c r="D4255" t="s">
        <v>21</v>
      </c>
      <c r="E4255">
        <v>25520</v>
      </c>
      <c r="F4255" t="s">
        <v>22</v>
      </c>
      <c r="G4255" t="s">
        <v>22</v>
      </c>
      <c r="H4255" t="s">
        <v>78</v>
      </c>
      <c r="I4255" t="s">
        <v>79</v>
      </c>
      <c r="J4255" s="1">
        <v>43090</v>
      </c>
      <c r="K4255" s="1">
        <v>43111</v>
      </c>
      <c r="L4255" t="s">
        <v>331</v>
      </c>
      <c r="N4255" t="s">
        <v>1299</v>
      </c>
    </row>
    <row r="4256" spans="1:14" x14ac:dyDescent="0.25">
      <c r="A4256" t="s">
        <v>2304</v>
      </c>
      <c r="B4256" t="s">
        <v>3701</v>
      </c>
      <c r="C4256" t="s">
        <v>583</v>
      </c>
      <c r="D4256" t="s">
        <v>21</v>
      </c>
      <c r="E4256">
        <v>25918</v>
      </c>
      <c r="F4256" t="s">
        <v>22</v>
      </c>
      <c r="G4256" t="s">
        <v>22</v>
      </c>
      <c r="H4256" t="s">
        <v>312</v>
      </c>
      <c r="I4256" t="s">
        <v>313</v>
      </c>
      <c r="J4256" s="1">
        <v>43088</v>
      </c>
      <c r="K4256" s="1">
        <v>43111</v>
      </c>
      <c r="L4256" t="s">
        <v>331</v>
      </c>
      <c r="N4256" t="s">
        <v>1299</v>
      </c>
    </row>
    <row r="4257" spans="1:14" x14ac:dyDescent="0.25">
      <c r="A4257" t="s">
        <v>673</v>
      </c>
      <c r="B4257" t="s">
        <v>3633</v>
      </c>
      <c r="C4257" t="s">
        <v>1632</v>
      </c>
      <c r="D4257" t="s">
        <v>21</v>
      </c>
      <c r="E4257">
        <v>26041</v>
      </c>
      <c r="F4257" t="s">
        <v>22</v>
      </c>
      <c r="G4257" t="s">
        <v>22</v>
      </c>
      <c r="H4257" t="s">
        <v>312</v>
      </c>
      <c r="I4257" t="s">
        <v>313</v>
      </c>
      <c r="J4257" s="1">
        <v>43085</v>
      </c>
      <c r="K4257" s="1">
        <v>43111</v>
      </c>
      <c r="L4257" t="s">
        <v>331</v>
      </c>
      <c r="N4257" t="s">
        <v>1302</v>
      </c>
    </row>
    <row r="4258" spans="1:14" x14ac:dyDescent="0.25">
      <c r="A4258" t="s">
        <v>2717</v>
      </c>
      <c r="B4258" t="s">
        <v>5558</v>
      </c>
      <c r="C4258" t="s">
        <v>591</v>
      </c>
      <c r="D4258" t="s">
        <v>21</v>
      </c>
      <c r="E4258">
        <v>25813</v>
      </c>
      <c r="F4258" t="s">
        <v>22</v>
      </c>
      <c r="G4258" t="s">
        <v>22</v>
      </c>
      <c r="H4258" t="s">
        <v>312</v>
      </c>
      <c r="I4258" t="s">
        <v>313</v>
      </c>
      <c r="J4258" s="1">
        <v>43088</v>
      </c>
      <c r="K4258" s="1">
        <v>43111</v>
      </c>
      <c r="L4258" t="s">
        <v>331</v>
      </c>
      <c r="N4258" t="s">
        <v>1299</v>
      </c>
    </row>
    <row r="4259" spans="1:14" x14ac:dyDescent="0.25">
      <c r="A4259" t="s">
        <v>2824</v>
      </c>
      <c r="B4259" t="s">
        <v>3648</v>
      </c>
      <c r="C4259" t="s">
        <v>113</v>
      </c>
      <c r="D4259" t="s">
        <v>21</v>
      </c>
      <c r="E4259">
        <v>25801</v>
      </c>
      <c r="F4259" t="s">
        <v>22</v>
      </c>
      <c r="G4259" t="s">
        <v>22</v>
      </c>
      <c r="H4259" t="s">
        <v>5295</v>
      </c>
      <c r="I4259" t="s">
        <v>1981</v>
      </c>
      <c r="J4259" s="1">
        <v>43090</v>
      </c>
      <c r="K4259" s="1">
        <v>43111</v>
      </c>
      <c r="L4259" t="s">
        <v>331</v>
      </c>
      <c r="N4259" t="s">
        <v>1330</v>
      </c>
    </row>
    <row r="4260" spans="1:14" x14ac:dyDescent="0.25">
      <c r="A4260" t="s">
        <v>343</v>
      </c>
      <c r="B4260" t="s">
        <v>4062</v>
      </c>
      <c r="C4260" t="s">
        <v>2457</v>
      </c>
      <c r="D4260" t="s">
        <v>21</v>
      </c>
      <c r="E4260">
        <v>25071</v>
      </c>
      <c r="F4260" t="s">
        <v>22</v>
      </c>
      <c r="G4260" t="s">
        <v>22</v>
      </c>
      <c r="H4260" t="s">
        <v>312</v>
      </c>
      <c r="I4260" t="s">
        <v>313</v>
      </c>
      <c r="J4260" s="1">
        <v>43082</v>
      </c>
      <c r="K4260" s="1">
        <v>43104</v>
      </c>
      <c r="L4260" t="s">
        <v>331</v>
      </c>
      <c r="N4260" t="s">
        <v>1302</v>
      </c>
    </row>
    <row r="4261" spans="1:14" x14ac:dyDescent="0.25">
      <c r="A4261" t="s">
        <v>5571</v>
      </c>
      <c r="B4261" t="s">
        <v>3272</v>
      </c>
      <c r="C4261" t="s">
        <v>48</v>
      </c>
      <c r="D4261" t="s">
        <v>21</v>
      </c>
      <c r="E4261">
        <v>25304</v>
      </c>
      <c r="F4261" t="s">
        <v>22</v>
      </c>
      <c r="G4261" t="s">
        <v>22</v>
      </c>
      <c r="H4261" t="s">
        <v>588</v>
      </c>
      <c r="I4261" t="s">
        <v>4371</v>
      </c>
      <c r="J4261" s="1">
        <v>43083</v>
      </c>
      <c r="K4261" s="1">
        <v>43104</v>
      </c>
      <c r="L4261" t="s">
        <v>331</v>
      </c>
      <c r="N4261" t="s">
        <v>1330</v>
      </c>
    </row>
    <row r="4262" spans="1:14" x14ac:dyDescent="0.25">
      <c r="A4262" t="s">
        <v>3363</v>
      </c>
      <c r="B4262" t="s">
        <v>3364</v>
      </c>
      <c r="C4262" t="s">
        <v>2008</v>
      </c>
      <c r="D4262" t="s">
        <v>21</v>
      </c>
      <c r="E4262">
        <v>25674</v>
      </c>
      <c r="F4262" t="s">
        <v>22</v>
      </c>
      <c r="G4262" t="s">
        <v>22</v>
      </c>
      <c r="H4262" t="s">
        <v>78</v>
      </c>
      <c r="I4262" t="s">
        <v>2797</v>
      </c>
      <c r="J4262" s="1">
        <v>43082</v>
      </c>
      <c r="K4262" s="1">
        <v>43104</v>
      </c>
      <c r="L4262" t="s">
        <v>331</v>
      </c>
      <c r="N4262" t="s">
        <v>1299</v>
      </c>
    </row>
    <row r="4263" spans="1:14" x14ac:dyDescent="0.25">
      <c r="A4263" t="s">
        <v>4065</v>
      </c>
      <c r="B4263" t="s">
        <v>4066</v>
      </c>
      <c r="C4263" t="s">
        <v>976</v>
      </c>
      <c r="D4263" t="s">
        <v>21</v>
      </c>
      <c r="E4263">
        <v>25438</v>
      </c>
      <c r="F4263" t="s">
        <v>22</v>
      </c>
      <c r="G4263" t="s">
        <v>22</v>
      </c>
      <c r="H4263" t="s">
        <v>312</v>
      </c>
      <c r="I4263" t="s">
        <v>701</v>
      </c>
      <c r="J4263" t="s">
        <v>80</v>
      </c>
      <c r="K4263" s="1">
        <v>43104</v>
      </c>
      <c r="L4263" t="s">
        <v>81</v>
      </c>
      <c r="M4263" t="str">
        <f>HYPERLINK("https://www.regulations.gov/docket?D=FDA-2018-H-0035")</f>
        <v>https://www.regulations.gov/docket?D=FDA-2018-H-0035</v>
      </c>
      <c r="N4263" t="s">
        <v>80</v>
      </c>
    </row>
    <row r="4264" spans="1:14" x14ac:dyDescent="0.25">
      <c r="A4264" t="s">
        <v>3702</v>
      </c>
      <c r="B4264" t="s">
        <v>3703</v>
      </c>
      <c r="C4264" t="s">
        <v>591</v>
      </c>
      <c r="D4264" t="s">
        <v>21</v>
      </c>
      <c r="E4264">
        <v>25813</v>
      </c>
      <c r="F4264" t="s">
        <v>22</v>
      </c>
      <c r="G4264" t="s">
        <v>22</v>
      </c>
      <c r="H4264" t="s">
        <v>312</v>
      </c>
      <c r="I4264" t="s">
        <v>313</v>
      </c>
      <c r="J4264" s="1">
        <v>43088</v>
      </c>
      <c r="K4264" s="1">
        <v>43104</v>
      </c>
      <c r="L4264" t="s">
        <v>331</v>
      </c>
      <c r="N4264" t="s">
        <v>1302</v>
      </c>
    </row>
  </sheetData>
  <sortState ref="A2:N4270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8427-4ED6-46CF-8F1C-9355B25CECFC}">
  <dimension ref="A1:N410"/>
  <sheetViews>
    <sheetView workbookViewId="0">
      <selection activeCell="A2" sqref="A2:XFD1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585</v>
      </c>
      <c r="B2" t="s">
        <v>586</v>
      </c>
      <c r="C2" t="s">
        <v>587</v>
      </c>
      <c r="D2" t="s">
        <v>21</v>
      </c>
      <c r="E2">
        <v>25951</v>
      </c>
      <c r="F2" t="s">
        <v>22</v>
      </c>
      <c r="G2" t="s">
        <v>22</v>
      </c>
      <c r="H2" t="s">
        <v>588</v>
      </c>
      <c r="I2" t="s">
        <v>449</v>
      </c>
      <c r="J2" s="1">
        <v>43662</v>
      </c>
      <c r="K2" s="1">
        <v>43692</v>
      </c>
      <c r="L2" t="s">
        <v>331</v>
      </c>
      <c r="N2" t="s">
        <v>332</v>
      </c>
    </row>
    <row r="3" spans="1:14" x14ac:dyDescent="0.25">
      <c r="A3" t="s">
        <v>4370</v>
      </c>
      <c r="B3" t="s">
        <v>945</v>
      </c>
      <c r="C3" t="s">
        <v>326</v>
      </c>
      <c r="D3" t="s">
        <v>21</v>
      </c>
      <c r="E3">
        <v>25704</v>
      </c>
      <c r="F3" t="s">
        <v>22</v>
      </c>
      <c r="G3" t="s">
        <v>22</v>
      </c>
      <c r="H3" t="s">
        <v>588</v>
      </c>
      <c r="I3" t="s">
        <v>4371</v>
      </c>
      <c r="J3" s="1">
        <v>43348</v>
      </c>
      <c r="K3" s="1">
        <v>43398</v>
      </c>
      <c r="L3" t="s">
        <v>331</v>
      </c>
      <c r="N3" t="s">
        <v>1330</v>
      </c>
    </row>
    <row r="4" spans="1:14" x14ac:dyDescent="0.25">
      <c r="A4" t="s">
        <v>1527</v>
      </c>
      <c r="B4" t="s">
        <v>1528</v>
      </c>
      <c r="C4" t="s">
        <v>1529</v>
      </c>
      <c r="D4" t="s">
        <v>21</v>
      </c>
      <c r="E4">
        <v>25507</v>
      </c>
      <c r="F4" t="s">
        <v>22</v>
      </c>
      <c r="G4" t="s">
        <v>22</v>
      </c>
      <c r="H4" t="s">
        <v>588</v>
      </c>
      <c r="I4" t="s">
        <v>4371</v>
      </c>
      <c r="J4" s="1">
        <v>43348</v>
      </c>
      <c r="K4" s="1">
        <v>43398</v>
      </c>
      <c r="L4" t="s">
        <v>331</v>
      </c>
      <c r="N4" t="s">
        <v>1330</v>
      </c>
    </row>
    <row r="5" spans="1:14" x14ac:dyDescent="0.25">
      <c r="A5" t="s">
        <v>2721</v>
      </c>
      <c r="B5" t="s">
        <v>2722</v>
      </c>
      <c r="C5" t="s">
        <v>53</v>
      </c>
      <c r="D5" t="s">
        <v>21</v>
      </c>
      <c r="E5">
        <v>25303</v>
      </c>
      <c r="F5" t="s">
        <v>22</v>
      </c>
      <c r="G5" t="s">
        <v>22</v>
      </c>
      <c r="H5" t="s">
        <v>588</v>
      </c>
      <c r="I5" t="s">
        <v>4371</v>
      </c>
      <c r="J5" s="1">
        <v>43256</v>
      </c>
      <c r="K5" s="1">
        <v>43314</v>
      </c>
      <c r="L5" t="s">
        <v>331</v>
      </c>
      <c r="N5" t="s">
        <v>1330</v>
      </c>
    </row>
    <row r="6" spans="1:14" x14ac:dyDescent="0.25">
      <c r="A6" t="s">
        <v>359</v>
      </c>
      <c r="B6" t="s">
        <v>4303</v>
      </c>
      <c r="C6" t="s">
        <v>53</v>
      </c>
      <c r="D6" t="s">
        <v>21</v>
      </c>
      <c r="E6">
        <v>25309</v>
      </c>
      <c r="F6" t="s">
        <v>22</v>
      </c>
      <c r="G6" t="s">
        <v>22</v>
      </c>
      <c r="H6" t="s">
        <v>588</v>
      </c>
      <c r="I6" t="s">
        <v>4371</v>
      </c>
      <c r="J6" s="1">
        <v>43256</v>
      </c>
      <c r="K6" s="1">
        <v>43314</v>
      </c>
      <c r="L6" t="s">
        <v>331</v>
      </c>
      <c r="N6" t="s">
        <v>1330</v>
      </c>
    </row>
    <row r="7" spans="1:14" x14ac:dyDescent="0.25">
      <c r="A7" t="s">
        <v>523</v>
      </c>
      <c r="B7" t="s">
        <v>524</v>
      </c>
      <c r="C7" t="s">
        <v>271</v>
      </c>
      <c r="D7" t="s">
        <v>21</v>
      </c>
      <c r="E7">
        <v>25404</v>
      </c>
      <c r="F7" t="s">
        <v>22</v>
      </c>
      <c r="G7" t="s">
        <v>22</v>
      </c>
      <c r="H7" t="s">
        <v>588</v>
      </c>
      <c r="I7" t="s">
        <v>449</v>
      </c>
      <c r="J7" s="1">
        <v>43237</v>
      </c>
      <c r="K7" s="1">
        <v>43286</v>
      </c>
      <c r="L7" t="s">
        <v>331</v>
      </c>
      <c r="N7" t="s">
        <v>1330</v>
      </c>
    </row>
    <row r="8" spans="1:14" x14ac:dyDescent="0.25">
      <c r="A8" t="s">
        <v>3292</v>
      </c>
      <c r="B8" t="s">
        <v>3293</v>
      </c>
      <c r="C8" t="s">
        <v>48</v>
      </c>
      <c r="D8" t="s">
        <v>21</v>
      </c>
      <c r="E8">
        <v>25302</v>
      </c>
      <c r="F8" t="s">
        <v>22</v>
      </c>
      <c r="G8" t="s">
        <v>22</v>
      </c>
      <c r="H8" t="s">
        <v>588</v>
      </c>
      <c r="I8" t="s">
        <v>4371</v>
      </c>
      <c r="J8" t="s">
        <v>80</v>
      </c>
      <c r="K8" s="1">
        <v>43271</v>
      </c>
      <c r="L8" t="s">
        <v>81</v>
      </c>
      <c r="M8" t="str">
        <f>HYPERLINK("https://www.regulations.gov/docket?D=FDA-2018-H-2372")</f>
        <v>https://www.regulations.gov/docket?D=FDA-2018-H-2372</v>
      </c>
      <c r="N8" t="s">
        <v>80</v>
      </c>
    </row>
    <row r="9" spans="1:14" x14ac:dyDescent="0.25">
      <c r="A9" t="s">
        <v>3519</v>
      </c>
      <c r="B9" t="s">
        <v>3520</v>
      </c>
      <c r="C9" t="s">
        <v>3521</v>
      </c>
      <c r="D9" t="s">
        <v>21</v>
      </c>
      <c r="E9">
        <v>26164</v>
      </c>
      <c r="F9" t="s">
        <v>22</v>
      </c>
      <c r="G9" t="s">
        <v>22</v>
      </c>
      <c r="H9" t="s">
        <v>588</v>
      </c>
      <c r="I9" t="s">
        <v>5474</v>
      </c>
      <c r="J9" s="1">
        <v>43115</v>
      </c>
      <c r="K9" s="1">
        <v>43132</v>
      </c>
      <c r="L9" t="s">
        <v>331</v>
      </c>
      <c r="N9" t="s">
        <v>1330</v>
      </c>
    </row>
    <row r="10" spans="1:14" x14ac:dyDescent="0.25">
      <c r="A10" t="s">
        <v>3936</v>
      </c>
      <c r="B10" t="s">
        <v>3937</v>
      </c>
      <c r="C10" t="s">
        <v>3938</v>
      </c>
      <c r="D10" t="s">
        <v>21</v>
      </c>
      <c r="E10">
        <v>25241</v>
      </c>
      <c r="F10" t="s">
        <v>22</v>
      </c>
      <c r="G10" t="s">
        <v>22</v>
      </c>
      <c r="H10" t="s">
        <v>588</v>
      </c>
      <c r="I10" t="s">
        <v>4371</v>
      </c>
      <c r="J10" s="1">
        <v>43115</v>
      </c>
      <c r="K10" s="1">
        <v>43132</v>
      </c>
      <c r="L10" t="s">
        <v>331</v>
      </c>
      <c r="N10" t="s">
        <v>1330</v>
      </c>
    </row>
    <row r="11" spans="1:14" x14ac:dyDescent="0.25">
      <c r="A11" t="s">
        <v>2407</v>
      </c>
      <c r="B11" t="s">
        <v>3471</v>
      </c>
      <c r="C11" t="s">
        <v>956</v>
      </c>
      <c r="D11" t="s">
        <v>21</v>
      </c>
      <c r="E11">
        <v>25569</v>
      </c>
      <c r="F11" t="s">
        <v>22</v>
      </c>
      <c r="G11" t="s">
        <v>22</v>
      </c>
      <c r="H11" t="s">
        <v>588</v>
      </c>
      <c r="I11" t="s">
        <v>4371</v>
      </c>
      <c r="J11" s="1">
        <v>43112</v>
      </c>
      <c r="K11" s="1">
        <v>43125</v>
      </c>
      <c r="L11" t="s">
        <v>331</v>
      </c>
      <c r="N11" t="s">
        <v>1330</v>
      </c>
    </row>
    <row r="12" spans="1:14" x14ac:dyDescent="0.25">
      <c r="A12" t="s">
        <v>5571</v>
      </c>
      <c r="B12" t="s">
        <v>3272</v>
      </c>
      <c r="C12" t="s">
        <v>48</v>
      </c>
      <c r="D12" t="s">
        <v>21</v>
      </c>
      <c r="E12">
        <v>25304</v>
      </c>
      <c r="F12" t="s">
        <v>22</v>
      </c>
      <c r="G12" t="s">
        <v>22</v>
      </c>
      <c r="H12" t="s">
        <v>588</v>
      </c>
      <c r="I12" t="s">
        <v>4371</v>
      </c>
      <c r="J12" s="1">
        <v>43083</v>
      </c>
      <c r="K12" s="1">
        <v>43104</v>
      </c>
      <c r="L12" t="s">
        <v>331</v>
      </c>
      <c r="N12" t="s">
        <v>1330</v>
      </c>
    </row>
    <row r="13" spans="1:14" x14ac:dyDescent="0.25">
      <c r="A13" t="s">
        <v>309</v>
      </c>
      <c r="B13" t="s">
        <v>310</v>
      </c>
      <c r="C13" t="s">
        <v>311</v>
      </c>
      <c r="D13" t="s">
        <v>21</v>
      </c>
      <c r="E13">
        <v>24941</v>
      </c>
      <c r="F13" t="s">
        <v>22</v>
      </c>
      <c r="G13" t="s">
        <v>22</v>
      </c>
      <c r="H13" t="s">
        <v>312</v>
      </c>
      <c r="I13" t="s">
        <v>313</v>
      </c>
      <c r="J13" t="s">
        <v>80</v>
      </c>
      <c r="K13" s="1">
        <v>43724</v>
      </c>
      <c r="L13" t="s">
        <v>81</v>
      </c>
      <c r="M13" t="str">
        <f>HYPERLINK("https://www.regulations.gov/docket?D=FDA-2019-H-4276")</f>
        <v>https://www.regulations.gov/docket?D=FDA-2019-H-4276</v>
      </c>
      <c r="N13" t="s">
        <v>80</v>
      </c>
    </row>
    <row r="14" spans="1:14" x14ac:dyDescent="0.25">
      <c r="A14" t="s">
        <v>333</v>
      </c>
      <c r="B14" t="s">
        <v>334</v>
      </c>
      <c r="C14" t="s">
        <v>335</v>
      </c>
      <c r="D14" t="s">
        <v>21</v>
      </c>
      <c r="E14">
        <v>25560</v>
      </c>
      <c r="F14" t="s">
        <v>22</v>
      </c>
      <c r="G14" t="s">
        <v>22</v>
      </c>
      <c r="H14" t="s">
        <v>312</v>
      </c>
      <c r="I14" t="s">
        <v>313</v>
      </c>
      <c r="J14" s="1">
        <v>43703</v>
      </c>
      <c r="K14" s="1">
        <v>43720</v>
      </c>
      <c r="L14" t="s">
        <v>331</v>
      </c>
      <c r="N14" t="s">
        <v>332</v>
      </c>
    </row>
    <row r="15" spans="1:14" x14ac:dyDescent="0.25">
      <c r="A15" t="s">
        <v>343</v>
      </c>
      <c r="B15" t="s">
        <v>344</v>
      </c>
      <c r="C15" t="s">
        <v>48</v>
      </c>
      <c r="D15" t="s">
        <v>21</v>
      </c>
      <c r="E15">
        <v>25302</v>
      </c>
      <c r="F15" t="s">
        <v>22</v>
      </c>
      <c r="G15" t="s">
        <v>22</v>
      </c>
      <c r="H15" t="s">
        <v>312</v>
      </c>
      <c r="I15" t="s">
        <v>313</v>
      </c>
      <c r="J15" s="1">
        <v>43691</v>
      </c>
      <c r="K15" s="1">
        <v>43720</v>
      </c>
      <c r="L15" t="s">
        <v>331</v>
      </c>
      <c r="N15" t="s">
        <v>332</v>
      </c>
    </row>
    <row r="16" spans="1:14" x14ac:dyDescent="0.25">
      <c r="A16" t="s">
        <v>435</v>
      </c>
      <c r="B16" t="s">
        <v>436</v>
      </c>
      <c r="C16" t="s">
        <v>434</v>
      </c>
      <c r="D16" t="s">
        <v>21</v>
      </c>
      <c r="E16">
        <v>25143</v>
      </c>
      <c r="F16" t="s">
        <v>22</v>
      </c>
      <c r="G16" t="s">
        <v>22</v>
      </c>
      <c r="H16" t="s">
        <v>312</v>
      </c>
      <c r="I16" t="s">
        <v>313</v>
      </c>
      <c r="J16" s="1">
        <v>43682</v>
      </c>
      <c r="K16" s="1">
        <v>43706</v>
      </c>
      <c r="L16" t="s">
        <v>331</v>
      </c>
      <c r="N16" t="s">
        <v>332</v>
      </c>
    </row>
    <row r="17" spans="1:14" x14ac:dyDescent="0.25">
      <c r="A17" t="s">
        <v>445</v>
      </c>
      <c r="B17" t="s">
        <v>446</v>
      </c>
      <c r="C17" t="s">
        <v>48</v>
      </c>
      <c r="D17" t="s">
        <v>21</v>
      </c>
      <c r="E17">
        <v>25313</v>
      </c>
      <c r="F17" t="s">
        <v>22</v>
      </c>
      <c r="G17" t="s">
        <v>22</v>
      </c>
      <c r="H17" t="s">
        <v>312</v>
      </c>
      <c r="I17" t="s">
        <v>313</v>
      </c>
      <c r="J17" s="1">
        <v>43682</v>
      </c>
      <c r="K17" s="1">
        <v>43706</v>
      </c>
      <c r="L17" t="s">
        <v>331</v>
      </c>
      <c r="N17" t="s">
        <v>332</v>
      </c>
    </row>
    <row r="18" spans="1:14" x14ac:dyDescent="0.25">
      <c r="A18" t="s">
        <v>574</v>
      </c>
      <c r="B18" t="s">
        <v>575</v>
      </c>
      <c r="C18" t="s">
        <v>480</v>
      </c>
      <c r="D18" t="s">
        <v>21</v>
      </c>
      <c r="E18">
        <v>25901</v>
      </c>
      <c r="F18" t="s">
        <v>22</v>
      </c>
      <c r="G18" t="s">
        <v>22</v>
      </c>
      <c r="H18" t="s">
        <v>312</v>
      </c>
      <c r="I18" t="s">
        <v>313</v>
      </c>
      <c r="J18" s="1">
        <v>43666</v>
      </c>
      <c r="K18" s="1">
        <v>43692</v>
      </c>
      <c r="L18" t="s">
        <v>331</v>
      </c>
      <c r="N18" t="s">
        <v>332</v>
      </c>
    </row>
    <row r="19" spans="1:14" x14ac:dyDescent="0.25">
      <c r="A19" t="s">
        <v>69</v>
      </c>
      <c r="B19" t="s">
        <v>70</v>
      </c>
      <c r="C19" t="s">
        <v>71</v>
      </c>
      <c r="D19" t="s">
        <v>21</v>
      </c>
      <c r="E19">
        <v>26003</v>
      </c>
      <c r="F19" t="s">
        <v>22</v>
      </c>
      <c r="G19" t="s">
        <v>22</v>
      </c>
      <c r="H19" t="s">
        <v>312</v>
      </c>
      <c r="I19" t="s">
        <v>313</v>
      </c>
      <c r="J19" s="1">
        <v>43667</v>
      </c>
      <c r="K19" s="1">
        <v>43692</v>
      </c>
      <c r="L19" t="s">
        <v>331</v>
      </c>
      <c r="N19" t="s">
        <v>332</v>
      </c>
    </row>
    <row r="20" spans="1:14" x14ac:dyDescent="0.25">
      <c r="A20" t="s">
        <v>596</v>
      </c>
      <c r="B20" t="s">
        <v>597</v>
      </c>
      <c r="C20" t="s">
        <v>113</v>
      </c>
      <c r="D20" t="s">
        <v>21</v>
      </c>
      <c r="E20">
        <v>25801</v>
      </c>
      <c r="F20" t="s">
        <v>22</v>
      </c>
      <c r="G20" t="s">
        <v>22</v>
      </c>
      <c r="H20" t="s">
        <v>312</v>
      </c>
      <c r="I20" t="s">
        <v>598</v>
      </c>
      <c r="J20" s="1">
        <v>43669</v>
      </c>
      <c r="K20" s="1">
        <v>43692</v>
      </c>
      <c r="L20" t="s">
        <v>331</v>
      </c>
      <c r="N20" t="s">
        <v>332</v>
      </c>
    </row>
    <row r="21" spans="1:14" x14ac:dyDescent="0.25">
      <c r="A21" t="s">
        <v>681</v>
      </c>
      <c r="B21" t="s">
        <v>682</v>
      </c>
      <c r="C21" t="s">
        <v>683</v>
      </c>
      <c r="D21" t="s">
        <v>21</v>
      </c>
      <c r="E21">
        <v>26062</v>
      </c>
      <c r="F21" t="s">
        <v>22</v>
      </c>
      <c r="G21" t="s">
        <v>22</v>
      </c>
      <c r="H21" t="s">
        <v>312</v>
      </c>
      <c r="I21" t="s">
        <v>313</v>
      </c>
      <c r="J21" s="1">
        <v>43596</v>
      </c>
      <c r="K21" s="1">
        <v>43685</v>
      </c>
      <c r="L21" t="s">
        <v>331</v>
      </c>
      <c r="N21" t="s">
        <v>332</v>
      </c>
    </row>
    <row r="22" spans="1:14" x14ac:dyDescent="0.25">
      <c r="A22" t="s">
        <v>695</v>
      </c>
      <c r="B22" t="s">
        <v>696</v>
      </c>
      <c r="C22" t="s">
        <v>697</v>
      </c>
      <c r="D22" t="s">
        <v>21</v>
      </c>
      <c r="E22">
        <v>26521</v>
      </c>
      <c r="F22" t="s">
        <v>22</v>
      </c>
      <c r="G22" t="s">
        <v>22</v>
      </c>
      <c r="H22" t="s">
        <v>312</v>
      </c>
      <c r="I22" t="s">
        <v>313</v>
      </c>
      <c r="J22" s="1">
        <v>43662</v>
      </c>
      <c r="K22" s="1">
        <v>43685</v>
      </c>
      <c r="L22" t="s">
        <v>331</v>
      </c>
      <c r="N22" t="s">
        <v>332</v>
      </c>
    </row>
    <row r="23" spans="1:14" x14ac:dyDescent="0.25">
      <c r="A23" t="s">
        <v>698</v>
      </c>
      <c r="B23" t="s">
        <v>699</v>
      </c>
      <c r="C23" t="s">
        <v>700</v>
      </c>
      <c r="D23" t="s">
        <v>21</v>
      </c>
      <c r="E23">
        <v>25419</v>
      </c>
      <c r="F23" t="s">
        <v>22</v>
      </c>
      <c r="G23" t="s">
        <v>22</v>
      </c>
      <c r="H23" t="s">
        <v>312</v>
      </c>
      <c r="I23" t="s">
        <v>701</v>
      </c>
      <c r="J23" s="1">
        <v>43657</v>
      </c>
      <c r="K23" s="1">
        <v>43685</v>
      </c>
      <c r="L23" t="s">
        <v>331</v>
      </c>
      <c r="N23" t="s">
        <v>332</v>
      </c>
    </row>
    <row r="24" spans="1:14" x14ac:dyDescent="0.25">
      <c r="A24" t="s">
        <v>746</v>
      </c>
      <c r="B24" t="s">
        <v>747</v>
      </c>
      <c r="C24" t="s">
        <v>304</v>
      </c>
      <c r="D24" t="s">
        <v>21</v>
      </c>
      <c r="E24">
        <v>24740</v>
      </c>
      <c r="F24" t="s">
        <v>22</v>
      </c>
      <c r="G24" t="s">
        <v>22</v>
      </c>
      <c r="H24" t="s">
        <v>312</v>
      </c>
      <c r="I24" t="s">
        <v>313</v>
      </c>
      <c r="J24" s="1">
        <v>43649</v>
      </c>
      <c r="K24" s="1">
        <v>43678</v>
      </c>
      <c r="L24" t="s">
        <v>331</v>
      </c>
      <c r="N24" t="s">
        <v>332</v>
      </c>
    </row>
    <row r="25" spans="1:14" x14ac:dyDescent="0.25">
      <c r="A25" t="s">
        <v>155</v>
      </c>
      <c r="B25" t="s">
        <v>752</v>
      </c>
      <c r="C25" t="s">
        <v>48</v>
      </c>
      <c r="D25" t="s">
        <v>21</v>
      </c>
      <c r="E25">
        <v>25312</v>
      </c>
      <c r="F25" t="s">
        <v>22</v>
      </c>
      <c r="G25" t="s">
        <v>22</v>
      </c>
      <c r="H25" t="s">
        <v>312</v>
      </c>
      <c r="I25" t="s">
        <v>313</v>
      </c>
      <c r="J25" s="1">
        <v>43642</v>
      </c>
      <c r="K25" s="1">
        <v>43678</v>
      </c>
      <c r="L25" t="s">
        <v>331</v>
      </c>
      <c r="N25" t="s">
        <v>332</v>
      </c>
    </row>
    <row r="26" spans="1:14" x14ac:dyDescent="0.25">
      <c r="A26" t="s">
        <v>765</v>
      </c>
      <c r="B26" t="s">
        <v>766</v>
      </c>
      <c r="C26" t="s">
        <v>271</v>
      </c>
      <c r="D26" t="s">
        <v>21</v>
      </c>
      <c r="E26">
        <v>25405</v>
      </c>
      <c r="F26" t="s">
        <v>22</v>
      </c>
      <c r="G26" t="s">
        <v>22</v>
      </c>
      <c r="H26" t="s">
        <v>312</v>
      </c>
      <c r="I26" t="s">
        <v>767</v>
      </c>
      <c r="J26" t="s">
        <v>80</v>
      </c>
      <c r="K26" s="1">
        <v>43677</v>
      </c>
      <c r="L26" t="s">
        <v>81</v>
      </c>
      <c r="M26" t="str">
        <f>HYPERLINK("https://www.regulations.gov/docket?D=FDA-2019-H-3588")</f>
        <v>https://www.regulations.gov/docket?D=FDA-2019-H-3588</v>
      </c>
      <c r="N26" t="s">
        <v>80</v>
      </c>
    </row>
    <row r="27" spans="1:14" x14ac:dyDescent="0.25">
      <c r="A27" t="s">
        <v>338</v>
      </c>
      <c r="B27" t="s">
        <v>339</v>
      </c>
      <c r="C27" t="s">
        <v>340</v>
      </c>
      <c r="D27" t="s">
        <v>21</v>
      </c>
      <c r="E27">
        <v>24712</v>
      </c>
      <c r="F27" t="s">
        <v>22</v>
      </c>
      <c r="G27" t="s">
        <v>22</v>
      </c>
      <c r="H27" t="s">
        <v>312</v>
      </c>
      <c r="I27" t="s">
        <v>598</v>
      </c>
      <c r="J27" s="1">
        <v>43607</v>
      </c>
      <c r="K27" s="1">
        <v>43671</v>
      </c>
      <c r="L27" t="s">
        <v>331</v>
      </c>
      <c r="N27" t="s">
        <v>332</v>
      </c>
    </row>
    <row r="28" spans="1:14" x14ac:dyDescent="0.25">
      <c r="A28" t="s">
        <v>815</v>
      </c>
      <c r="B28" t="s">
        <v>816</v>
      </c>
      <c r="C28" t="s">
        <v>817</v>
      </c>
      <c r="D28" t="s">
        <v>21</v>
      </c>
      <c r="E28">
        <v>25425</v>
      </c>
      <c r="F28" t="s">
        <v>22</v>
      </c>
      <c r="G28" t="s">
        <v>22</v>
      </c>
      <c r="H28" t="s">
        <v>312</v>
      </c>
      <c r="I28" t="s">
        <v>701</v>
      </c>
      <c r="J28" s="1">
        <v>43643</v>
      </c>
      <c r="K28" s="1">
        <v>43671</v>
      </c>
      <c r="L28" t="s">
        <v>331</v>
      </c>
      <c r="N28" t="s">
        <v>332</v>
      </c>
    </row>
    <row r="29" spans="1:14" x14ac:dyDescent="0.25">
      <c r="A29" t="s">
        <v>821</v>
      </c>
      <c r="B29" t="s">
        <v>822</v>
      </c>
      <c r="C29" t="s">
        <v>37</v>
      </c>
      <c r="D29" t="s">
        <v>21</v>
      </c>
      <c r="E29">
        <v>26508</v>
      </c>
      <c r="F29" t="s">
        <v>22</v>
      </c>
      <c r="G29" t="s">
        <v>22</v>
      </c>
      <c r="H29" t="s">
        <v>312</v>
      </c>
      <c r="I29" t="s">
        <v>313</v>
      </c>
      <c r="J29" s="1">
        <v>43643</v>
      </c>
      <c r="K29" s="1">
        <v>43671</v>
      </c>
      <c r="L29" t="s">
        <v>331</v>
      </c>
      <c r="N29" t="s">
        <v>332</v>
      </c>
    </row>
    <row r="30" spans="1:14" x14ac:dyDescent="0.25">
      <c r="A30" t="s">
        <v>825</v>
      </c>
      <c r="B30" t="s">
        <v>826</v>
      </c>
      <c r="C30" t="s">
        <v>707</v>
      </c>
      <c r="D30" t="s">
        <v>21</v>
      </c>
      <c r="E30">
        <v>24701</v>
      </c>
      <c r="F30" t="s">
        <v>22</v>
      </c>
      <c r="G30" t="s">
        <v>22</v>
      </c>
      <c r="H30" t="s">
        <v>312</v>
      </c>
      <c r="I30" t="s">
        <v>449</v>
      </c>
      <c r="J30" s="1">
        <v>43641</v>
      </c>
      <c r="K30" s="1">
        <v>43671</v>
      </c>
      <c r="L30" t="s">
        <v>331</v>
      </c>
      <c r="N30" t="s">
        <v>332</v>
      </c>
    </row>
    <row r="31" spans="1:14" x14ac:dyDescent="0.25">
      <c r="A31" t="s">
        <v>827</v>
      </c>
      <c r="B31" t="s">
        <v>828</v>
      </c>
      <c r="C31" t="s">
        <v>817</v>
      </c>
      <c r="D31" t="s">
        <v>21</v>
      </c>
      <c r="E31">
        <v>25425</v>
      </c>
      <c r="F31" t="s">
        <v>22</v>
      </c>
      <c r="G31" t="s">
        <v>22</v>
      </c>
      <c r="H31" t="s">
        <v>312</v>
      </c>
      <c r="I31" t="s">
        <v>767</v>
      </c>
      <c r="J31" s="1">
        <v>43643</v>
      </c>
      <c r="K31" s="1">
        <v>43671</v>
      </c>
      <c r="L31" t="s">
        <v>331</v>
      </c>
      <c r="N31" t="s">
        <v>332</v>
      </c>
    </row>
    <row r="32" spans="1:14" x14ac:dyDescent="0.25">
      <c r="A32" t="s">
        <v>790</v>
      </c>
      <c r="B32" t="s">
        <v>829</v>
      </c>
      <c r="C32" t="s">
        <v>830</v>
      </c>
      <c r="D32" t="s">
        <v>21</v>
      </c>
      <c r="E32">
        <v>26804</v>
      </c>
      <c r="F32" t="s">
        <v>22</v>
      </c>
      <c r="G32" t="s">
        <v>22</v>
      </c>
      <c r="H32" t="s">
        <v>312</v>
      </c>
      <c r="I32" t="s">
        <v>449</v>
      </c>
      <c r="J32" s="1">
        <v>43606</v>
      </c>
      <c r="K32" s="1">
        <v>43671</v>
      </c>
      <c r="L32" t="s">
        <v>331</v>
      </c>
      <c r="N32" t="s">
        <v>332</v>
      </c>
    </row>
    <row r="33" spans="1:14" x14ac:dyDescent="0.25">
      <c r="A33" t="s">
        <v>951</v>
      </c>
      <c r="B33" t="s">
        <v>952</v>
      </c>
      <c r="C33" t="s">
        <v>953</v>
      </c>
      <c r="D33" t="s">
        <v>21</v>
      </c>
      <c r="E33">
        <v>25064</v>
      </c>
      <c r="F33" t="s">
        <v>22</v>
      </c>
      <c r="G33" t="s">
        <v>22</v>
      </c>
      <c r="H33" t="s">
        <v>312</v>
      </c>
      <c r="I33" t="s">
        <v>313</v>
      </c>
      <c r="J33" s="1">
        <v>43629</v>
      </c>
      <c r="K33" s="1">
        <v>43664</v>
      </c>
      <c r="L33" t="s">
        <v>331</v>
      </c>
      <c r="N33" t="s">
        <v>332</v>
      </c>
    </row>
    <row r="34" spans="1:14" x14ac:dyDescent="0.25">
      <c r="A34" t="s">
        <v>954</v>
      </c>
      <c r="B34" t="s">
        <v>955</v>
      </c>
      <c r="C34" t="s">
        <v>956</v>
      </c>
      <c r="D34" t="s">
        <v>21</v>
      </c>
      <c r="E34">
        <v>25569</v>
      </c>
      <c r="F34" t="s">
        <v>22</v>
      </c>
      <c r="G34" t="s">
        <v>22</v>
      </c>
      <c r="H34" t="s">
        <v>312</v>
      </c>
      <c r="I34" t="s">
        <v>313</v>
      </c>
      <c r="J34" s="1">
        <v>43629</v>
      </c>
      <c r="K34" s="1">
        <v>43664</v>
      </c>
      <c r="L34" t="s">
        <v>331</v>
      </c>
      <c r="N34" t="s">
        <v>332</v>
      </c>
    </row>
    <row r="35" spans="1:14" x14ac:dyDescent="0.25">
      <c r="A35" t="s">
        <v>957</v>
      </c>
      <c r="B35" t="s">
        <v>958</v>
      </c>
      <c r="C35" t="s">
        <v>637</v>
      </c>
      <c r="D35" t="s">
        <v>21</v>
      </c>
      <c r="E35">
        <v>26101</v>
      </c>
      <c r="F35" t="s">
        <v>22</v>
      </c>
      <c r="G35" t="s">
        <v>22</v>
      </c>
      <c r="H35" t="s">
        <v>312</v>
      </c>
      <c r="I35" t="s">
        <v>767</v>
      </c>
      <c r="J35" s="1">
        <v>43620</v>
      </c>
      <c r="K35" s="1">
        <v>43664</v>
      </c>
      <c r="L35" t="s">
        <v>331</v>
      </c>
      <c r="N35" t="s">
        <v>332</v>
      </c>
    </row>
    <row r="36" spans="1:14" x14ac:dyDescent="0.25">
      <c r="A36" t="s">
        <v>959</v>
      </c>
      <c r="B36" t="s">
        <v>960</v>
      </c>
      <c r="C36" t="s">
        <v>953</v>
      </c>
      <c r="D36" t="s">
        <v>21</v>
      </c>
      <c r="E36">
        <v>25064</v>
      </c>
      <c r="F36" t="s">
        <v>22</v>
      </c>
      <c r="G36" t="s">
        <v>22</v>
      </c>
      <c r="H36" t="s">
        <v>312</v>
      </c>
      <c r="I36" t="s">
        <v>313</v>
      </c>
      <c r="J36" s="1">
        <v>43629</v>
      </c>
      <c r="K36" s="1">
        <v>43664</v>
      </c>
      <c r="L36" t="s">
        <v>331</v>
      </c>
      <c r="N36" t="s">
        <v>332</v>
      </c>
    </row>
    <row r="37" spans="1:14" x14ac:dyDescent="0.25">
      <c r="A37" t="s">
        <v>963</v>
      </c>
      <c r="B37" t="s">
        <v>964</v>
      </c>
      <c r="C37" t="s">
        <v>965</v>
      </c>
      <c r="D37" t="s">
        <v>21</v>
      </c>
      <c r="E37">
        <v>24916</v>
      </c>
      <c r="F37" t="s">
        <v>22</v>
      </c>
      <c r="G37" t="s">
        <v>22</v>
      </c>
      <c r="H37" t="s">
        <v>312</v>
      </c>
      <c r="I37" t="s">
        <v>313</v>
      </c>
      <c r="J37" s="1">
        <v>43628</v>
      </c>
      <c r="K37" s="1">
        <v>43664</v>
      </c>
      <c r="L37" t="s">
        <v>331</v>
      </c>
      <c r="N37" t="s">
        <v>332</v>
      </c>
    </row>
    <row r="38" spans="1:14" x14ac:dyDescent="0.25">
      <c r="A38" t="s">
        <v>202</v>
      </c>
      <c r="B38" t="s">
        <v>203</v>
      </c>
      <c r="C38" t="s">
        <v>201</v>
      </c>
      <c r="D38" t="s">
        <v>21</v>
      </c>
      <c r="E38">
        <v>26836</v>
      </c>
      <c r="F38" t="s">
        <v>22</v>
      </c>
      <c r="G38" t="s">
        <v>22</v>
      </c>
      <c r="H38" t="s">
        <v>312</v>
      </c>
      <c r="I38" t="s">
        <v>701</v>
      </c>
      <c r="J38" s="1">
        <v>43634</v>
      </c>
      <c r="K38" s="1">
        <v>43664</v>
      </c>
      <c r="L38" t="s">
        <v>331</v>
      </c>
      <c r="N38" t="s">
        <v>332</v>
      </c>
    </row>
    <row r="39" spans="1:14" x14ac:dyDescent="0.25">
      <c r="A39" t="s">
        <v>966</v>
      </c>
      <c r="B39" t="s">
        <v>967</v>
      </c>
      <c r="C39" t="s">
        <v>968</v>
      </c>
      <c r="D39" t="s">
        <v>21</v>
      </c>
      <c r="E39">
        <v>25067</v>
      </c>
      <c r="F39" t="s">
        <v>22</v>
      </c>
      <c r="G39" t="s">
        <v>22</v>
      </c>
      <c r="H39" t="s">
        <v>312</v>
      </c>
      <c r="I39" t="s">
        <v>313</v>
      </c>
      <c r="J39" s="1">
        <v>43550</v>
      </c>
      <c r="K39" s="1">
        <v>43664</v>
      </c>
      <c r="L39" t="s">
        <v>331</v>
      </c>
      <c r="N39" t="s">
        <v>332</v>
      </c>
    </row>
    <row r="40" spans="1:14" x14ac:dyDescent="0.25">
      <c r="A40" t="s">
        <v>244</v>
      </c>
      <c r="B40" t="s">
        <v>245</v>
      </c>
      <c r="C40" t="s">
        <v>246</v>
      </c>
      <c r="D40" t="s">
        <v>21</v>
      </c>
      <c r="E40">
        <v>26812</v>
      </c>
      <c r="F40" t="s">
        <v>22</v>
      </c>
      <c r="G40" t="s">
        <v>22</v>
      </c>
      <c r="H40" t="s">
        <v>312</v>
      </c>
      <c r="I40" t="s">
        <v>313</v>
      </c>
      <c r="J40" s="1">
        <v>43626</v>
      </c>
      <c r="K40" s="1">
        <v>43664</v>
      </c>
      <c r="L40" t="s">
        <v>331</v>
      </c>
      <c r="N40" t="s">
        <v>332</v>
      </c>
    </row>
    <row r="41" spans="1:14" x14ac:dyDescent="0.25">
      <c r="A41" t="s">
        <v>247</v>
      </c>
      <c r="B41" t="s">
        <v>248</v>
      </c>
      <c r="C41" t="s">
        <v>969</v>
      </c>
      <c r="D41" t="s">
        <v>21</v>
      </c>
      <c r="E41">
        <v>26817</v>
      </c>
      <c r="F41" t="s">
        <v>22</v>
      </c>
      <c r="G41" t="s">
        <v>22</v>
      </c>
      <c r="H41" t="s">
        <v>312</v>
      </c>
      <c r="I41" t="s">
        <v>313</v>
      </c>
      <c r="J41" s="1">
        <v>43626</v>
      </c>
      <c r="K41" s="1">
        <v>43664</v>
      </c>
      <c r="L41" t="s">
        <v>331</v>
      </c>
      <c r="N41" t="s">
        <v>332</v>
      </c>
    </row>
    <row r="42" spans="1:14" x14ac:dyDescent="0.25">
      <c r="A42" t="s">
        <v>970</v>
      </c>
      <c r="B42" t="s">
        <v>971</v>
      </c>
      <c r="C42" t="s">
        <v>683</v>
      </c>
      <c r="D42" t="s">
        <v>21</v>
      </c>
      <c r="E42">
        <v>26062</v>
      </c>
      <c r="F42" t="s">
        <v>22</v>
      </c>
      <c r="G42" t="s">
        <v>22</v>
      </c>
      <c r="H42" t="s">
        <v>312</v>
      </c>
      <c r="I42" t="s">
        <v>449</v>
      </c>
      <c r="J42" s="1">
        <v>43630</v>
      </c>
      <c r="K42" s="1">
        <v>43664</v>
      </c>
      <c r="L42" t="s">
        <v>331</v>
      </c>
      <c r="N42" t="s">
        <v>332</v>
      </c>
    </row>
    <row r="43" spans="1:14" x14ac:dyDescent="0.25">
      <c r="A43" t="s">
        <v>351</v>
      </c>
      <c r="B43" t="s">
        <v>352</v>
      </c>
      <c r="C43" t="s">
        <v>113</v>
      </c>
      <c r="D43" t="s">
        <v>21</v>
      </c>
      <c r="E43">
        <v>25801</v>
      </c>
      <c r="F43" t="s">
        <v>22</v>
      </c>
      <c r="G43" t="s">
        <v>22</v>
      </c>
      <c r="H43" t="s">
        <v>312</v>
      </c>
      <c r="I43" t="s">
        <v>313</v>
      </c>
      <c r="J43" s="1">
        <v>43619</v>
      </c>
      <c r="K43" s="1">
        <v>43657</v>
      </c>
      <c r="L43" t="s">
        <v>331</v>
      </c>
      <c r="N43" t="s">
        <v>332</v>
      </c>
    </row>
    <row r="44" spans="1:14" x14ac:dyDescent="0.25">
      <c r="A44" t="s">
        <v>359</v>
      </c>
      <c r="B44" t="s">
        <v>360</v>
      </c>
      <c r="C44" t="s">
        <v>71</v>
      </c>
      <c r="D44" t="s">
        <v>21</v>
      </c>
      <c r="E44">
        <v>26003</v>
      </c>
      <c r="F44" t="s">
        <v>22</v>
      </c>
      <c r="G44" t="s">
        <v>22</v>
      </c>
      <c r="H44" t="s">
        <v>312</v>
      </c>
      <c r="I44" t="s">
        <v>313</v>
      </c>
      <c r="J44" s="1">
        <v>43625</v>
      </c>
      <c r="K44" s="1">
        <v>43657</v>
      </c>
      <c r="L44" t="s">
        <v>331</v>
      </c>
      <c r="N44" t="s">
        <v>332</v>
      </c>
    </row>
    <row r="45" spans="1:14" x14ac:dyDescent="0.25">
      <c r="A45" t="s">
        <v>1104</v>
      </c>
      <c r="B45" t="s">
        <v>1105</v>
      </c>
      <c r="C45" t="s">
        <v>113</v>
      </c>
      <c r="D45" t="s">
        <v>21</v>
      </c>
      <c r="E45">
        <v>25801</v>
      </c>
      <c r="F45" t="s">
        <v>22</v>
      </c>
      <c r="G45" t="s">
        <v>22</v>
      </c>
      <c r="H45" t="s">
        <v>312</v>
      </c>
      <c r="I45" t="s">
        <v>313</v>
      </c>
      <c r="J45" s="1">
        <v>43619</v>
      </c>
      <c r="K45" s="1">
        <v>43657</v>
      </c>
      <c r="L45" t="s">
        <v>331</v>
      </c>
      <c r="N45" t="s">
        <v>332</v>
      </c>
    </row>
    <row r="46" spans="1:14" x14ac:dyDescent="0.25">
      <c r="A46" t="s">
        <v>710</v>
      </c>
      <c r="B46" t="s">
        <v>711</v>
      </c>
      <c r="C46" t="s">
        <v>340</v>
      </c>
      <c r="D46" t="s">
        <v>21</v>
      </c>
      <c r="E46">
        <v>24712</v>
      </c>
      <c r="F46" t="s">
        <v>22</v>
      </c>
      <c r="G46" t="s">
        <v>22</v>
      </c>
      <c r="H46" t="s">
        <v>312</v>
      </c>
      <c r="I46" t="s">
        <v>598</v>
      </c>
      <c r="J46" s="1">
        <v>43607</v>
      </c>
      <c r="K46" s="1">
        <v>43651</v>
      </c>
      <c r="L46" t="s">
        <v>331</v>
      </c>
      <c r="N46" t="s">
        <v>332</v>
      </c>
    </row>
    <row r="47" spans="1:14" x14ac:dyDescent="0.25">
      <c r="A47" t="s">
        <v>324</v>
      </c>
      <c r="B47" t="s">
        <v>325</v>
      </c>
      <c r="C47" t="s">
        <v>326</v>
      </c>
      <c r="D47" t="s">
        <v>21</v>
      </c>
      <c r="E47">
        <v>25702</v>
      </c>
      <c r="F47" t="s">
        <v>22</v>
      </c>
      <c r="G47" t="s">
        <v>22</v>
      </c>
      <c r="H47" t="s">
        <v>312</v>
      </c>
      <c r="I47" t="s">
        <v>313</v>
      </c>
      <c r="J47" s="1">
        <v>43606</v>
      </c>
      <c r="K47" s="1">
        <v>43651</v>
      </c>
      <c r="L47" t="s">
        <v>331</v>
      </c>
      <c r="N47" t="s">
        <v>332</v>
      </c>
    </row>
    <row r="48" spans="1:14" x14ac:dyDescent="0.25">
      <c r="A48" t="s">
        <v>302</v>
      </c>
      <c r="B48" t="s">
        <v>303</v>
      </c>
      <c r="C48" t="s">
        <v>304</v>
      </c>
      <c r="D48" t="s">
        <v>21</v>
      </c>
      <c r="E48">
        <v>24739</v>
      </c>
      <c r="F48" t="s">
        <v>22</v>
      </c>
      <c r="G48" t="s">
        <v>22</v>
      </c>
      <c r="H48" t="s">
        <v>312</v>
      </c>
      <c r="I48" t="s">
        <v>313</v>
      </c>
      <c r="J48" s="1">
        <v>43607</v>
      </c>
      <c r="K48" s="1">
        <v>43651</v>
      </c>
      <c r="L48" t="s">
        <v>331</v>
      </c>
      <c r="N48" t="s">
        <v>332</v>
      </c>
    </row>
    <row r="49" spans="1:14" x14ac:dyDescent="0.25">
      <c r="A49" t="s">
        <v>1284</v>
      </c>
      <c r="B49" t="s">
        <v>1285</v>
      </c>
      <c r="C49" t="s">
        <v>683</v>
      </c>
      <c r="D49" t="s">
        <v>21</v>
      </c>
      <c r="E49">
        <v>26062</v>
      </c>
      <c r="F49" t="s">
        <v>22</v>
      </c>
      <c r="G49" t="s">
        <v>22</v>
      </c>
      <c r="H49" t="s">
        <v>312</v>
      </c>
      <c r="I49" t="s">
        <v>313</v>
      </c>
      <c r="J49" t="s">
        <v>80</v>
      </c>
      <c r="K49" s="1">
        <v>43651</v>
      </c>
      <c r="L49" t="s">
        <v>81</v>
      </c>
      <c r="M49" t="str">
        <f>HYPERLINK("https://www.regulations.gov/docket?D=FDA-2019-H-3194")</f>
        <v>https://www.regulations.gov/docket?D=FDA-2019-H-3194</v>
      </c>
      <c r="N49" t="s">
        <v>80</v>
      </c>
    </row>
    <row r="50" spans="1:14" x14ac:dyDescent="0.25">
      <c r="A50" t="s">
        <v>708</v>
      </c>
      <c r="B50" t="s">
        <v>709</v>
      </c>
      <c r="C50" t="s">
        <v>304</v>
      </c>
      <c r="D50" t="s">
        <v>21</v>
      </c>
      <c r="E50">
        <v>24739</v>
      </c>
      <c r="F50" t="s">
        <v>22</v>
      </c>
      <c r="G50" t="s">
        <v>22</v>
      </c>
      <c r="H50" t="s">
        <v>312</v>
      </c>
      <c r="I50" t="s">
        <v>313</v>
      </c>
      <c r="J50" t="s">
        <v>80</v>
      </c>
      <c r="K50" s="1">
        <v>43644</v>
      </c>
      <c r="L50" t="s">
        <v>81</v>
      </c>
      <c r="M50" t="str">
        <f>HYPERLINK("https://www.regulations.gov/docket?D=FDA-2019-H-3100")</f>
        <v>https://www.regulations.gov/docket?D=FDA-2019-H-3100</v>
      </c>
      <c r="N50" t="s">
        <v>80</v>
      </c>
    </row>
    <row r="51" spans="1:14" x14ac:dyDescent="0.25">
      <c r="A51" t="s">
        <v>714</v>
      </c>
      <c r="B51" t="s">
        <v>715</v>
      </c>
      <c r="C51" t="s">
        <v>716</v>
      </c>
      <c r="D51" t="s">
        <v>21</v>
      </c>
      <c r="E51">
        <v>25678</v>
      </c>
      <c r="F51" t="s">
        <v>22</v>
      </c>
      <c r="G51" t="s">
        <v>22</v>
      </c>
      <c r="H51" t="s">
        <v>312</v>
      </c>
      <c r="I51" t="s">
        <v>313</v>
      </c>
      <c r="J51" s="1">
        <v>43600</v>
      </c>
      <c r="K51" s="1">
        <v>43643</v>
      </c>
      <c r="L51" t="s">
        <v>331</v>
      </c>
      <c r="N51" t="s">
        <v>1299</v>
      </c>
    </row>
    <row r="52" spans="1:14" x14ac:dyDescent="0.25">
      <c r="A52" t="s">
        <v>18</v>
      </c>
      <c r="B52" t="s">
        <v>19</v>
      </c>
      <c r="C52" t="s">
        <v>20</v>
      </c>
      <c r="D52" t="s">
        <v>21</v>
      </c>
      <c r="E52">
        <v>25070</v>
      </c>
      <c r="F52" t="s">
        <v>22</v>
      </c>
      <c r="G52" t="s">
        <v>22</v>
      </c>
      <c r="H52" t="s">
        <v>312</v>
      </c>
      <c r="I52" t="s">
        <v>313</v>
      </c>
      <c r="J52" s="1">
        <v>43599</v>
      </c>
      <c r="K52" s="1">
        <v>43643</v>
      </c>
      <c r="L52" t="s">
        <v>331</v>
      </c>
      <c r="N52" t="s">
        <v>1302</v>
      </c>
    </row>
    <row r="53" spans="1:14" x14ac:dyDescent="0.25">
      <c r="A53" t="s">
        <v>630</v>
      </c>
      <c r="B53" t="s">
        <v>631</v>
      </c>
      <c r="C53" t="s">
        <v>632</v>
      </c>
      <c r="D53" t="s">
        <v>21</v>
      </c>
      <c r="E53">
        <v>25962</v>
      </c>
      <c r="F53" t="s">
        <v>22</v>
      </c>
      <c r="G53" t="s">
        <v>22</v>
      </c>
      <c r="H53" t="s">
        <v>312</v>
      </c>
      <c r="I53" t="s">
        <v>313</v>
      </c>
      <c r="J53" s="1">
        <v>43601</v>
      </c>
      <c r="K53" s="1">
        <v>43643</v>
      </c>
      <c r="L53" t="s">
        <v>331</v>
      </c>
      <c r="N53" t="s">
        <v>332</v>
      </c>
    </row>
    <row r="54" spans="1:14" x14ac:dyDescent="0.25">
      <c r="A54" t="s">
        <v>1411</v>
      </c>
      <c r="B54" t="s">
        <v>1412</v>
      </c>
      <c r="C54" t="s">
        <v>1413</v>
      </c>
      <c r="D54" t="s">
        <v>21</v>
      </c>
      <c r="E54">
        <v>24946</v>
      </c>
      <c r="F54" t="s">
        <v>22</v>
      </c>
      <c r="G54" t="s">
        <v>22</v>
      </c>
      <c r="H54" t="s">
        <v>312</v>
      </c>
      <c r="I54" t="s">
        <v>313</v>
      </c>
      <c r="J54" s="1">
        <v>43603</v>
      </c>
      <c r="K54" s="1">
        <v>43643</v>
      </c>
      <c r="L54" t="s">
        <v>331</v>
      </c>
      <c r="N54" t="s">
        <v>1302</v>
      </c>
    </row>
    <row r="55" spans="1:14" x14ac:dyDescent="0.25">
      <c r="A55" t="s">
        <v>705</v>
      </c>
      <c r="B55" t="s">
        <v>706</v>
      </c>
      <c r="C55" t="s">
        <v>707</v>
      </c>
      <c r="D55" t="s">
        <v>21</v>
      </c>
      <c r="E55">
        <v>24701</v>
      </c>
      <c r="F55" t="s">
        <v>22</v>
      </c>
      <c r="G55" t="s">
        <v>22</v>
      </c>
      <c r="H55" t="s">
        <v>312</v>
      </c>
      <c r="I55" t="s">
        <v>313</v>
      </c>
      <c r="J55" s="1">
        <v>43606</v>
      </c>
      <c r="K55" s="1">
        <v>43643</v>
      </c>
      <c r="L55" t="s">
        <v>331</v>
      </c>
      <c r="N55" t="s">
        <v>332</v>
      </c>
    </row>
    <row r="56" spans="1:14" x14ac:dyDescent="0.25">
      <c r="A56" t="s">
        <v>1425</v>
      </c>
      <c r="B56" t="s">
        <v>1426</v>
      </c>
      <c r="C56" t="s">
        <v>1427</v>
      </c>
      <c r="D56" t="s">
        <v>21</v>
      </c>
      <c r="E56">
        <v>25688</v>
      </c>
      <c r="F56" t="s">
        <v>22</v>
      </c>
      <c r="G56" t="s">
        <v>22</v>
      </c>
      <c r="H56" t="s">
        <v>312</v>
      </c>
      <c r="I56" t="s">
        <v>313</v>
      </c>
      <c r="J56" s="1">
        <v>43600</v>
      </c>
      <c r="K56" s="1">
        <v>43643</v>
      </c>
      <c r="L56" t="s">
        <v>331</v>
      </c>
      <c r="N56" t="s">
        <v>332</v>
      </c>
    </row>
    <row r="57" spans="1:14" x14ac:dyDescent="0.25">
      <c r="A57" t="s">
        <v>1430</v>
      </c>
      <c r="B57" t="s">
        <v>1431</v>
      </c>
      <c r="C57" t="s">
        <v>1432</v>
      </c>
      <c r="D57" t="s">
        <v>21</v>
      </c>
      <c r="E57">
        <v>24839</v>
      </c>
      <c r="F57" t="s">
        <v>22</v>
      </c>
      <c r="G57" t="s">
        <v>22</v>
      </c>
      <c r="H57" t="s">
        <v>312</v>
      </c>
      <c r="I57" t="s">
        <v>313</v>
      </c>
      <c r="J57" t="s">
        <v>80</v>
      </c>
      <c r="K57" s="1">
        <v>43643</v>
      </c>
      <c r="L57" t="s">
        <v>81</v>
      </c>
      <c r="M57" t="str">
        <f>HYPERLINK("https://www.regulations.gov/docket?D=FDA-2019-H-3069")</f>
        <v>https://www.regulations.gov/docket?D=FDA-2019-H-3069</v>
      </c>
      <c r="N57" t="s">
        <v>80</v>
      </c>
    </row>
    <row r="58" spans="1:14" x14ac:dyDescent="0.25">
      <c r="A58" t="s">
        <v>253</v>
      </c>
      <c r="B58" t="s">
        <v>254</v>
      </c>
      <c r="C58" t="s">
        <v>255</v>
      </c>
      <c r="D58" t="s">
        <v>21</v>
      </c>
      <c r="E58">
        <v>26884</v>
      </c>
      <c r="F58" t="s">
        <v>22</v>
      </c>
      <c r="G58" t="s">
        <v>22</v>
      </c>
      <c r="H58" t="s">
        <v>312</v>
      </c>
      <c r="I58" t="s">
        <v>313</v>
      </c>
      <c r="J58" s="1">
        <v>43599</v>
      </c>
      <c r="K58" s="1">
        <v>43643</v>
      </c>
      <c r="L58" t="s">
        <v>331</v>
      </c>
      <c r="N58" t="s">
        <v>1299</v>
      </c>
    </row>
    <row r="59" spans="1:14" x14ac:dyDescent="0.25">
      <c r="A59" t="s">
        <v>1487</v>
      </c>
      <c r="B59" t="s">
        <v>1488</v>
      </c>
      <c r="C59" t="s">
        <v>434</v>
      </c>
      <c r="D59" t="s">
        <v>21</v>
      </c>
      <c r="E59">
        <v>25143</v>
      </c>
      <c r="F59" t="s">
        <v>22</v>
      </c>
      <c r="G59" t="s">
        <v>22</v>
      </c>
      <c r="H59" t="s">
        <v>312</v>
      </c>
      <c r="I59" t="s">
        <v>313</v>
      </c>
      <c r="J59" t="s">
        <v>80</v>
      </c>
      <c r="K59" s="1">
        <v>43640</v>
      </c>
      <c r="L59" t="s">
        <v>81</v>
      </c>
      <c r="M59" t="str">
        <f>HYPERLINK("https://www.regulations.gov/docket?D=FDA-2019-H-2978")</f>
        <v>https://www.regulations.gov/docket?D=FDA-2019-H-2978</v>
      </c>
      <c r="N59" t="s">
        <v>80</v>
      </c>
    </row>
    <row r="60" spans="1:14" x14ac:dyDescent="0.25">
      <c r="A60" t="s">
        <v>633</v>
      </c>
      <c r="B60" t="s">
        <v>634</v>
      </c>
      <c r="C60" t="s">
        <v>217</v>
      </c>
      <c r="D60" t="s">
        <v>21</v>
      </c>
      <c r="E60">
        <v>25523</v>
      </c>
      <c r="F60" t="s">
        <v>22</v>
      </c>
      <c r="G60" t="s">
        <v>22</v>
      </c>
      <c r="H60" t="s">
        <v>312</v>
      </c>
      <c r="I60" t="s">
        <v>313</v>
      </c>
      <c r="J60" s="1">
        <v>43593</v>
      </c>
      <c r="K60" s="1">
        <v>43636</v>
      </c>
      <c r="L60" t="s">
        <v>331</v>
      </c>
      <c r="N60" t="s">
        <v>1302</v>
      </c>
    </row>
    <row r="61" spans="1:14" x14ac:dyDescent="0.25">
      <c r="A61" t="s">
        <v>819</v>
      </c>
      <c r="B61" t="s">
        <v>820</v>
      </c>
      <c r="C61" t="s">
        <v>113</v>
      </c>
      <c r="D61" t="s">
        <v>21</v>
      </c>
      <c r="E61">
        <v>25801</v>
      </c>
      <c r="F61" t="s">
        <v>22</v>
      </c>
      <c r="G61" t="s">
        <v>22</v>
      </c>
      <c r="H61" t="s">
        <v>312</v>
      </c>
      <c r="I61" t="s">
        <v>313</v>
      </c>
      <c r="J61" t="s">
        <v>80</v>
      </c>
      <c r="K61" s="1">
        <v>43628</v>
      </c>
      <c r="L61" t="s">
        <v>81</v>
      </c>
      <c r="M61" t="str">
        <f>HYPERLINK("https://www.regulations.gov/docket?D=FDA-2019-H-2827")</f>
        <v>https://www.regulations.gov/docket?D=FDA-2019-H-2827</v>
      </c>
      <c r="N61" t="s">
        <v>80</v>
      </c>
    </row>
    <row r="62" spans="1:14" x14ac:dyDescent="0.25">
      <c r="A62" t="s">
        <v>1678</v>
      </c>
      <c r="B62" t="s">
        <v>1679</v>
      </c>
      <c r="C62" t="s">
        <v>1680</v>
      </c>
      <c r="D62" t="s">
        <v>21</v>
      </c>
      <c r="E62">
        <v>25978</v>
      </c>
      <c r="F62" t="s">
        <v>22</v>
      </c>
      <c r="G62" t="s">
        <v>22</v>
      </c>
      <c r="H62" t="s">
        <v>312</v>
      </c>
      <c r="I62" t="s">
        <v>313</v>
      </c>
      <c r="J62" t="s">
        <v>80</v>
      </c>
      <c r="K62" s="1">
        <v>43627</v>
      </c>
      <c r="L62" t="s">
        <v>81</v>
      </c>
      <c r="M62" t="str">
        <f>HYPERLINK("https://www.regulations.gov/docket?D=FDA-2019-H-2786")</f>
        <v>https://www.regulations.gov/docket?D=FDA-2019-H-2786</v>
      </c>
      <c r="N62" t="s">
        <v>80</v>
      </c>
    </row>
    <row r="63" spans="1:14" x14ac:dyDescent="0.25">
      <c r="A63" t="s">
        <v>1703</v>
      </c>
      <c r="B63" t="s">
        <v>1095</v>
      </c>
      <c r="C63" t="s">
        <v>37</v>
      </c>
      <c r="D63" t="s">
        <v>21</v>
      </c>
      <c r="E63">
        <v>26501</v>
      </c>
      <c r="F63" t="s">
        <v>22</v>
      </c>
      <c r="G63" t="s">
        <v>22</v>
      </c>
      <c r="H63" t="s">
        <v>312</v>
      </c>
      <c r="I63" t="s">
        <v>313</v>
      </c>
      <c r="J63" s="1">
        <v>43582</v>
      </c>
      <c r="K63" s="1">
        <v>43622</v>
      </c>
      <c r="L63" t="s">
        <v>331</v>
      </c>
      <c r="N63" t="s">
        <v>1302</v>
      </c>
    </row>
    <row r="64" spans="1:14" x14ac:dyDescent="0.25">
      <c r="A64" t="s">
        <v>1039</v>
      </c>
      <c r="B64" t="s">
        <v>1714</v>
      </c>
      <c r="C64" t="s">
        <v>1380</v>
      </c>
      <c r="D64" t="s">
        <v>21</v>
      </c>
      <c r="E64">
        <v>26330</v>
      </c>
      <c r="F64" t="s">
        <v>22</v>
      </c>
      <c r="G64" t="s">
        <v>22</v>
      </c>
      <c r="H64" t="s">
        <v>312</v>
      </c>
      <c r="I64" t="s">
        <v>313</v>
      </c>
      <c r="J64" t="s">
        <v>80</v>
      </c>
      <c r="K64" s="1">
        <v>43622</v>
      </c>
      <c r="L64" t="s">
        <v>81</v>
      </c>
      <c r="M64" t="str">
        <f>HYPERLINK("https://www.regulations.gov/docket?D=FDA-2019-H-2678")</f>
        <v>https://www.regulations.gov/docket?D=FDA-2019-H-2678</v>
      </c>
      <c r="N64" t="s">
        <v>80</v>
      </c>
    </row>
    <row r="65" spans="1:14" x14ac:dyDescent="0.25">
      <c r="A65" t="s">
        <v>1719</v>
      </c>
      <c r="B65" t="s">
        <v>1720</v>
      </c>
      <c r="C65" t="s">
        <v>509</v>
      </c>
      <c r="D65" t="s">
        <v>21</v>
      </c>
      <c r="E65">
        <v>26679</v>
      </c>
      <c r="F65" t="s">
        <v>22</v>
      </c>
      <c r="G65" t="s">
        <v>22</v>
      </c>
      <c r="H65" t="s">
        <v>312</v>
      </c>
      <c r="I65" t="s">
        <v>313</v>
      </c>
      <c r="J65" s="1">
        <v>43574</v>
      </c>
      <c r="K65" s="1">
        <v>43622</v>
      </c>
      <c r="L65" t="s">
        <v>331</v>
      </c>
      <c r="N65" t="s">
        <v>1302</v>
      </c>
    </row>
    <row r="66" spans="1:14" x14ac:dyDescent="0.25">
      <c r="A66" t="s">
        <v>790</v>
      </c>
      <c r="B66" t="s">
        <v>791</v>
      </c>
      <c r="C66" t="s">
        <v>71</v>
      </c>
      <c r="D66" t="s">
        <v>21</v>
      </c>
      <c r="E66">
        <v>26003</v>
      </c>
      <c r="F66" t="s">
        <v>22</v>
      </c>
      <c r="G66" t="s">
        <v>22</v>
      </c>
      <c r="H66" t="s">
        <v>312</v>
      </c>
      <c r="I66" t="s">
        <v>313</v>
      </c>
      <c r="J66" s="1">
        <v>43579</v>
      </c>
      <c r="K66" s="1">
        <v>43622</v>
      </c>
      <c r="L66" t="s">
        <v>331</v>
      </c>
      <c r="N66" t="s">
        <v>1302</v>
      </c>
    </row>
    <row r="67" spans="1:14" x14ac:dyDescent="0.25">
      <c r="A67" t="s">
        <v>780</v>
      </c>
      <c r="B67" t="s">
        <v>781</v>
      </c>
      <c r="C67" t="s">
        <v>71</v>
      </c>
      <c r="D67" t="s">
        <v>21</v>
      </c>
      <c r="E67">
        <v>26003</v>
      </c>
      <c r="F67" t="s">
        <v>22</v>
      </c>
      <c r="G67" t="s">
        <v>22</v>
      </c>
      <c r="H67" t="s">
        <v>312</v>
      </c>
      <c r="I67" t="s">
        <v>313</v>
      </c>
      <c r="J67" t="s">
        <v>80</v>
      </c>
      <c r="K67" s="1">
        <v>43616</v>
      </c>
      <c r="L67" t="s">
        <v>81</v>
      </c>
      <c r="M67" t="str">
        <f>HYPERLINK("https://www.regulations.gov/docket?D=FDA-2019-H-2596")</f>
        <v>https://www.regulations.gov/docket?D=FDA-2019-H-2596</v>
      </c>
      <c r="N67" t="s">
        <v>80</v>
      </c>
    </row>
    <row r="68" spans="1:14" x14ac:dyDescent="0.25">
      <c r="A68" t="s">
        <v>1975</v>
      </c>
      <c r="B68" t="s">
        <v>1976</v>
      </c>
      <c r="C68" t="s">
        <v>48</v>
      </c>
      <c r="D68" t="s">
        <v>21</v>
      </c>
      <c r="E68">
        <v>25387</v>
      </c>
      <c r="F68" t="s">
        <v>22</v>
      </c>
      <c r="G68" t="s">
        <v>22</v>
      </c>
      <c r="H68" t="s">
        <v>312</v>
      </c>
      <c r="I68" t="s">
        <v>313</v>
      </c>
      <c r="J68" s="1">
        <v>43552</v>
      </c>
      <c r="K68" s="1">
        <v>43608</v>
      </c>
      <c r="L68" t="s">
        <v>331</v>
      </c>
      <c r="N68" t="s">
        <v>332</v>
      </c>
    </row>
    <row r="69" spans="1:14" x14ac:dyDescent="0.25">
      <c r="A69" t="s">
        <v>1977</v>
      </c>
      <c r="B69" t="s">
        <v>840</v>
      </c>
      <c r="C69" t="s">
        <v>841</v>
      </c>
      <c r="D69" t="s">
        <v>21</v>
      </c>
      <c r="E69">
        <v>25601</v>
      </c>
      <c r="F69" t="s">
        <v>22</v>
      </c>
      <c r="G69" t="s">
        <v>22</v>
      </c>
      <c r="H69" t="s">
        <v>312</v>
      </c>
      <c r="I69" t="s">
        <v>313</v>
      </c>
      <c r="J69" s="1">
        <v>43565</v>
      </c>
      <c r="K69" s="1">
        <v>43608</v>
      </c>
      <c r="L69" t="s">
        <v>331</v>
      </c>
      <c r="N69" t="s">
        <v>1302</v>
      </c>
    </row>
    <row r="70" spans="1:14" x14ac:dyDescent="0.25">
      <c r="A70" t="s">
        <v>1986</v>
      </c>
      <c r="B70" t="s">
        <v>1987</v>
      </c>
      <c r="C70" t="s">
        <v>680</v>
      </c>
      <c r="D70" t="s">
        <v>21</v>
      </c>
      <c r="E70">
        <v>25541</v>
      </c>
      <c r="F70" t="s">
        <v>22</v>
      </c>
      <c r="G70" t="s">
        <v>22</v>
      </c>
      <c r="H70" t="s">
        <v>312</v>
      </c>
      <c r="I70" t="s">
        <v>313</v>
      </c>
      <c r="J70" s="1">
        <v>43566</v>
      </c>
      <c r="K70" s="1">
        <v>43608</v>
      </c>
      <c r="L70" t="s">
        <v>331</v>
      </c>
      <c r="N70" t="s">
        <v>1302</v>
      </c>
    </row>
    <row r="71" spans="1:14" x14ac:dyDescent="0.25">
      <c r="A71" t="s">
        <v>2152</v>
      </c>
      <c r="B71" t="s">
        <v>783</v>
      </c>
      <c r="C71" t="s">
        <v>784</v>
      </c>
      <c r="D71" t="s">
        <v>21</v>
      </c>
      <c r="E71">
        <v>26070</v>
      </c>
      <c r="F71" t="s">
        <v>22</v>
      </c>
      <c r="G71" t="s">
        <v>22</v>
      </c>
      <c r="H71" t="s">
        <v>312</v>
      </c>
      <c r="I71" t="s">
        <v>313</v>
      </c>
      <c r="J71" s="1">
        <v>43481</v>
      </c>
      <c r="K71" s="1">
        <v>43601</v>
      </c>
      <c r="L71" t="s">
        <v>331</v>
      </c>
      <c r="N71" t="s">
        <v>1299</v>
      </c>
    </row>
    <row r="72" spans="1:14" x14ac:dyDescent="0.25">
      <c r="A72" t="s">
        <v>1039</v>
      </c>
      <c r="B72" t="s">
        <v>1040</v>
      </c>
      <c r="C72" t="s">
        <v>1041</v>
      </c>
      <c r="D72" t="s">
        <v>21</v>
      </c>
      <c r="E72">
        <v>26323</v>
      </c>
      <c r="F72" t="s">
        <v>22</v>
      </c>
      <c r="G72" t="s">
        <v>22</v>
      </c>
      <c r="H72" t="s">
        <v>312</v>
      </c>
      <c r="I72" t="s">
        <v>313</v>
      </c>
      <c r="J72" t="s">
        <v>80</v>
      </c>
      <c r="K72" s="1">
        <v>43599</v>
      </c>
      <c r="L72" t="s">
        <v>81</v>
      </c>
      <c r="M72" t="str">
        <f>HYPERLINK("https://www.regulations.gov/docket?D=FDA-2019-H-2288")</f>
        <v>https://www.regulations.gov/docket?D=FDA-2019-H-2288</v>
      </c>
      <c r="N72" t="s">
        <v>80</v>
      </c>
    </row>
    <row r="73" spans="1:14" x14ac:dyDescent="0.25">
      <c r="A73" t="s">
        <v>702</v>
      </c>
      <c r="B73" t="s">
        <v>703</v>
      </c>
      <c r="C73" t="s">
        <v>704</v>
      </c>
      <c r="D73" t="s">
        <v>21</v>
      </c>
      <c r="E73">
        <v>25515</v>
      </c>
      <c r="F73" t="s">
        <v>22</v>
      </c>
      <c r="G73" t="s">
        <v>22</v>
      </c>
      <c r="H73" t="s">
        <v>312</v>
      </c>
      <c r="I73" t="s">
        <v>313</v>
      </c>
      <c r="J73" s="1">
        <v>43551</v>
      </c>
      <c r="K73" s="1">
        <v>43594</v>
      </c>
      <c r="L73" t="s">
        <v>331</v>
      </c>
      <c r="N73" t="s">
        <v>1302</v>
      </c>
    </row>
    <row r="74" spans="1:14" x14ac:dyDescent="0.25">
      <c r="A74" t="s">
        <v>2269</v>
      </c>
      <c r="B74" t="s">
        <v>2270</v>
      </c>
      <c r="C74" t="s">
        <v>2271</v>
      </c>
      <c r="D74" t="s">
        <v>21</v>
      </c>
      <c r="E74">
        <v>25081</v>
      </c>
      <c r="F74" t="s">
        <v>22</v>
      </c>
      <c r="G74" t="s">
        <v>22</v>
      </c>
      <c r="H74" t="s">
        <v>312</v>
      </c>
      <c r="I74" t="s">
        <v>449</v>
      </c>
      <c r="J74" s="1">
        <v>43545</v>
      </c>
      <c r="K74" s="1">
        <v>43594</v>
      </c>
      <c r="L74" t="s">
        <v>331</v>
      </c>
      <c r="N74" t="s">
        <v>1299</v>
      </c>
    </row>
    <row r="75" spans="1:14" x14ac:dyDescent="0.25">
      <c r="A75" t="s">
        <v>442</v>
      </c>
      <c r="B75" t="s">
        <v>443</v>
      </c>
      <c r="C75" t="s">
        <v>444</v>
      </c>
      <c r="D75" t="s">
        <v>21</v>
      </c>
      <c r="E75">
        <v>26288</v>
      </c>
      <c r="F75" t="s">
        <v>22</v>
      </c>
      <c r="G75" t="s">
        <v>22</v>
      </c>
      <c r="H75" t="s">
        <v>312</v>
      </c>
      <c r="I75" t="s">
        <v>313</v>
      </c>
      <c r="J75" s="1">
        <v>43549</v>
      </c>
      <c r="K75" s="1">
        <v>43594</v>
      </c>
      <c r="L75" t="s">
        <v>331</v>
      </c>
      <c r="N75" t="s">
        <v>1299</v>
      </c>
    </row>
    <row r="76" spans="1:14" x14ac:dyDescent="0.25">
      <c r="A76" t="s">
        <v>777</v>
      </c>
      <c r="B76" t="s">
        <v>778</v>
      </c>
      <c r="C76" t="s">
        <v>779</v>
      </c>
      <c r="D76" t="s">
        <v>21</v>
      </c>
      <c r="E76">
        <v>26040</v>
      </c>
      <c r="F76" t="s">
        <v>22</v>
      </c>
      <c r="G76" t="s">
        <v>22</v>
      </c>
      <c r="H76" t="s">
        <v>312</v>
      </c>
      <c r="I76" t="s">
        <v>313</v>
      </c>
      <c r="J76" s="1">
        <v>43534</v>
      </c>
      <c r="K76" s="1">
        <v>43587</v>
      </c>
      <c r="L76" t="s">
        <v>331</v>
      </c>
      <c r="N76" t="s">
        <v>1302</v>
      </c>
    </row>
    <row r="77" spans="1:14" x14ac:dyDescent="0.25">
      <c r="A77" t="s">
        <v>2332</v>
      </c>
      <c r="B77" t="s">
        <v>2333</v>
      </c>
      <c r="C77" t="s">
        <v>1298</v>
      </c>
      <c r="D77" t="s">
        <v>21</v>
      </c>
      <c r="E77">
        <v>26241</v>
      </c>
      <c r="F77" t="s">
        <v>22</v>
      </c>
      <c r="G77" t="s">
        <v>22</v>
      </c>
      <c r="H77" t="s">
        <v>312</v>
      </c>
      <c r="I77" t="s">
        <v>313</v>
      </c>
      <c r="J77" t="s">
        <v>80</v>
      </c>
      <c r="K77" s="1">
        <v>43587</v>
      </c>
      <c r="L77" t="s">
        <v>81</v>
      </c>
      <c r="M77" t="str">
        <f>HYPERLINK("https://www.regulations.gov/docket?D=FDA-2019-H-2094")</f>
        <v>https://www.regulations.gov/docket?D=FDA-2019-H-2094</v>
      </c>
      <c r="N77" t="s">
        <v>80</v>
      </c>
    </row>
    <row r="78" spans="1:14" x14ac:dyDescent="0.25">
      <c r="A78" t="s">
        <v>1674</v>
      </c>
      <c r="B78" t="s">
        <v>2334</v>
      </c>
      <c r="C78" t="s">
        <v>1632</v>
      </c>
      <c r="D78" t="s">
        <v>21</v>
      </c>
      <c r="E78">
        <v>26041</v>
      </c>
      <c r="F78" t="s">
        <v>22</v>
      </c>
      <c r="G78" t="s">
        <v>22</v>
      </c>
      <c r="H78" t="s">
        <v>312</v>
      </c>
      <c r="I78" t="s">
        <v>313</v>
      </c>
      <c r="J78" s="1">
        <v>43534</v>
      </c>
      <c r="K78" s="1">
        <v>43587</v>
      </c>
      <c r="L78" t="s">
        <v>331</v>
      </c>
      <c r="N78" t="s">
        <v>1302</v>
      </c>
    </row>
    <row r="79" spans="1:14" x14ac:dyDescent="0.25">
      <c r="A79" t="s">
        <v>785</v>
      </c>
      <c r="B79" t="s">
        <v>786</v>
      </c>
      <c r="C79" t="s">
        <v>375</v>
      </c>
      <c r="D79" t="s">
        <v>21</v>
      </c>
      <c r="E79">
        <v>26059</v>
      </c>
      <c r="F79" t="s">
        <v>22</v>
      </c>
      <c r="G79" t="s">
        <v>22</v>
      </c>
      <c r="H79" t="s">
        <v>312</v>
      </c>
      <c r="I79" t="s">
        <v>313</v>
      </c>
      <c r="J79" s="1">
        <v>43534</v>
      </c>
      <c r="K79" s="1">
        <v>43587</v>
      </c>
      <c r="L79" t="s">
        <v>331</v>
      </c>
      <c r="N79" t="s">
        <v>1302</v>
      </c>
    </row>
    <row r="80" spans="1:14" x14ac:dyDescent="0.25">
      <c r="A80" t="s">
        <v>2422</v>
      </c>
      <c r="B80" t="s">
        <v>724</v>
      </c>
      <c r="C80" t="s">
        <v>326</v>
      </c>
      <c r="D80" t="s">
        <v>21</v>
      </c>
      <c r="E80">
        <v>25705</v>
      </c>
      <c r="F80" t="s">
        <v>22</v>
      </c>
      <c r="G80" t="s">
        <v>22</v>
      </c>
      <c r="H80" t="s">
        <v>312</v>
      </c>
      <c r="I80" t="s">
        <v>313</v>
      </c>
      <c r="J80" s="1">
        <v>43523</v>
      </c>
      <c r="K80" s="1">
        <v>43580</v>
      </c>
      <c r="L80" t="s">
        <v>331</v>
      </c>
      <c r="N80" t="s">
        <v>1302</v>
      </c>
    </row>
    <row r="81" spans="1:14" x14ac:dyDescent="0.25">
      <c r="A81" t="s">
        <v>768</v>
      </c>
      <c r="B81" t="s">
        <v>769</v>
      </c>
      <c r="C81" t="s">
        <v>271</v>
      </c>
      <c r="D81" t="s">
        <v>21</v>
      </c>
      <c r="E81">
        <v>25404</v>
      </c>
      <c r="F81" t="s">
        <v>22</v>
      </c>
      <c r="G81" t="s">
        <v>22</v>
      </c>
      <c r="H81" t="s">
        <v>312</v>
      </c>
      <c r="I81" t="s">
        <v>767</v>
      </c>
      <c r="J81" s="1">
        <v>43522</v>
      </c>
      <c r="K81" s="1">
        <v>43573</v>
      </c>
      <c r="L81" t="s">
        <v>331</v>
      </c>
      <c r="N81" t="s">
        <v>1302</v>
      </c>
    </row>
    <row r="82" spans="1:14" x14ac:dyDescent="0.25">
      <c r="A82" t="s">
        <v>2616</v>
      </c>
      <c r="B82" t="s">
        <v>2617</v>
      </c>
      <c r="C82" t="s">
        <v>774</v>
      </c>
      <c r="D82" t="s">
        <v>21</v>
      </c>
      <c r="E82">
        <v>25428</v>
      </c>
      <c r="F82" t="s">
        <v>22</v>
      </c>
      <c r="G82" t="s">
        <v>22</v>
      </c>
      <c r="H82" t="s">
        <v>312</v>
      </c>
      <c r="I82" t="s">
        <v>701</v>
      </c>
      <c r="J82" s="1">
        <v>43503</v>
      </c>
      <c r="K82" s="1">
        <v>43566</v>
      </c>
      <c r="L82" t="s">
        <v>331</v>
      </c>
      <c r="N82" t="s">
        <v>1302</v>
      </c>
    </row>
    <row r="83" spans="1:14" x14ac:dyDescent="0.25">
      <c r="A83" t="s">
        <v>2620</v>
      </c>
      <c r="B83" t="s">
        <v>2621</v>
      </c>
      <c r="C83" t="s">
        <v>326</v>
      </c>
      <c r="D83" t="s">
        <v>21</v>
      </c>
      <c r="E83">
        <v>25704</v>
      </c>
      <c r="F83" t="s">
        <v>22</v>
      </c>
      <c r="G83" t="s">
        <v>22</v>
      </c>
      <c r="H83" t="s">
        <v>312</v>
      </c>
      <c r="I83" t="s">
        <v>313</v>
      </c>
      <c r="J83" s="1">
        <v>43507</v>
      </c>
      <c r="K83" s="1">
        <v>43566</v>
      </c>
      <c r="L83" t="s">
        <v>331</v>
      </c>
      <c r="N83" t="s">
        <v>1302</v>
      </c>
    </row>
    <row r="84" spans="1:14" x14ac:dyDescent="0.25">
      <c r="A84" t="s">
        <v>806</v>
      </c>
      <c r="B84" t="s">
        <v>2632</v>
      </c>
      <c r="C84" t="s">
        <v>808</v>
      </c>
      <c r="D84" t="s">
        <v>21</v>
      </c>
      <c r="E84">
        <v>26624</v>
      </c>
      <c r="F84" t="s">
        <v>22</v>
      </c>
      <c r="G84" t="s">
        <v>22</v>
      </c>
      <c r="H84" t="s">
        <v>312</v>
      </c>
      <c r="I84" t="s">
        <v>313</v>
      </c>
      <c r="J84" t="s">
        <v>80</v>
      </c>
      <c r="K84" s="1">
        <v>43565</v>
      </c>
      <c r="L84" t="s">
        <v>81</v>
      </c>
      <c r="M84" t="str">
        <f>HYPERLINK("https://www.regulations.gov/docket?D=FDA-2019-H-1695")</f>
        <v>https://www.regulations.gov/docket?D=FDA-2019-H-1695</v>
      </c>
      <c r="N84" t="s">
        <v>80</v>
      </c>
    </row>
    <row r="85" spans="1:14" x14ac:dyDescent="0.25">
      <c r="A85" t="s">
        <v>2774</v>
      </c>
      <c r="B85" t="s">
        <v>2775</v>
      </c>
      <c r="C85" t="s">
        <v>784</v>
      </c>
      <c r="D85" t="s">
        <v>21</v>
      </c>
      <c r="E85">
        <v>26070</v>
      </c>
      <c r="F85" t="s">
        <v>22</v>
      </c>
      <c r="G85" t="s">
        <v>22</v>
      </c>
      <c r="H85" t="s">
        <v>312</v>
      </c>
      <c r="I85" t="s">
        <v>313</v>
      </c>
      <c r="J85" s="1">
        <v>43481</v>
      </c>
      <c r="K85" s="1">
        <v>43552</v>
      </c>
      <c r="L85" t="s">
        <v>331</v>
      </c>
      <c r="N85" t="s">
        <v>1302</v>
      </c>
    </row>
    <row r="86" spans="1:14" x14ac:dyDescent="0.25">
      <c r="A86" t="s">
        <v>2783</v>
      </c>
      <c r="B86" t="s">
        <v>2784</v>
      </c>
      <c r="C86" t="s">
        <v>271</v>
      </c>
      <c r="D86" t="s">
        <v>21</v>
      </c>
      <c r="E86">
        <v>25404</v>
      </c>
      <c r="F86" t="s">
        <v>22</v>
      </c>
      <c r="G86" t="s">
        <v>22</v>
      </c>
      <c r="H86" t="s">
        <v>312</v>
      </c>
      <c r="I86" t="s">
        <v>701</v>
      </c>
      <c r="J86" s="1">
        <v>43475</v>
      </c>
      <c r="K86" s="1">
        <v>43552</v>
      </c>
      <c r="L86" t="s">
        <v>331</v>
      </c>
      <c r="N86" t="s">
        <v>1299</v>
      </c>
    </row>
    <row r="87" spans="1:14" x14ac:dyDescent="0.25">
      <c r="A87" t="s">
        <v>1946</v>
      </c>
      <c r="B87" t="s">
        <v>1947</v>
      </c>
      <c r="C87" t="s">
        <v>463</v>
      </c>
      <c r="D87" t="s">
        <v>21</v>
      </c>
      <c r="E87">
        <v>25550</v>
      </c>
      <c r="F87" t="s">
        <v>22</v>
      </c>
      <c r="G87" t="s">
        <v>22</v>
      </c>
      <c r="H87" t="s">
        <v>312</v>
      </c>
      <c r="I87" t="s">
        <v>313</v>
      </c>
      <c r="J87" t="s">
        <v>80</v>
      </c>
      <c r="K87" s="1">
        <v>43546</v>
      </c>
      <c r="L87" t="s">
        <v>81</v>
      </c>
      <c r="M87" t="str">
        <f>HYPERLINK("https://www.regulations.gov/docket?D=FDA-2019-H-1361")</f>
        <v>https://www.regulations.gov/docket?D=FDA-2019-H-1361</v>
      </c>
      <c r="N87" t="s">
        <v>80</v>
      </c>
    </row>
    <row r="88" spans="1:14" x14ac:dyDescent="0.25">
      <c r="A88" t="s">
        <v>557</v>
      </c>
      <c r="B88" t="s">
        <v>2876</v>
      </c>
      <c r="C88" t="s">
        <v>559</v>
      </c>
      <c r="D88" t="s">
        <v>21</v>
      </c>
      <c r="E88">
        <v>26710</v>
      </c>
      <c r="F88" t="s">
        <v>22</v>
      </c>
      <c r="G88" t="s">
        <v>22</v>
      </c>
      <c r="H88" t="s">
        <v>312</v>
      </c>
      <c r="I88" t="s">
        <v>701</v>
      </c>
      <c r="J88" s="1">
        <v>43463</v>
      </c>
      <c r="K88" s="1">
        <v>43545</v>
      </c>
      <c r="L88" t="s">
        <v>331</v>
      </c>
      <c r="N88" t="s">
        <v>1299</v>
      </c>
    </row>
    <row r="89" spans="1:14" x14ac:dyDescent="0.25">
      <c r="A89" t="s">
        <v>1908</v>
      </c>
      <c r="B89" t="s">
        <v>1909</v>
      </c>
      <c r="C89" t="s">
        <v>1910</v>
      </c>
      <c r="D89" t="s">
        <v>21</v>
      </c>
      <c r="E89">
        <v>25411</v>
      </c>
      <c r="F89" t="s">
        <v>22</v>
      </c>
      <c r="G89" t="s">
        <v>22</v>
      </c>
      <c r="H89" t="s">
        <v>312</v>
      </c>
      <c r="I89" t="s">
        <v>701</v>
      </c>
      <c r="J89" s="1">
        <v>43461</v>
      </c>
      <c r="K89" s="1">
        <v>43538</v>
      </c>
      <c r="L89" t="s">
        <v>331</v>
      </c>
      <c r="N89" t="s">
        <v>1302</v>
      </c>
    </row>
    <row r="90" spans="1:14" x14ac:dyDescent="0.25">
      <c r="A90" t="s">
        <v>1919</v>
      </c>
      <c r="B90" t="s">
        <v>1920</v>
      </c>
      <c r="C90" t="s">
        <v>1921</v>
      </c>
      <c r="D90" t="s">
        <v>21</v>
      </c>
      <c r="E90">
        <v>25422</v>
      </c>
      <c r="F90" t="s">
        <v>22</v>
      </c>
      <c r="G90" t="s">
        <v>22</v>
      </c>
      <c r="H90" t="s">
        <v>312</v>
      </c>
      <c r="I90" t="s">
        <v>449</v>
      </c>
      <c r="J90" s="1">
        <v>43461</v>
      </c>
      <c r="K90" s="1">
        <v>43538</v>
      </c>
      <c r="L90" t="s">
        <v>331</v>
      </c>
      <c r="N90" t="s">
        <v>1299</v>
      </c>
    </row>
    <row r="91" spans="1:14" x14ac:dyDescent="0.25">
      <c r="A91" t="s">
        <v>1988</v>
      </c>
      <c r="B91" t="s">
        <v>1989</v>
      </c>
      <c r="C91" t="s">
        <v>1990</v>
      </c>
      <c r="D91" t="s">
        <v>21</v>
      </c>
      <c r="E91">
        <v>25555</v>
      </c>
      <c r="F91" t="s">
        <v>22</v>
      </c>
      <c r="G91" t="s">
        <v>22</v>
      </c>
      <c r="H91" t="s">
        <v>312</v>
      </c>
      <c r="I91" t="s">
        <v>313</v>
      </c>
      <c r="J91" s="1">
        <v>43461</v>
      </c>
      <c r="K91" s="1">
        <v>43538</v>
      </c>
      <c r="L91" t="s">
        <v>331</v>
      </c>
      <c r="N91" t="s">
        <v>1302</v>
      </c>
    </row>
    <row r="92" spans="1:14" x14ac:dyDescent="0.25">
      <c r="A92" t="s">
        <v>2915</v>
      </c>
      <c r="B92" t="s">
        <v>1992</v>
      </c>
      <c r="C92" t="s">
        <v>1993</v>
      </c>
      <c r="D92" t="s">
        <v>21</v>
      </c>
      <c r="E92">
        <v>25514</v>
      </c>
      <c r="F92" t="s">
        <v>22</v>
      </c>
      <c r="G92" t="s">
        <v>22</v>
      </c>
      <c r="H92" t="s">
        <v>312</v>
      </c>
      <c r="I92" t="s">
        <v>313</v>
      </c>
      <c r="J92" s="1">
        <v>43461</v>
      </c>
      <c r="K92" s="1">
        <v>43538</v>
      </c>
      <c r="L92" t="s">
        <v>331</v>
      </c>
      <c r="N92" t="s">
        <v>1302</v>
      </c>
    </row>
    <row r="93" spans="1:14" x14ac:dyDescent="0.25">
      <c r="A93" t="s">
        <v>1994</v>
      </c>
      <c r="B93" t="s">
        <v>1995</v>
      </c>
      <c r="C93" t="s">
        <v>1996</v>
      </c>
      <c r="D93" t="s">
        <v>21</v>
      </c>
      <c r="E93">
        <v>25843</v>
      </c>
      <c r="F93" t="s">
        <v>22</v>
      </c>
      <c r="G93" t="s">
        <v>22</v>
      </c>
      <c r="H93" t="s">
        <v>312</v>
      </c>
      <c r="I93" t="s">
        <v>313</v>
      </c>
      <c r="J93" s="1">
        <v>43460</v>
      </c>
      <c r="K93" s="1">
        <v>43538</v>
      </c>
      <c r="L93" t="s">
        <v>331</v>
      </c>
      <c r="N93" t="s">
        <v>1302</v>
      </c>
    </row>
    <row r="94" spans="1:14" x14ac:dyDescent="0.25">
      <c r="A94" t="s">
        <v>2220</v>
      </c>
      <c r="B94" t="s">
        <v>2221</v>
      </c>
      <c r="C94" t="s">
        <v>271</v>
      </c>
      <c r="D94" t="s">
        <v>21</v>
      </c>
      <c r="E94">
        <v>25404</v>
      </c>
      <c r="F94" t="s">
        <v>22</v>
      </c>
      <c r="G94" t="s">
        <v>22</v>
      </c>
      <c r="H94" t="s">
        <v>312</v>
      </c>
      <c r="I94" t="s">
        <v>767</v>
      </c>
      <c r="J94" t="s">
        <v>80</v>
      </c>
      <c r="K94" s="1">
        <v>43532</v>
      </c>
      <c r="L94" t="s">
        <v>81</v>
      </c>
      <c r="M94" t="str">
        <f>HYPERLINK("https://www.regulations.gov/docket?D=FDA-2019-H-1104")</f>
        <v>https://www.regulations.gov/docket?D=FDA-2019-H-1104</v>
      </c>
      <c r="N94" t="s">
        <v>80</v>
      </c>
    </row>
    <row r="95" spans="1:14" x14ac:dyDescent="0.25">
      <c r="A95" t="s">
        <v>1935</v>
      </c>
      <c r="B95" t="s">
        <v>2950</v>
      </c>
      <c r="C95" t="s">
        <v>1937</v>
      </c>
      <c r="D95" t="s">
        <v>21</v>
      </c>
      <c r="E95">
        <v>25265</v>
      </c>
      <c r="F95" t="s">
        <v>22</v>
      </c>
      <c r="G95" t="s">
        <v>22</v>
      </c>
      <c r="H95" t="s">
        <v>312</v>
      </c>
      <c r="I95" t="s">
        <v>313</v>
      </c>
      <c r="J95" s="1">
        <v>43452</v>
      </c>
      <c r="K95" s="1">
        <v>43531</v>
      </c>
      <c r="L95" t="s">
        <v>331</v>
      </c>
      <c r="N95" t="s">
        <v>1302</v>
      </c>
    </row>
    <row r="96" spans="1:14" x14ac:dyDescent="0.25">
      <c r="A96" t="s">
        <v>552</v>
      </c>
      <c r="B96" t="s">
        <v>553</v>
      </c>
      <c r="C96" t="s">
        <v>37</v>
      </c>
      <c r="D96" t="s">
        <v>21</v>
      </c>
      <c r="E96">
        <v>26505</v>
      </c>
      <c r="F96" t="s">
        <v>22</v>
      </c>
      <c r="G96" t="s">
        <v>22</v>
      </c>
      <c r="H96" t="s">
        <v>312</v>
      </c>
      <c r="I96" t="s">
        <v>313</v>
      </c>
      <c r="J96" s="1">
        <v>43444</v>
      </c>
      <c r="K96" s="1">
        <v>43524</v>
      </c>
      <c r="L96" t="s">
        <v>331</v>
      </c>
      <c r="N96" t="s">
        <v>1299</v>
      </c>
    </row>
    <row r="97" spans="1:14" x14ac:dyDescent="0.25">
      <c r="A97" t="s">
        <v>116</v>
      </c>
      <c r="B97" t="s">
        <v>117</v>
      </c>
      <c r="C97" t="s">
        <v>118</v>
      </c>
      <c r="D97" t="s">
        <v>21</v>
      </c>
      <c r="E97">
        <v>26169</v>
      </c>
      <c r="F97" t="s">
        <v>22</v>
      </c>
      <c r="G97" t="s">
        <v>22</v>
      </c>
      <c r="H97" t="s">
        <v>312</v>
      </c>
      <c r="I97" t="s">
        <v>313</v>
      </c>
      <c r="J97" s="1">
        <v>43449</v>
      </c>
      <c r="K97" s="1">
        <v>43524</v>
      </c>
      <c r="L97" t="s">
        <v>331</v>
      </c>
      <c r="N97" t="s">
        <v>1302</v>
      </c>
    </row>
    <row r="98" spans="1:14" x14ac:dyDescent="0.25">
      <c r="A98" t="s">
        <v>2261</v>
      </c>
      <c r="B98" t="s">
        <v>2262</v>
      </c>
      <c r="C98" t="s">
        <v>537</v>
      </c>
      <c r="D98" t="s">
        <v>21</v>
      </c>
      <c r="E98">
        <v>25053</v>
      </c>
      <c r="F98" t="s">
        <v>22</v>
      </c>
      <c r="G98" t="s">
        <v>22</v>
      </c>
      <c r="H98" t="s">
        <v>312</v>
      </c>
      <c r="I98" t="s">
        <v>313</v>
      </c>
      <c r="J98" t="s">
        <v>80</v>
      </c>
      <c r="K98" s="1">
        <v>43517</v>
      </c>
      <c r="L98" t="s">
        <v>81</v>
      </c>
      <c r="M98" t="str">
        <f>HYPERLINK("https://www.regulations.gov/docket?D=FDA-2019-H-0793")</f>
        <v>https://www.regulations.gov/docket?D=FDA-2019-H-0793</v>
      </c>
      <c r="N98" t="s">
        <v>80</v>
      </c>
    </row>
    <row r="99" spans="1:14" x14ac:dyDescent="0.25">
      <c r="A99" t="s">
        <v>3068</v>
      </c>
      <c r="B99" t="s">
        <v>3069</v>
      </c>
      <c r="C99" t="s">
        <v>3070</v>
      </c>
      <c r="D99" t="s">
        <v>21</v>
      </c>
      <c r="E99">
        <v>26050</v>
      </c>
      <c r="F99" t="s">
        <v>22</v>
      </c>
      <c r="G99" t="s">
        <v>22</v>
      </c>
      <c r="H99" t="s">
        <v>312</v>
      </c>
      <c r="I99" t="s">
        <v>313</v>
      </c>
      <c r="J99" s="1">
        <v>43443</v>
      </c>
      <c r="K99" s="1">
        <v>43517</v>
      </c>
      <c r="L99" t="s">
        <v>331</v>
      </c>
      <c r="N99" t="s">
        <v>1302</v>
      </c>
    </row>
    <row r="100" spans="1:14" x14ac:dyDescent="0.25">
      <c r="A100" t="s">
        <v>108</v>
      </c>
      <c r="B100" t="s">
        <v>109</v>
      </c>
      <c r="C100" t="s">
        <v>110</v>
      </c>
      <c r="D100" t="s">
        <v>21</v>
      </c>
      <c r="E100">
        <v>26031</v>
      </c>
      <c r="F100" t="s">
        <v>22</v>
      </c>
      <c r="G100" t="s">
        <v>22</v>
      </c>
      <c r="H100" t="s">
        <v>312</v>
      </c>
      <c r="I100" t="s">
        <v>313</v>
      </c>
      <c r="J100" t="s">
        <v>80</v>
      </c>
      <c r="K100" s="1">
        <v>43517</v>
      </c>
      <c r="L100" t="s">
        <v>81</v>
      </c>
      <c r="M100" t="str">
        <f>HYPERLINK("https://www.regulations.gov/docket?D=FDA-2019-H-0784")</f>
        <v>https://www.regulations.gov/docket?D=FDA-2019-H-0784</v>
      </c>
      <c r="N100" t="s">
        <v>80</v>
      </c>
    </row>
    <row r="101" spans="1:14" x14ac:dyDescent="0.25">
      <c r="A101" t="s">
        <v>256</v>
      </c>
      <c r="B101" t="s">
        <v>257</v>
      </c>
      <c r="C101" t="s">
        <v>258</v>
      </c>
      <c r="D101" t="s">
        <v>21</v>
      </c>
      <c r="E101">
        <v>26047</v>
      </c>
      <c r="F101" t="s">
        <v>22</v>
      </c>
      <c r="G101" t="s">
        <v>22</v>
      </c>
      <c r="H101" t="s">
        <v>312</v>
      </c>
      <c r="I101" t="s">
        <v>313</v>
      </c>
      <c r="J101" s="1">
        <v>43443</v>
      </c>
      <c r="K101" s="1">
        <v>43517</v>
      </c>
      <c r="L101" t="s">
        <v>331</v>
      </c>
      <c r="N101" t="s">
        <v>1302</v>
      </c>
    </row>
    <row r="102" spans="1:14" x14ac:dyDescent="0.25">
      <c r="A102" t="s">
        <v>1696</v>
      </c>
      <c r="B102" t="s">
        <v>1697</v>
      </c>
      <c r="C102" t="s">
        <v>1698</v>
      </c>
      <c r="D102" t="s">
        <v>21</v>
      </c>
      <c r="E102">
        <v>26155</v>
      </c>
      <c r="F102" t="s">
        <v>22</v>
      </c>
      <c r="G102" t="s">
        <v>22</v>
      </c>
      <c r="H102" t="s">
        <v>312</v>
      </c>
      <c r="I102" t="s">
        <v>313</v>
      </c>
      <c r="J102" s="1">
        <v>43442</v>
      </c>
      <c r="K102" s="1">
        <v>43517</v>
      </c>
      <c r="L102" t="s">
        <v>331</v>
      </c>
      <c r="N102" t="s">
        <v>1299</v>
      </c>
    </row>
    <row r="103" spans="1:14" x14ac:dyDescent="0.25">
      <c r="A103" t="s">
        <v>370</v>
      </c>
      <c r="B103" t="s">
        <v>371</v>
      </c>
      <c r="C103" t="s">
        <v>71</v>
      </c>
      <c r="D103" t="s">
        <v>21</v>
      </c>
      <c r="E103">
        <v>26003</v>
      </c>
      <c r="F103" t="s">
        <v>22</v>
      </c>
      <c r="G103" t="s">
        <v>22</v>
      </c>
      <c r="H103" t="s">
        <v>312</v>
      </c>
      <c r="I103" t="s">
        <v>313</v>
      </c>
      <c r="J103" t="s">
        <v>80</v>
      </c>
      <c r="K103" s="1">
        <v>43517</v>
      </c>
      <c r="L103" t="s">
        <v>81</v>
      </c>
      <c r="M103" t="str">
        <f>HYPERLINK("https://www.regulations.gov/docket?D=FDA-2019-H-0785")</f>
        <v>https://www.regulations.gov/docket?D=FDA-2019-H-0785</v>
      </c>
      <c r="N103" t="s">
        <v>80</v>
      </c>
    </row>
    <row r="104" spans="1:14" x14ac:dyDescent="0.25">
      <c r="A104" t="s">
        <v>3095</v>
      </c>
      <c r="B104" t="s">
        <v>3096</v>
      </c>
      <c r="C104" t="s">
        <v>3097</v>
      </c>
      <c r="D104" t="s">
        <v>21</v>
      </c>
      <c r="E104">
        <v>25621</v>
      </c>
      <c r="F104" t="s">
        <v>22</v>
      </c>
      <c r="G104" t="s">
        <v>22</v>
      </c>
      <c r="H104" t="s">
        <v>312</v>
      </c>
      <c r="I104" t="s">
        <v>313</v>
      </c>
      <c r="J104" s="1">
        <v>43440</v>
      </c>
      <c r="K104" s="1">
        <v>43517</v>
      </c>
      <c r="L104" t="s">
        <v>331</v>
      </c>
      <c r="N104" t="s">
        <v>1299</v>
      </c>
    </row>
    <row r="105" spans="1:14" x14ac:dyDescent="0.25">
      <c r="A105" t="s">
        <v>912</v>
      </c>
      <c r="B105" t="s">
        <v>3244</v>
      </c>
      <c r="C105" t="s">
        <v>914</v>
      </c>
      <c r="D105" t="s">
        <v>21</v>
      </c>
      <c r="E105">
        <v>25670</v>
      </c>
      <c r="F105" t="s">
        <v>22</v>
      </c>
      <c r="G105" t="s">
        <v>22</v>
      </c>
      <c r="H105" t="s">
        <v>312</v>
      </c>
      <c r="I105" t="s">
        <v>313</v>
      </c>
      <c r="J105" t="s">
        <v>80</v>
      </c>
      <c r="K105" s="1">
        <v>43507</v>
      </c>
      <c r="L105" t="s">
        <v>81</v>
      </c>
      <c r="M105" t="str">
        <f>HYPERLINK("https://www.regulations.gov/docket?D=FDA-2019-H-0629")</f>
        <v>https://www.regulations.gov/docket?D=FDA-2019-H-0629</v>
      </c>
      <c r="N105" t="s">
        <v>80</v>
      </c>
    </row>
    <row r="106" spans="1:14" x14ac:dyDescent="0.25">
      <c r="A106" t="s">
        <v>1967</v>
      </c>
      <c r="B106" t="s">
        <v>1968</v>
      </c>
      <c r="C106" t="s">
        <v>1969</v>
      </c>
      <c r="D106" t="s">
        <v>21</v>
      </c>
      <c r="E106">
        <v>26260</v>
      </c>
      <c r="F106" t="s">
        <v>22</v>
      </c>
      <c r="G106" t="s">
        <v>22</v>
      </c>
      <c r="H106" t="s">
        <v>312</v>
      </c>
      <c r="I106" t="s">
        <v>767</v>
      </c>
      <c r="J106" s="1">
        <v>43431</v>
      </c>
      <c r="K106" s="1">
        <v>43503</v>
      </c>
      <c r="L106" t="s">
        <v>331</v>
      </c>
      <c r="N106" t="s">
        <v>1299</v>
      </c>
    </row>
    <row r="107" spans="1:14" x14ac:dyDescent="0.25">
      <c r="A107" t="s">
        <v>3294</v>
      </c>
      <c r="B107" t="s">
        <v>3295</v>
      </c>
      <c r="C107" t="s">
        <v>2358</v>
      </c>
      <c r="D107" t="s">
        <v>21</v>
      </c>
      <c r="E107">
        <v>25177</v>
      </c>
      <c r="F107" t="s">
        <v>22</v>
      </c>
      <c r="G107" t="s">
        <v>22</v>
      </c>
      <c r="H107" t="s">
        <v>312</v>
      </c>
      <c r="I107" t="s">
        <v>313</v>
      </c>
      <c r="J107" s="1">
        <v>43423</v>
      </c>
      <c r="K107" s="1">
        <v>43503</v>
      </c>
      <c r="L107" t="s">
        <v>331</v>
      </c>
      <c r="N107" t="s">
        <v>1299</v>
      </c>
    </row>
    <row r="108" spans="1:14" x14ac:dyDescent="0.25">
      <c r="A108" t="s">
        <v>708</v>
      </c>
      <c r="B108" t="s">
        <v>709</v>
      </c>
      <c r="C108" t="s">
        <v>304</v>
      </c>
      <c r="D108" t="s">
        <v>21</v>
      </c>
      <c r="E108">
        <v>24739</v>
      </c>
      <c r="F108" t="s">
        <v>22</v>
      </c>
      <c r="G108" t="s">
        <v>22</v>
      </c>
      <c r="H108" t="s">
        <v>312</v>
      </c>
      <c r="I108" t="s">
        <v>313</v>
      </c>
      <c r="J108" t="s">
        <v>80</v>
      </c>
      <c r="K108" s="1">
        <v>43500</v>
      </c>
      <c r="L108" t="s">
        <v>81</v>
      </c>
      <c r="M108" t="str">
        <f>HYPERLINK("https://www.regulations.gov/docket?D=FDA-2019-H-0517")</f>
        <v>https://www.regulations.gov/docket?D=FDA-2019-H-0517</v>
      </c>
      <c r="N108" t="s">
        <v>80</v>
      </c>
    </row>
    <row r="109" spans="1:14" x14ac:dyDescent="0.25">
      <c r="A109" t="s">
        <v>3359</v>
      </c>
      <c r="B109" t="s">
        <v>3360</v>
      </c>
      <c r="C109" t="s">
        <v>1288</v>
      </c>
      <c r="D109" t="s">
        <v>21</v>
      </c>
      <c r="E109">
        <v>26505</v>
      </c>
      <c r="F109" t="s">
        <v>22</v>
      </c>
      <c r="G109" t="s">
        <v>22</v>
      </c>
      <c r="H109" t="s">
        <v>312</v>
      </c>
      <c r="I109" t="s">
        <v>313</v>
      </c>
      <c r="J109" t="s">
        <v>80</v>
      </c>
      <c r="K109" s="1">
        <v>43496</v>
      </c>
      <c r="L109" t="s">
        <v>81</v>
      </c>
      <c r="M109" t="str">
        <f>HYPERLINK("https://www.regulations.gov/docket?D=FDA-2019-H-0474")</f>
        <v>https://www.regulations.gov/docket?D=FDA-2019-H-0474</v>
      </c>
      <c r="N109" t="s">
        <v>80</v>
      </c>
    </row>
    <row r="110" spans="1:14" x14ac:dyDescent="0.25">
      <c r="A110" t="s">
        <v>309</v>
      </c>
      <c r="B110" t="s">
        <v>310</v>
      </c>
      <c r="C110" t="s">
        <v>311</v>
      </c>
      <c r="D110" t="s">
        <v>21</v>
      </c>
      <c r="E110">
        <v>24941</v>
      </c>
      <c r="F110" t="s">
        <v>22</v>
      </c>
      <c r="G110" t="s">
        <v>22</v>
      </c>
      <c r="H110" t="s">
        <v>312</v>
      </c>
      <c r="I110" t="s">
        <v>313</v>
      </c>
      <c r="J110" s="1">
        <v>43418</v>
      </c>
      <c r="K110" s="1">
        <v>43496</v>
      </c>
      <c r="L110" t="s">
        <v>331</v>
      </c>
      <c r="N110" t="s">
        <v>1302</v>
      </c>
    </row>
    <row r="111" spans="1:14" x14ac:dyDescent="0.25">
      <c r="A111" t="s">
        <v>3383</v>
      </c>
      <c r="B111" t="s">
        <v>200</v>
      </c>
      <c r="C111" t="s">
        <v>201</v>
      </c>
      <c r="D111" t="s">
        <v>21</v>
      </c>
      <c r="E111">
        <v>26836</v>
      </c>
      <c r="F111" t="s">
        <v>22</v>
      </c>
      <c r="G111" t="s">
        <v>22</v>
      </c>
      <c r="H111" t="s">
        <v>312</v>
      </c>
      <c r="I111" t="s">
        <v>701</v>
      </c>
      <c r="J111" t="s">
        <v>80</v>
      </c>
      <c r="K111" s="1">
        <v>43494</v>
      </c>
      <c r="L111" t="s">
        <v>81</v>
      </c>
      <c r="M111" t="str">
        <f>HYPERLINK("https://www.regulations.gov/docket?D=FDA-2019-H-0406")</f>
        <v>https://www.regulations.gov/docket?D=FDA-2019-H-0406</v>
      </c>
      <c r="N111" t="s">
        <v>80</v>
      </c>
    </row>
    <row r="112" spans="1:14" x14ac:dyDescent="0.25">
      <c r="A112" t="s">
        <v>3384</v>
      </c>
      <c r="B112" t="s">
        <v>3385</v>
      </c>
      <c r="C112" t="s">
        <v>1493</v>
      </c>
      <c r="D112" t="s">
        <v>21</v>
      </c>
      <c r="E112">
        <v>26711</v>
      </c>
      <c r="F112" t="s">
        <v>22</v>
      </c>
      <c r="G112" t="s">
        <v>22</v>
      </c>
      <c r="H112" t="s">
        <v>312</v>
      </c>
      <c r="I112" t="s">
        <v>767</v>
      </c>
      <c r="J112" t="s">
        <v>80</v>
      </c>
      <c r="K112" s="1">
        <v>43494</v>
      </c>
      <c r="L112" t="s">
        <v>81</v>
      </c>
      <c r="M112" t="str">
        <f>HYPERLINK("https://www.regulations.gov/docket?D=FDA-2019-H-0421")</f>
        <v>https://www.regulations.gov/docket?D=FDA-2019-H-0421</v>
      </c>
      <c r="N112" t="s">
        <v>80</v>
      </c>
    </row>
    <row r="113" spans="1:14" x14ac:dyDescent="0.25">
      <c r="A113" t="s">
        <v>439</v>
      </c>
      <c r="B113" t="s">
        <v>500</v>
      </c>
      <c r="C113" t="s">
        <v>501</v>
      </c>
      <c r="D113" t="s">
        <v>21</v>
      </c>
      <c r="E113">
        <v>25854</v>
      </c>
      <c r="F113" t="s">
        <v>22</v>
      </c>
      <c r="G113" t="s">
        <v>22</v>
      </c>
      <c r="H113" t="s">
        <v>312</v>
      </c>
      <c r="I113" t="s">
        <v>313</v>
      </c>
      <c r="J113" t="s">
        <v>80</v>
      </c>
      <c r="K113" s="1">
        <v>43489</v>
      </c>
      <c r="L113" t="s">
        <v>81</v>
      </c>
      <c r="M113" t="str">
        <f>HYPERLINK("https://www.regulations.gov/docket?D=FDA-2019-H-0340")</f>
        <v>https://www.regulations.gov/docket?D=FDA-2019-H-0340</v>
      </c>
      <c r="N113" t="s">
        <v>80</v>
      </c>
    </row>
    <row r="114" spans="1:14" x14ac:dyDescent="0.25">
      <c r="A114" t="s">
        <v>85</v>
      </c>
      <c r="B114" t="s">
        <v>3445</v>
      </c>
      <c r="C114" t="s">
        <v>87</v>
      </c>
      <c r="D114" t="s">
        <v>21</v>
      </c>
      <c r="E114">
        <v>24983</v>
      </c>
      <c r="F114" t="s">
        <v>22</v>
      </c>
      <c r="G114" t="s">
        <v>22</v>
      </c>
      <c r="H114" t="s">
        <v>312</v>
      </c>
      <c r="I114" t="s">
        <v>313</v>
      </c>
      <c r="J114" s="1">
        <v>43418</v>
      </c>
      <c r="K114" s="1">
        <v>43489</v>
      </c>
      <c r="L114" t="s">
        <v>331</v>
      </c>
      <c r="N114" t="s">
        <v>1302</v>
      </c>
    </row>
    <row r="115" spans="1:14" x14ac:dyDescent="0.25">
      <c r="A115" t="s">
        <v>209</v>
      </c>
      <c r="B115" t="s">
        <v>210</v>
      </c>
      <c r="C115" t="s">
        <v>211</v>
      </c>
      <c r="D115" t="s">
        <v>21</v>
      </c>
      <c r="E115">
        <v>25649</v>
      </c>
      <c r="F115" t="s">
        <v>22</v>
      </c>
      <c r="G115" t="s">
        <v>22</v>
      </c>
      <c r="H115" t="s">
        <v>312</v>
      </c>
      <c r="I115" t="s">
        <v>313</v>
      </c>
      <c r="J115" t="s">
        <v>80</v>
      </c>
      <c r="K115" s="1">
        <v>43487</v>
      </c>
      <c r="L115" t="s">
        <v>81</v>
      </c>
      <c r="M115" t="str">
        <f>HYPERLINK("https://www.regulations.gov/docket?D=FDA-2019-H-0290")</f>
        <v>https://www.regulations.gov/docket?D=FDA-2019-H-0290</v>
      </c>
      <c r="N115" t="s">
        <v>80</v>
      </c>
    </row>
    <row r="116" spans="1:14" x14ac:dyDescent="0.25">
      <c r="A116" t="s">
        <v>2048</v>
      </c>
      <c r="B116" t="s">
        <v>3499</v>
      </c>
      <c r="C116" t="s">
        <v>2050</v>
      </c>
      <c r="D116" t="s">
        <v>21</v>
      </c>
      <c r="E116">
        <v>26238</v>
      </c>
      <c r="F116" t="s">
        <v>22</v>
      </c>
      <c r="G116" t="s">
        <v>22</v>
      </c>
      <c r="H116" t="s">
        <v>312</v>
      </c>
      <c r="I116" t="s">
        <v>313</v>
      </c>
      <c r="J116" s="1">
        <v>43414</v>
      </c>
      <c r="K116" s="1">
        <v>43482</v>
      </c>
      <c r="L116" t="s">
        <v>331</v>
      </c>
      <c r="N116" t="s">
        <v>1299</v>
      </c>
    </row>
    <row r="117" spans="1:14" x14ac:dyDescent="0.25">
      <c r="A117" t="s">
        <v>471</v>
      </c>
      <c r="B117" t="s">
        <v>472</v>
      </c>
      <c r="C117" t="s">
        <v>301</v>
      </c>
      <c r="D117" t="s">
        <v>21</v>
      </c>
      <c r="E117">
        <v>26034</v>
      </c>
      <c r="F117" t="s">
        <v>22</v>
      </c>
      <c r="G117" t="s">
        <v>22</v>
      </c>
      <c r="H117" t="s">
        <v>312</v>
      </c>
      <c r="I117" t="s">
        <v>313</v>
      </c>
      <c r="J117" s="1">
        <v>43412</v>
      </c>
      <c r="K117" s="1">
        <v>43482</v>
      </c>
      <c r="L117" t="s">
        <v>331</v>
      </c>
      <c r="N117" t="s">
        <v>1302</v>
      </c>
    </row>
    <row r="118" spans="1:14" x14ac:dyDescent="0.25">
      <c r="A118" t="s">
        <v>318</v>
      </c>
      <c r="B118" t="s">
        <v>319</v>
      </c>
      <c r="C118" t="s">
        <v>320</v>
      </c>
      <c r="D118" t="s">
        <v>21</v>
      </c>
      <c r="E118">
        <v>26452</v>
      </c>
      <c r="F118" t="s">
        <v>22</v>
      </c>
      <c r="G118" t="s">
        <v>22</v>
      </c>
      <c r="H118" t="s">
        <v>312</v>
      </c>
      <c r="I118" t="s">
        <v>313</v>
      </c>
      <c r="J118" s="1">
        <v>43414</v>
      </c>
      <c r="K118" s="1">
        <v>43482</v>
      </c>
      <c r="L118" t="s">
        <v>331</v>
      </c>
      <c r="N118" t="s">
        <v>1302</v>
      </c>
    </row>
    <row r="119" spans="1:14" x14ac:dyDescent="0.25">
      <c r="A119" t="s">
        <v>2097</v>
      </c>
      <c r="B119" t="s">
        <v>2098</v>
      </c>
      <c r="C119" t="s">
        <v>2099</v>
      </c>
      <c r="D119" t="s">
        <v>21</v>
      </c>
      <c r="E119">
        <v>26416</v>
      </c>
      <c r="F119" t="s">
        <v>22</v>
      </c>
      <c r="G119" t="s">
        <v>22</v>
      </c>
      <c r="H119" t="s">
        <v>312</v>
      </c>
      <c r="I119" t="s">
        <v>313</v>
      </c>
      <c r="J119" s="1">
        <v>43414</v>
      </c>
      <c r="K119" s="1">
        <v>43482</v>
      </c>
      <c r="L119" t="s">
        <v>331</v>
      </c>
      <c r="N119" t="s">
        <v>1302</v>
      </c>
    </row>
    <row r="120" spans="1:14" x14ac:dyDescent="0.25">
      <c r="A120" t="s">
        <v>476</v>
      </c>
      <c r="B120" t="s">
        <v>477</v>
      </c>
      <c r="C120" t="s">
        <v>301</v>
      </c>
      <c r="D120" t="s">
        <v>21</v>
      </c>
      <c r="E120">
        <v>26034</v>
      </c>
      <c r="F120" t="s">
        <v>22</v>
      </c>
      <c r="G120" t="s">
        <v>22</v>
      </c>
      <c r="H120" t="s">
        <v>312</v>
      </c>
      <c r="I120" t="s">
        <v>313</v>
      </c>
      <c r="J120" s="1">
        <v>43412</v>
      </c>
      <c r="K120" s="1">
        <v>43482</v>
      </c>
      <c r="L120" t="s">
        <v>331</v>
      </c>
      <c r="N120" t="s">
        <v>1302</v>
      </c>
    </row>
    <row r="121" spans="1:14" x14ac:dyDescent="0.25">
      <c r="A121" t="s">
        <v>1039</v>
      </c>
      <c r="B121" t="s">
        <v>1040</v>
      </c>
      <c r="C121" t="s">
        <v>1041</v>
      </c>
      <c r="D121" t="s">
        <v>21</v>
      </c>
      <c r="E121">
        <v>26323</v>
      </c>
      <c r="F121" t="s">
        <v>22</v>
      </c>
      <c r="G121" t="s">
        <v>22</v>
      </c>
      <c r="H121" t="s">
        <v>312</v>
      </c>
      <c r="I121" t="s">
        <v>313</v>
      </c>
      <c r="J121" t="s">
        <v>80</v>
      </c>
      <c r="K121" s="1">
        <v>43481</v>
      </c>
      <c r="L121" t="s">
        <v>81</v>
      </c>
      <c r="M121" t="str">
        <f>HYPERLINK("https://www.regulations.gov/docket?D=FDA-2019-H-0234")</f>
        <v>https://www.regulations.gov/docket?D=FDA-2019-H-0234</v>
      </c>
      <c r="N121" t="s">
        <v>80</v>
      </c>
    </row>
    <row r="122" spans="1:14" x14ac:dyDescent="0.25">
      <c r="A122" t="s">
        <v>347</v>
      </c>
      <c r="B122" t="s">
        <v>348</v>
      </c>
      <c r="C122" t="s">
        <v>304</v>
      </c>
      <c r="D122" t="s">
        <v>21</v>
      </c>
      <c r="E122">
        <v>24740</v>
      </c>
      <c r="F122" t="s">
        <v>22</v>
      </c>
      <c r="G122" t="s">
        <v>22</v>
      </c>
      <c r="H122" t="s">
        <v>312</v>
      </c>
      <c r="I122" t="s">
        <v>313</v>
      </c>
      <c r="J122" t="s">
        <v>80</v>
      </c>
      <c r="K122" s="1">
        <v>43479</v>
      </c>
      <c r="L122" t="s">
        <v>81</v>
      </c>
      <c r="M122" t="str">
        <f>HYPERLINK("https://www.regulations.gov/docket?D=FDA-2019-H-0194")</f>
        <v>https://www.regulations.gov/docket?D=FDA-2019-H-0194</v>
      </c>
      <c r="N122" t="s">
        <v>80</v>
      </c>
    </row>
    <row r="123" spans="1:14" x14ac:dyDescent="0.25">
      <c r="A123" t="s">
        <v>72</v>
      </c>
      <c r="B123" t="s">
        <v>3618</v>
      </c>
      <c r="C123" t="s">
        <v>74</v>
      </c>
      <c r="D123" t="s">
        <v>21</v>
      </c>
      <c r="E123">
        <v>24901</v>
      </c>
      <c r="F123" t="s">
        <v>22</v>
      </c>
      <c r="G123" t="s">
        <v>22</v>
      </c>
      <c r="H123" t="s">
        <v>312</v>
      </c>
      <c r="I123" t="s">
        <v>313</v>
      </c>
      <c r="J123" s="1">
        <v>43411</v>
      </c>
      <c r="K123" s="1">
        <v>43475</v>
      </c>
      <c r="L123" t="s">
        <v>331</v>
      </c>
      <c r="N123" t="s">
        <v>1302</v>
      </c>
    </row>
    <row r="124" spans="1:14" x14ac:dyDescent="0.25">
      <c r="A124" t="s">
        <v>2373</v>
      </c>
      <c r="B124" t="s">
        <v>2374</v>
      </c>
      <c r="C124" t="s">
        <v>632</v>
      </c>
      <c r="D124" t="s">
        <v>21</v>
      </c>
      <c r="E124">
        <v>25962</v>
      </c>
      <c r="F124" t="s">
        <v>22</v>
      </c>
      <c r="G124" t="s">
        <v>22</v>
      </c>
      <c r="H124" t="s">
        <v>312</v>
      </c>
      <c r="I124" t="s">
        <v>313</v>
      </c>
      <c r="J124" s="1">
        <v>43411</v>
      </c>
      <c r="K124" s="1">
        <v>43475</v>
      </c>
      <c r="L124" t="s">
        <v>331</v>
      </c>
      <c r="N124" t="s">
        <v>1299</v>
      </c>
    </row>
    <row r="125" spans="1:14" x14ac:dyDescent="0.25">
      <c r="A125" t="s">
        <v>2726</v>
      </c>
      <c r="B125" t="s">
        <v>2727</v>
      </c>
      <c r="C125" t="s">
        <v>570</v>
      </c>
      <c r="D125" t="s">
        <v>21</v>
      </c>
      <c r="E125">
        <v>24844</v>
      </c>
      <c r="F125" t="s">
        <v>22</v>
      </c>
      <c r="G125" t="s">
        <v>22</v>
      </c>
      <c r="H125" t="s">
        <v>312</v>
      </c>
      <c r="I125" t="s">
        <v>313</v>
      </c>
      <c r="J125" s="1">
        <v>43400</v>
      </c>
      <c r="K125" s="1">
        <v>43475</v>
      </c>
      <c r="L125" t="s">
        <v>331</v>
      </c>
      <c r="N125" t="s">
        <v>1302</v>
      </c>
    </row>
    <row r="126" spans="1:14" x14ac:dyDescent="0.25">
      <c r="A126" t="s">
        <v>3682</v>
      </c>
      <c r="B126" t="s">
        <v>2104</v>
      </c>
      <c r="C126" t="s">
        <v>409</v>
      </c>
      <c r="D126" t="s">
        <v>21</v>
      </c>
      <c r="E126">
        <v>26807</v>
      </c>
      <c r="F126" t="s">
        <v>22</v>
      </c>
      <c r="G126" t="s">
        <v>22</v>
      </c>
      <c r="H126" t="s">
        <v>312</v>
      </c>
      <c r="I126" t="s">
        <v>767</v>
      </c>
      <c r="J126" s="1">
        <v>43400</v>
      </c>
      <c r="K126" s="1">
        <v>43468</v>
      </c>
      <c r="L126" t="s">
        <v>331</v>
      </c>
      <c r="N126" t="s">
        <v>1302</v>
      </c>
    </row>
    <row r="127" spans="1:14" x14ac:dyDescent="0.25">
      <c r="A127" t="s">
        <v>2483</v>
      </c>
      <c r="B127" t="s">
        <v>2484</v>
      </c>
      <c r="C127" t="s">
        <v>149</v>
      </c>
      <c r="D127" t="s">
        <v>21</v>
      </c>
      <c r="E127">
        <v>25276</v>
      </c>
      <c r="F127" t="s">
        <v>22</v>
      </c>
      <c r="G127" t="s">
        <v>22</v>
      </c>
      <c r="H127" t="s">
        <v>312</v>
      </c>
      <c r="I127" t="s">
        <v>313</v>
      </c>
      <c r="J127" s="1">
        <v>43403</v>
      </c>
      <c r="K127" s="1">
        <v>43468</v>
      </c>
      <c r="L127" t="s">
        <v>331</v>
      </c>
      <c r="N127" t="s">
        <v>1302</v>
      </c>
    </row>
    <row r="128" spans="1:14" x14ac:dyDescent="0.25">
      <c r="A128" t="s">
        <v>1430</v>
      </c>
      <c r="B128" t="s">
        <v>1431</v>
      </c>
      <c r="C128" t="s">
        <v>1432</v>
      </c>
      <c r="D128" t="s">
        <v>21</v>
      </c>
      <c r="E128">
        <v>24839</v>
      </c>
      <c r="F128" t="s">
        <v>22</v>
      </c>
      <c r="G128" t="s">
        <v>22</v>
      </c>
      <c r="H128" t="s">
        <v>312</v>
      </c>
      <c r="I128" t="s">
        <v>313</v>
      </c>
      <c r="J128" s="1">
        <v>43401</v>
      </c>
      <c r="K128" s="1">
        <v>43468</v>
      </c>
      <c r="L128" t="s">
        <v>331</v>
      </c>
      <c r="N128" t="s">
        <v>1299</v>
      </c>
    </row>
    <row r="129" spans="1:14" x14ac:dyDescent="0.25">
      <c r="A129" t="s">
        <v>473</v>
      </c>
      <c r="B129" t="s">
        <v>474</v>
      </c>
      <c r="C129" t="s">
        <v>475</v>
      </c>
      <c r="D129" t="s">
        <v>21</v>
      </c>
      <c r="E129">
        <v>24822</v>
      </c>
      <c r="F129" t="s">
        <v>22</v>
      </c>
      <c r="G129" t="s">
        <v>22</v>
      </c>
      <c r="H129" t="s">
        <v>312</v>
      </c>
      <c r="I129" t="s">
        <v>313</v>
      </c>
      <c r="J129" s="1">
        <v>43401</v>
      </c>
      <c r="K129" s="1">
        <v>43461</v>
      </c>
      <c r="L129" t="s">
        <v>331</v>
      </c>
      <c r="N129" t="s">
        <v>1299</v>
      </c>
    </row>
    <row r="130" spans="1:14" x14ac:dyDescent="0.25">
      <c r="A130" t="s">
        <v>204</v>
      </c>
      <c r="B130" t="s">
        <v>205</v>
      </c>
      <c r="C130" t="s">
        <v>206</v>
      </c>
      <c r="D130" t="s">
        <v>21</v>
      </c>
      <c r="E130">
        <v>25637</v>
      </c>
      <c r="F130" t="s">
        <v>22</v>
      </c>
      <c r="G130" t="s">
        <v>22</v>
      </c>
      <c r="H130" t="s">
        <v>312</v>
      </c>
      <c r="I130" t="s">
        <v>313</v>
      </c>
      <c r="J130" s="1">
        <v>43396</v>
      </c>
      <c r="K130" s="1">
        <v>43454</v>
      </c>
      <c r="L130" t="s">
        <v>331</v>
      </c>
      <c r="N130" t="s">
        <v>1302</v>
      </c>
    </row>
    <row r="131" spans="1:14" x14ac:dyDescent="0.25">
      <c r="A131" t="s">
        <v>207</v>
      </c>
      <c r="B131" t="s">
        <v>208</v>
      </c>
      <c r="C131" t="s">
        <v>154</v>
      </c>
      <c r="D131" t="s">
        <v>21</v>
      </c>
      <c r="E131">
        <v>25508</v>
      </c>
      <c r="F131" t="s">
        <v>22</v>
      </c>
      <c r="G131" t="s">
        <v>22</v>
      </c>
      <c r="H131" t="s">
        <v>312</v>
      </c>
      <c r="I131" t="s">
        <v>313</v>
      </c>
      <c r="J131" s="1">
        <v>43396</v>
      </c>
      <c r="K131" s="1">
        <v>43454</v>
      </c>
      <c r="L131" t="s">
        <v>331</v>
      </c>
      <c r="N131" t="s">
        <v>1299</v>
      </c>
    </row>
    <row r="132" spans="1:14" x14ac:dyDescent="0.25">
      <c r="A132" t="s">
        <v>568</v>
      </c>
      <c r="B132" t="s">
        <v>569</v>
      </c>
      <c r="C132" t="s">
        <v>570</v>
      </c>
      <c r="D132" t="s">
        <v>21</v>
      </c>
      <c r="E132">
        <v>24844</v>
      </c>
      <c r="F132" t="s">
        <v>22</v>
      </c>
      <c r="G132" t="s">
        <v>22</v>
      </c>
      <c r="H132" t="s">
        <v>312</v>
      </c>
      <c r="I132" t="s">
        <v>313</v>
      </c>
      <c r="J132" s="1">
        <v>43400</v>
      </c>
      <c r="K132" s="1">
        <v>43454</v>
      </c>
      <c r="L132" t="s">
        <v>331</v>
      </c>
      <c r="N132" t="s">
        <v>1302</v>
      </c>
    </row>
    <row r="133" spans="1:14" x14ac:dyDescent="0.25">
      <c r="A133" t="s">
        <v>3874</v>
      </c>
      <c r="B133" t="s">
        <v>3875</v>
      </c>
      <c r="C133" t="s">
        <v>29</v>
      </c>
      <c r="D133" t="s">
        <v>21</v>
      </c>
      <c r="E133">
        <v>26253</v>
      </c>
      <c r="F133" t="s">
        <v>22</v>
      </c>
      <c r="G133" t="s">
        <v>22</v>
      </c>
      <c r="H133" t="s">
        <v>312</v>
      </c>
      <c r="I133" t="s">
        <v>313</v>
      </c>
      <c r="J133" s="1">
        <v>43393</v>
      </c>
      <c r="K133" s="1">
        <v>43447</v>
      </c>
      <c r="L133" t="s">
        <v>331</v>
      </c>
      <c r="N133" t="s">
        <v>1302</v>
      </c>
    </row>
    <row r="134" spans="1:14" x14ac:dyDescent="0.25">
      <c r="A134" t="s">
        <v>3978</v>
      </c>
      <c r="B134" t="s">
        <v>3979</v>
      </c>
      <c r="C134" t="s">
        <v>537</v>
      </c>
      <c r="D134" t="s">
        <v>21</v>
      </c>
      <c r="E134">
        <v>25053</v>
      </c>
      <c r="F134" t="s">
        <v>22</v>
      </c>
      <c r="G134" t="s">
        <v>22</v>
      </c>
      <c r="H134" t="s">
        <v>312</v>
      </c>
      <c r="I134" t="s">
        <v>449</v>
      </c>
      <c r="J134" s="1">
        <v>43388</v>
      </c>
      <c r="K134" s="1">
        <v>43440</v>
      </c>
      <c r="L134" t="s">
        <v>331</v>
      </c>
      <c r="N134" t="s">
        <v>1302</v>
      </c>
    </row>
    <row r="135" spans="1:14" x14ac:dyDescent="0.25">
      <c r="A135" t="s">
        <v>3294</v>
      </c>
      <c r="B135" t="s">
        <v>145</v>
      </c>
      <c r="C135" t="s">
        <v>146</v>
      </c>
      <c r="D135" t="s">
        <v>21</v>
      </c>
      <c r="E135">
        <v>26362</v>
      </c>
      <c r="F135" t="s">
        <v>22</v>
      </c>
      <c r="G135" t="s">
        <v>22</v>
      </c>
      <c r="H135" t="s">
        <v>312</v>
      </c>
      <c r="I135" t="s">
        <v>3982</v>
      </c>
      <c r="J135" s="1">
        <v>43387</v>
      </c>
      <c r="K135" s="1">
        <v>43440</v>
      </c>
      <c r="L135" t="s">
        <v>331</v>
      </c>
      <c r="N135" t="s">
        <v>1302</v>
      </c>
    </row>
    <row r="136" spans="1:14" x14ac:dyDescent="0.25">
      <c r="A136" t="s">
        <v>4004</v>
      </c>
      <c r="B136" t="s">
        <v>1679</v>
      </c>
      <c r="C136" t="s">
        <v>1680</v>
      </c>
      <c r="D136" t="s">
        <v>21</v>
      </c>
      <c r="E136">
        <v>25978</v>
      </c>
      <c r="F136" t="s">
        <v>22</v>
      </c>
      <c r="G136" t="s">
        <v>22</v>
      </c>
      <c r="H136" t="s">
        <v>312</v>
      </c>
      <c r="I136" t="s">
        <v>313</v>
      </c>
      <c r="J136" s="1">
        <v>43375</v>
      </c>
      <c r="K136" s="1">
        <v>43433</v>
      </c>
      <c r="L136" t="s">
        <v>331</v>
      </c>
      <c r="N136" t="s">
        <v>1299</v>
      </c>
    </row>
    <row r="137" spans="1:14" x14ac:dyDescent="0.25">
      <c r="A137" t="s">
        <v>521</v>
      </c>
      <c r="B137" t="s">
        <v>522</v>
      </c>
      <c r="C137" t="s">
        <v>393</v>
      </c>
      <c r="D137" t="s">
        <v>21</v>
      </c>
      <c r="E137">
        <v>26764</v>
      </c>
      <c r="F137" t="s">
        <v>22</v>
      </c>
      <c r="G137" t="s">
        <v>22</v>
      </c>
      <c r="H137" t="s">
        <v>312</v>
      </c>
      <c r="I137" t="s">
        <v>313</v>
      </c>
      <c r="J137" s="1">
        <v>43380</v>
      </c>
      <c r="K137" s="1">
        <v>43433</v>
      </c>
      <c r="L137" t="s">
        <v>331</v>
      </c>
      <c r="N137" t="s">
        <v>1299</v>
      </c>
    </row>
    <row r="138" spans="1:14" x14ac:dyDescent="0.25">
      <c r="A138" t="s">
        <v>183</v>
      </c>
      <c r="B138" t="s">
        <v>184</v>
      </c>
      <c r="C138" t="s">
        <v>125</v>
      </c>
      <c r="D138" t="s">
        <v>21</v>
      </c>
      <c r="E138">
        <v>26753</v>
      </c>
      <c r="F138" t="s">
        <v>22</v>
      </c>
      <c r="G138" t="s">
        <v>22</v>
      </c>
      <c r="H138" t="s">
        <v>312</v>
      </c>
      <c r="I138" t="s">
        <v>767</v>
      </c>
      <c r="J138" s="1">
        <v>43384</v>
      </c>
      <c r="K138" s="1">
        <v>43433</v>
      </c>
      <c r="L138" t="s">
        <v>331</v>
      </c>
      <c r="N138" t="s">
        <v>1302</v>
      </c>
    </row>
    <row r="139" spans="1:14" x14ac:dyDescent="0.25">
      <c r="A139" t="s">
        <v>1070</v>
      </c>
      <c r="B139" t="s">
        <v>1071</v>
      </c>
      <c r="C139" t="s">
        <v>1072</v>
      </c>
      <c r="D139" t="s">
        <v>21</v>
      </c>
      <c r="E139">
        <v>26456</v>
      </c>
      <c r="F139" t="s">
        <v>22</v>
      </c>
      <c r="G139" t="s">
        <v>22</v>
      </c>
      <c r="H139" t="s">
        <v>312</v>
      </c>
      <c r="I139" t="s">
        <v>313</v>
      </c>
      <c r="J139" s="1">
        <v>43362</v>
      </c>
      <c r="K139" s="1">
        <v>43433</v>
      </c>
      <c r="L139" t="s">
        <v>331</v>
      </c>
      <c r="N139" t="s">
        <v>1299</v>
      </c>
    </row>
    <row r="140" spans="1:14" x14ac:dyDescent="0.25">
      <c r="A140" t="s">
        <v>942</v>
      </c>
      <c r="B140" t="s">
        <v>943</v>
      </c>
      <c r="C140" t="s">
        <v>587</v>
      </c>
      <c r="D140" t="s">
        <v>21</v>
      </c>
      <c r="E140">
        <v>25951</v>
      </c>
      <c r="F140" t="s">
        <v>22</v>
      </c>
      <c r="G140" t="s">
        <v>22</v>
      </c>
      <c r="H140" t="s">
        <v>312</v>
      </c>
      <c r="I140" t="s">
        <v>313</v>
      </c>
      <c r="J140" s="1">
        <v>43375</v>
      </c>
      <c r="K140" s="1">
        <v>43433</v>
      </c>
      <c r="L140" t="s">
        <v>331</v>
      </c>
      <c r="N140" t="s">
        <v>1302</v>
      </c>
    </row>
    <row r="141" spans="1:14" x14ac:dyDescent="0.25">
      <c r="A141" t="s">
        <v>4029</v>
      </c>
      <c r="B141" t="s">
        <v>947</v>
      </c>
      <c r="C141" t="s">
        <v>948</v>
      </c>
      <c r="D141" t="s">
        <v>21</v>
      </c>
      <c r="E141">
        <v>25430</v>
      </c>
      <c r="F141" t="s">
        <v>22</v>
      </c>
      <c r="G141" t="s">
        <v>22</v>
      </c>
      <c r="H141" t="s">
        <v>312</v>
      </c>
      <c r="I141" t="s">
        <v>701</v>
      </c>
      <c r="J141" s="1">
        <v>43368</v>
      </c>
      <c r="K141" s="1">
        <v>43425</v>
      </c>
      <c r="L141" t="s">
        <v>331</v>
      </c>
      <c r="N141" t="s">
        <v>1302</v>
      </c>
    </row>
    <row r="142" spans="1:14" x14ac:dyDescent="0.25">
      <c r="A142" t="s">
        <v>4033</v>
      </c>
      <c r="B142" t="s">
        <v>489</v>
      </c>
      <c r="C142" t="s">
        <v>463</v>
      </c>
      <c r="D142" t="s">
        <v>21</v>
      </c>
      <c r="E142">
        <v>25550</v>
      </c>
      <c r="F142" t="s">
        <v>22</v>
      </c>
      <c r="G142" t="s">
        <v>22</v>
      </c>
      <c r="H142" t="s">
        <v>312</v>
      </c>
      <c r="I142" t="s">
        <v>313</v>
      </c>
      <c r="J142" s="1">
        <v>43368</v>
      </c>
      <c r="K142" s="1">
        <v>43425</v>
      </c>
      <c r="L142" t="s">
        <v>331</v>
      </c>
      <c r="N142" t="s">
        <v>1302</v>
      </c>
    </row>
    <row r="143" spans="1:14" x14ac:dyDescent="0.25">
      <c r="A143" t="s">
        <v>940</v>
      </c>
      <c r="B143" t="s">
        <v>941</v>
      </c>
      <c r="C143" t="s">
        <v>587</v>
      </c>
      <c r="D143" t="s">
        <v>21</v>
      </c>
      <c r="E143">
        <v>25951</v>
      </c>
      <c r="F143" t="s">
        <v>22</v>
      </c>
      <c r="G143" t="s">
        <v>22</v>
      </c>
      <c r="H143" t="s">
        <v>312</v>
      </c>
      <c r="I143" t="s">
        <v>313</v>
      </c>
      <c r="J143" s="1">
        <v>43375</v>
      </c>
      <c r="K143" s="1">
        <v>43425</v>
      </c>
      <c r="L143" t="s">
        <v>331</v>
      </c>
      <c r="N143" t="s">
        <v>1302</v>
      </c>
    </row>
    <row r="144" spans="1:14" x14ac:dyDescent="0.25">
      <c r="A144" t="s">
        <v>938</v>
      </c>
      <c r="B144" t="s">
        <v>939</v>
      </c>
      <c r="C144" t="s">
        <v>304</v>
      </c>
      <c r="D144" t="s">
        <v>21</v>
      </c>
      <c r="E144">
        <v>24740</v>
      </c>
      <c r="F144" t="s">
        <v>22</v>
      </c>
      <c r="G144" t="s">
        <v>22</v>
      </c>
      <c r="H144" t="s">
        <v>312</v>
      </c>
      <c r="I144" t="s">
        <v>313</v>
      </c>
      <c r="J144" s="1">
        <v>43363</v>
      </c>
      <c r="K144" s="1">
        <v>43419</v>
      </c>
      <c r="L144" t="s">
        <v>331</v>
      </c>
      <c r="N144" t="s">
        <v>1302</v>
      </c>
    </row>
    <row r="145" spans="1:14" x14ac:dyDescent="0.25">
      <c r="A145" t="s">
        <v>2664</v>
      </c>
      <c r="B145" t="s">
        <v>4109</v>
      </c>
      <c r="C145" t="s">
        <v>304</v>
      </c>
      <c r="D145" t="s">
        <v>21</v>
      </c>
      <c r="E145">
        <v>24739</v>
      </c>
      <c r="F145" t="s">
        <v>22</v>
      </c>
      <c r="G145" t="s">
        <v>22</v>
      </c>
      <c r="H145" t="s">
        <v>312</v>
      </c>
      <c r="I145" t="s">
        <v>313</v>
      </c>
      <c r="J145" s="1">
        <v>43363</v>
      </c>
      <c r="K145" s="1">
        <v>43419</v>
      </c>
      <c r="L145" t="s">
        <v>331</v>
      </c>
      <c r="N145" t="s">
        <v>1299</v>
      </c>
    </row>
    <row r="146" spans="1:14" x14ac:dyDescent="0.25">
      <c r="A146" t="s">
        <v>4207</v>
      </c>
      <c r="B146" t="s">
        <v>880</v>
      </c>
      <c r="C146" t="s">
        <v>841</v>
      </c>
      <c r="D146" t="s">
        <v>21</v>
      </c>
      <c r="E146">
        <v>25601</v>
      </c>
      <c r="F146" t="s">
        <v>22</v>
      </c>
      <c r="G146" t="s">
        <v>22</v>
      </c>
      <c r="H146" t="s">
        <v>312</v>
      </c>
      <c r="I146" t="s">
        <v>313</v>
      </c>
      <c r="J146" s="1">
        <v>43355</v>
      </c>
      <c r="K146" s="1">
        <v>43412</v>
      </c>
      <c r="L146" t="s">
        <v>331</v>
      </c>
      <c r="N146" t="s">
        <v>1299</v>
      </c>
    </row>
    <row r="147" spans="1:14" x14ac:dyDescent="0.25">
      <c r="A147" t="s">
        <v>3649</v>
      </c>
      <c r="B147" t="s">
        <v>3650</v>
      </c>
      <c r="C147" t="s">
        <v>113</v>
      </c>
      <c r="D147" t="s">
        <v>21</v>
      </c>
      <c r="E147">
        <v>25801</v>
      </c>
      <c r="F147" t="s">
        <v>22</v>
      </c>
      <c r="G147" t="s">
        <v>22</v>
      </c>
      <c r="H147" t="s">
        <v>312</v>
      </c>
      <c r="I147" t="s">
        <v>313</v>
      </c>
      <c r="J147" s="1">
        <v>43356</v>
      </c>
      <c r="K147" s="1">
        <v>43412</v>
      </c>
      <c r="L147" t="s">
        <v>331</v>
      </c>
      <c r="N147" t="s">
        <v>1302</v>
      </c>
    </row>
    <row r="148" spans="1:14" x14ac:dyDescent="0.25">
      <c r="A148" t="s">
        <v>1866</v>
      </c>
      <c r="B148" t="s">
        <v>1867</v>
      </c>
      <c r="C148" t="s">
        <v>1868</v>
      </c>
      <c r="D148" t="s">
        <v>21</v>
      </c>
      <c r="E148">
        <v>25520</v>
      </c>
      <c r="F148" t="s">
        <v>22</v>
      </c>
      <c r="G148" t="s">
        <v>22</v>
      </c>
      <c r="H148" t="s">
        <v>312</v>
      </c>
      <c r="I148" t="s">
        <v>313</v>
      </c>
      <c r="J148" t="s">
        <v>80</v>
      </c>
      <c r="K148" s="1">
        <v>43412</v>
      </c>
      <c r="L148" t="s">
        <v>81</v>
      </c>
      <c r="M148" t="str">
        <f>HYPERLINK("https://www.regulations.gov/docket?D=FDA-2018-H-4258")</f>
        <v>https://www.regulations.gov/docket?D=FDA-2018-H-4258</v>
      </c>
      <c r="N148" t="s">
        <v>80</v>
      </c>
    </row>
    <row r="149" spans="1:14" x14ac:dyDescent="0.25">
      <c r="A149" t="s">
        <v>498</v>
      </c>
      <c r="B149" t="s">
        <v>499</v>
      </c>
      <c r="C149" t="s">
        <v>487</v>
      </c>
      <c r="D149" t="s">
        <v>21</v>
      </c>
      <c r="E149">
        <v>25840</v>
      </c>
      <c r="F149" t="s">
        <v>22</v>
      </c>
      <c r="G149" t="s">
        <v>22</v>
      </c>
      <c r="H149" t="s">
        <v>312</v>
      </c>
      <c r="I149" t="s">
        <v>313</v>
      </c>
      <c r="J149" s="1">
        <v>43358</v>
      </c>
      <c r="K149" s="1">
        <v>43412</v>
      </c>
      <c r="L149" t="s">
        <v>331</v>
      </c>
      <c r="N149" t="s">
        <v>1299</v>
      </c>
    </row>
    <row r="150" spans="1:14" x14ac:dyDescent="0.25">
      <c r="A150" t="s">
        <v>212</v>
      </c>
      <c r="B150" t="s">
        <v>213</v>
      </c>
      <c r="C150" t="s">
        <v>214</v>
      </c>
      <c r="D150" t="s">
        <v>21</v>
      </c>
      <c r="E150">
        <v>26151</v>
      </c>
      <c r="F150" t="s">
        <v>22</v>
      </c>
      <c r="G150" t="s">
        <v>22</v>
      </c>
      <c r="H150" t="s">
        <v>312</v>
      </c>
      <c r="I150" t="s">
        <v>313</v>
      </c>
      <c r="J150" s="1">
        <v>43358</v>
      </c>
      <c r="K150" s="1">
        <v>43412</v>
      </c>
      <c r="L150" t="s">
        <v>331</v>
      </c>
      <c r="N150" t="s">
        <v>1299</v>
      </c>
    </row>
    <row r="151" spans="1:14" x14ac:dyDescent="0.25">
      <c r="A151" t="s">
        <v>4243</v>
      </c>
      <c r="B151" t="s">
        <v>4244</v>
      </c>
      <c r="C151" t="s">
        <v>1024</v>
      </c>
      <c r="D151" t="s">
        <v>21</v>
      </c>
      <c r="E151">
        <v>26354</v>
      </c>
      <c r="F151" t="s">
        <v>22</v>
      </c>
      <c r="G151" t="s">
        <v>22</v>
      </c>
      <c r="H151" t="s">
        <v>312</v>
      </c>
      <c r="I151" t="s">
        <v>313</v>
      </c>
      <c r="J151" t="s">
        <v>80</v>
      </c>
      <c r="K151" s="1">
        <v>43409</v>
      </c>
      <c r="L151" t="s">
        <v>81</v>
      </c>
      <c r="M151" t="str">
        <f>HYPERLINK("https://www.regulations.gov/docket?D=FDA-2018-H-4192")</f>
        <v>https://www.regulations.gov/docket?D=FDA-2018-H-4192</v>
      </c>
      <c r="N151" t="s">
        <v>80</v>
      </c>
    </row>
    <row r="152" spans="1:14" x14ac:dyDescent="0.25">
      <c r="A152" t="s">
        <v>533</v>
      </c>
      <c r="B152" t="s">
        <v>4304</v>
      </c>
      <c r="C152" t="s">
        <v>71</v>
      </c>
      <c r="D152" t="s">
        <v>21</v>
      </c>
      <c r="E152">
        <v>26003</v>
      </c>
      <c r="F152" t="s">
        <v>22</v>
      </c>
      <c r="G152" t="s">
        <v>22</v>
      </c>
      <c r="H152" t="s">
        <v>312</v>
      </c>
      <c r="I152" t="s">
        <v>313</v>
      </c>
      <c r="J152" t="s">
        <v>80</v>
      </c>
      <c r="K152" s="1">
        <v>43402</v>
      </c>
      <c r="L152" t="s">
        <v>81</v>
      </c>
      <c r="M152" t="str">
        <f>HYPERLINK("https://www.regulations.gov/docket?D=FDA-2018-H-4080")</f>
        <v>https://www.regulations.gov/docket?D=FDA-2018-H-4080</v>
      </c>
      <c r="N152" t="s">
        <v>80</v>
      </c>
    </row>
    <row r="153" spans="1:14" x14ac:dyDescent="0.25">
      <c r="A153" t="s">
        <v>4372</v>
      </c>
      <c r="B153" t="s">
        <v>567</v>
      </c>
      <c r="C153" t="s">
        <v>61</v>
      </c>
      <c r="D153" t="s">
        <v>21</v>
      </c>
      <c r="E153">
        <v>24801</v>
      </c>
      <c r="F153" t="s">
        <v>22</v>
      </c>
      <c r="G153" t="s">
        <v>22</v>
      </c>
      <c r="H153" t="s">
        <v>312</v>
      </c>
      <c r="I153" t="s">
        <v>313</v>
      </c>
      <c r="J153" s="1">
        <v>43347</v>
      </c>
      <c r="K153" s="1">
        <v>43398</v>
      </c>
      <c r="L153" t="s">
        <v>331</v>
      </c>
      <c r="N153" t="s">
        <v>1302</v>
      </c>
    </row>
    <row r="154" spans="1:14" x14ac:dyDescent="0.25">
      <c r="A154" t="s">
        <v>59</v>
      </c>
      <c r="B154" t="s">
        <v>60</v>
      </c>
      <c r="C154" t="s">
        <v>61</v>
      </c>
      <c r="D154" t="s">
        <v>21</v>
      </c>
      <c r="E154">
        <v>24801</v>
      </c>
      <c r="F154" t="s">
        <v>22</v>
      </c>
      <c r="G154" t="s">
        <v>22</v>
      </c>
      <c r="H154" t="s">
        <v>312</v>
      </c>
      <c r="I154" t="s">
        <v>313</v>
      </c>
      <c r="J154" s="1">
        <v>43347</v>
      </c>
      <c r="K154" s="1">
        <v>43398</v>
      </c>
      <c r="L154" t="s">
        <v>331</v>
      </c>
      <c r="N154" t="s">
        <v>1302</v>
      </c>
    </row>
    <row r="155" spans="1:14" x14ac:dyDescent="0.25">
      <c r="A155" t="s">
        <v>1420</v>
      </c>
      <c r="B155" t="s">
        <v>1421</v>
      </c>
      <c r="C155" t="s">
        <v>266</v>
      </c>
      <c r="D155" t="s">
        <v>21</v>
      </c>
      <c r="E155">
        <v>24970</v>
      </c>
      <c r="F155" t="s">
        <v>22</v>
      </c>
      <c r="G155" t="s">
        <v>22</v>
      </c>
      <c r="H155" t="s">
        <v>312</v>
      </c>
      <c r="I155" t="s">
        <v>598</v>
      </c>
      <c r="J155" t="s">
        <v>80</v>
      </c>
      <c r="K155" s="1">
        <v>43396</v>
      </c>
      <c r="L155" t="s">
        <v>81</v>
      </c>
      <c r="M155" t="str">
        <f>HYPERLINK("https://www.regulations.gov/docket?D=FDA-2018-H-3992")</f>
        <v>https://www.regulations.gov/docket?D=FDA-2018-H-3992</v>
      </c>
      <c r="N155" t="s">
        <v>80</v>
      </c>
    </row>
    <row r="156" spans="1:14" x14ac:dyDescent="0.25">
      <c r="A156" t="s">
        <v>3316</v>
      </c>
      <c r="B156" t="s">
        <v>3317</v>
      </c>
      <c r="C156" t="s">
        <v>1358</v>
      </c>
      <c r="D156" t="s">
        <v>21</v>
      </c>
      <c r="E156">
        <v>26378</v>
      </c>
      <c r="F156" t="s">
        <v>22</v>
      </c>
      <c r="G156" t="s">
        <v>22</v>
      </c>
      <c r="H156" t="s">
        <v>312</v>
      </c>
      <c r="I156" t="s">
        <v>313</v>
      </c>
      <c r="J156" t="s">
        <v>80</v>
      </c>
      <c r="K156" s="1">
        <v>43390</v>
      </c>
      <c r="L156" t="s">
        <v>81</v>
      </c>
      <c r="M156" t="str">
        <f>HYPERLINK("https://www.regulations.gov/docket?D=FDA-2018-H-3914")</f>
        <v>https://www.regulations.gov/docket?D=FDA-2018-H-3914</v>
      </c>
      <c r="N156" t="s">
        <v>80</v>
      </c>
    </row>
    <row r="157" spans="1:14" x14ac:dyDescent="0.25">
      <c r="A157" t="s">
        <v>681</v>
      </c>
      <c r="B157" t="s">
        <v>682</v>
      </c>
      <c r="C157" t="s">
        <v>683</v>
      </c>
      <c r="D157" t="s">
        <v>21</v>
      </c>
      <c r="E157">
        <v>26062</v>
      </c>
      <c r="F157" t="s">
        <v>22</v>
      </c>
      <c r="G157" t="s">
        <v>22</v>
      </c>
      <c r="H157" t="s">
        <v>312</v>
      </c>
      <c r="I157" t="s">
        <v>313</v>
      </c>
      <c r="J157" s="1">
        <v>43320</v>
      </c>
      <c r="K157" s="1">
        <v>43377</v>
      </c>
      <c r="L157" t="s">
        <v>331</v>
      </c>
      <c r="N157" t="s">
        <v>1302</v>
      </c>
    </row>
    <row r="158" spans="1:14" x14ac:dyDescent="0.25">
      <c r="A158" t="s">
        <v>2332</v>
      </c>
      <c r="B158" t="s">
        <v>2333</v>
      </c>
      <c r="C158" t="s">
        <v>1298</v>
      </c>
      <c r="D158" t="s">
        <v>21</v>
      </c>
      <c r="E158">
        <v>26241</v>
      </c>
      <c r="F158" t="s">
        <v>22</v>
      </c>
      <c r="G158" t="s">
        <v>22</v>
      </c>
      <c r="H158" t="s">
        <v>312</v>
      </c>
      <c r="I158" t="s">
        <v>313</v>
      </c>
      <c r="J158" s="1">
        <v>43323</v>
      </c>
      <c r="K158" s="1">
        <v>43377</v>
      </c>
      <c r="L158" t="s">
        <v>331</v>
      </c>
      <c r="N158" t="s">
        <v>1302</v>
      </c>
    </row>
    <row r="159" spans="1:14" x14ac:dyDescent="0.25">
      <c r="A159" t="s">
        <v>4562</v>
      </c>
      <c r="B159" t="s">
        <v>4563</v>
      </c>
      <c r="C159" t="s">
        <v>320</v>
      </c>
      <c r="D159" t="s">
        <v>21</v>
      </c>
      <c r="E159">
        <v>26452</v>
      </c>
      <c r="F159" t="s">
        <v>22</v>
      </c>
      <c r="G159" t="s">
        <v>22</v>
      </c>
      <c r="H159" t="s">
        <v>312</v>
      </c>
      <c r="I159" t="s">
        <v>449</v>
      </c>
      <c r="J159" s="1">
        <v>43323</v>
      </c>
      <c r="K159" s="1">
        <v>43377</v>
      </c>
      <c r="L159" t="s">
        <v>331</v>
      </c>
      <c r="N159" t="s">
        <v>1302</v>
      </c>
    </row>
    <row r="160" spans="1:14" x14ac:dyDescent="0.25">
      <c r="A160" t="s">
        <v>806</v>
      </c>
      <c r="B160" t="s">
        <v>2632</v>
      </c>
      <c r="C160" t="s">
        <v>808</v>
      </c>
      <c r="D160" t="s">
        <v>21</v>
      </c>
      <c r="E160">
        <v>26624</v>
      </c>
      <c r="F160" t="s">
        <v>22</v>
      </c>
      <c r="G160" t="s">
        <v>22</v>
      </c>
      <c r="H160" t="s">
        <v>312</v>
      </c>
      <c r="I160" t="s">
        <v>313</v>
      </c>
      <c r="J160" s="1">
        <v>43323</v>
      </c>
      <c r="K160" s="1">
        <v>43377</v>
      </c>
      <c r="L160" t="s">
        <v>331</v>
      </c>
      <c r="N160" t="s">
        <v>1302</v>
      </c>
    </row>
    <row r="161" spans="1:14" x14ac:dyDescent="0.25">
      <c r="A161" t="s">
        <v>4700</v>
      </c>
      <c r="B161" t="s">
        <v>2834</v>
      </c>
      <c r="C161" t="s">
        <v>637</v>
      </c>
      <c r="D161" t="s">
        <v>21</v>
      </c>
      <c r="E161">
        <v>26101</v>
      </c>
      <c r="F161" t="s">
        <v>22</v>
      </c>
      <c r="G161" t="s">
        <v>22</v>
      </c>
      <c r="H161" t="s">
        <v>312</v>
      </c>
      <c r="I161" t="s">
        <v>767</v>
      </c>
      <c r="J161" t="s">
        <v>80</v>
      </c>
      <c r="K161" s="1">
        <v>43364</v>
      </c>
      <c r="L161" t="s">
        <v>81</v>
      </c>
      <c r="M161" t="str">
        <f>HYPERLINK("https://www.regulations.gov/docket?D=FDA-2018-H-3567")</f>
        <v>https://www.regulations.gov/docket?D=FDA-2018-H-3567</v>
      </c>
      <c r="N161" t="s">
        <v>80</v>
      </c>
    </row>
    <row r="162" spans="1:14" x14ac:dyDescent="0.25">
      <c r="A162" t="s">
        <v>1407</v>
      </c>
      <c r="B162" t="s">
        <v>1408</v>
      </c>
      <c r="C162" t="s">
        <v>1298</v>
      </c>
      <c r="D162" t="s">
        <v>21</v>
      </c>
      <c r="E162">
        <v>26241</v>
      </c>
      <c r="F162" t="s">
        <v>22</v>
      </c>
      <c r="G162" t="s">
        <v>22</v>
      </c>
      <c r="H162" t="s">
        <v>312</v>
      </c>
      <c r="I162" t="s">
        <v>313</v>
      </c>
      <c r="J162" s="1">
        <v>43309</v>
      </c>
      <c r="K162" s="1">
        <v>43363</v>
      </c>
      <c r="L162" t="s">
        <v>331</v>
      </c>
      <c r="N162" t="s">
        <v>1299</v>
      </c>
    </row>
    <row r="163" spans="1:14" x14ac:dyDescent="0.25">
      <c r="A163" t="s">
        <v>2087</v>
      </c>
      <c r="B163" t="s">
        <v>2088</v>
      </c>
      <c r="C163" t="s">
        <v>2078</v>
      </c>
      <c r="D163" t="s">
        <v>21</v>
      </c>
      <c r="E163">
        <v>26270</v>
      </c>
      <c r="F163" t="s">
        <v>22</v>
      </c>
      <c r="G163" t="s">
        <v>22</v>
      </c>
      <c r="H163" t="s">
        <v>312</v>
      </c>
      <c r="I163" t="s">
        <v>313</v>
      </c>
      <c r="J163" s="1">
        <v>43309</v>
      </c>
      <c r="K163" s="1">
        <v>43363</v>
      </c>
      <c r="L163" t="s">
        <v>331</v>
      </c>
      <c r="N163" t="s">
        <v>1299</v>
      </c>
    </row>
    <row r="164" spans="1:14" x14ac:dyDescent="0.25">
      <c r="A164" t="s">
        <v>2611</v>
      </c>
      <c r="B164" t="s">
        <v>2612</v>
      </c>
      <c r="C164" t="s">
        <v>2613</v>
      </c>
      <c r="D164" t="s">
        <v>21</v>
      </c>
      <c r="E164">
        <v>26060</v>
      </c>
      <c r="F164" t="s">
        <v>22</v>
      </c>
      <c r="G164" t="s">
        <v>22</v>
      </c>
      <c r="H164" t="s">
        <v>312</v>
      </c>
      <c r="I164" t="s">
        <v>313</v>
      </c>
      <c r="J164" s="1">
        <v>43304</v>
      </c>
      <c r="K164" s="1">
        <v>43363</v>
      </c>
      <c r="L164" t="s">
        <v>331</v>
      </c>
      <c r="N164" t="s">
        <v>1302</v>
      </c>
    </row>
    <row r="165" spans="1:14" x14ac:dyDescent="0.25">
      <c r="A165" t="s">
        <v>4116</v>
      </c>
      <c r="B165" t="s">
        <v>1429</v>
      </c>
      <c r="C165" t="s">
        <v>1298</v>
      </c>
      <c r="D165" t="s">
        <v>21</v>
      </c>
      <c r="E165">
        <v>26241</v>
      </c>
      <c r="F165" t="s">
        <v>22</v>
      </c>
      <c r="G165" t="s">
        <v>22</v>
      </c>
      <c r="H165" t="s">
        <v>312</v>
      </c>
      <c r="I165" t="s">
        <v>313</v>
      </c>
      <c r="J165" s="1">
        <v>43309</v>
      </c>
      <c r="K165" s="1">
        <v>43363</v>
      </c>
      <c r="L165" t="s">
        <v>331</v>
      </c>
      <c r="N165" t="s">
        <v>1299</v>
      </c>
    </row>
    <row r="166" spans="1:14" x14ac:dyDescent="0.25">
      <c r="A166" t="s">
        <v>4802</v>
      </c>
      <c r="B166" t="s">
        <v>358</v>
      </c>
      <c r="C166" t="s">
        <v>71</v>
      </c>
      <c r="D166" t="s">
        <v>21</v>
      </c>
      <c r="E166">
        <v>26003</v>
      </c>
      <c r="F166" t="s">
        <v>22</v>
      </c>
      <c r="G166" t="s">
        <v>22</v>
      </c>
      <c r="H166" t="s">
        <v>312</v>
      </c>
      <c r="I166" t="s">
        <v>313</v>
      </c>
      <c r="J166" s="1">
        <v>43304</v>
      </c>
      <c r="K166" s="1">
        <v>43356</v>
      </c>
      <c r="L166" t="s">
        <v>331</v>
      </c>
      <c r="N166" t="s">
        <v>1302</v>
      </c>
    </row>
    <row r="167" spans="1:14" x14ac:dyDescent="0.25">
      <c r="A167" t="s">
        <v>370</v>
      </c>
      <c r="B167" t="s">
        <v>371</v>
      </c>
      <c r="C167" t="s">
        <v>71</v>
      </c>
      <c r="D167" t="s">
        <v>21</v>
      </c>
      <c r="E167">
        <v>26003</v>
      </c>
      <c r="F167" t="s">
        <v>22</v>
      </c>
      <c r="G167" t="s">
        <v>22</v>
      </c>
      <c r="H167" t="s">
        <v>312</v>
      </c>
      <c r="I167" t="s">
        <v>313</v>
      </c>
      <c r="J167" s="1">
        <v>43304</v>
      </c>
      <c r="K167" s="1">
        <v>43356</v>
      </c>
      <c r="L167" t="s">
        <v>331</v>
      </c>
      <c r="N167" t="s">
        <v>1302</v>
      </c>
    </row>
    <row r="168" spans="1:14" x14ac:dyDescent="0.25">
      <c r="A168" t="s">
        <v>2418</v>
      </c>
      <c r="B168" t="s">
        <v>2419</v>
      </c>
      <c r="C168" t="s">
        <v>1534</v>
      </c>
      <c r="D168" t="s">
        <v>21</v>
      </c>
      <c r="E168">
        <v>26651</v>
      </c>
      <c r="F168" t="s">
        <v>22</v>
      </c>
      <c r="G168" t="s">
        <v>22</v>
      </c>
      <c r="H168" t="s">
        <v>312</v>
      </c>
      <c r="I168" t="s">
        <v>313</v>
      </c>
      <c r="J168" t="s">
        <v>80</v>
      </c>
      <c r="K168" s="1">
        <v>43347</v>
      </c>
      <c r="L168" t="s">
        <v>81</v>
      </c>
      <c r="M168" t="str">
        <f>HYPERLINK("https://www.regulations.gov/docket?D=FDA-2018-H-3328")</f>
        <v>https://www.regulations.gov/docket?D=FDA-2018-H-3328</v>
      </c>
      <c r="N168" t="s">
        <v>80</v>
      </c>
    </row>
    <row r="169" spans="1:14" x14ac:dyDescent="0.25">
      <c r="A169" t="s">
        <v>2603</v>
      </c>
      <c r="B169" t="s">
        <v>2604</v>
      </c>
      <c r="C169" t="s">
        <v>2605</v>
      </c>
      <c r="D169" t="s">
        <v>21</v>
      </c>
      <c r="E169">
        <v>25820</v>
      </c>
      <c r="F169" t="s">
        <v>22</v>
      </c>
      <c r="G169" t="s">
        <v>22</v>
      </c>
      <c r="H169" t="s">
        <v>312</v>
      </c>
      <c r="I169" t="s">
        <v>598</v>
      </c>
      <c r="J169" s="1">
        <v>43278</v>
      </c>
      <c r="K169" s="1">
        <v>43342</v>
      </c>
      <c r="L169" t="s">
        <v>331</v>
      </c>
      <c r="N169" t="s">
        <v>1302</v>
      </c>
    </row>
    <row r="170" spans="1:14" x14ac:dyDescent="0.25">
      <c r="A170" t="s">
        <v>105</v>
      </c>
      <c r="B170" t="s">
        <v>4897</v>
      </c>
      <c r="C170" t="s">
        <v>107</v>
      </c>
      <c r="D170" t="s">
        <v>21</v>
      </c>
      <c r="E170">
        <v>25062</v>
      </c>
      <c r="F170" t="s">
        <v>22</v>
      </c>
      <c r="G170" t="s">
        <v>22</v>
      </c>
      <c r="H170" t="s">
        <v>312</v>
      </c>
      <c r="I170" t="s">
        <v>313</v>
      </c>
      <c r="J170" s="1">
        <v>43286</v>
      </c>
      <c r="K170" s="1">
        <v>43342</v>
      </c>
      <c r="L170" t="s">
        <v>331</v>
      </c>
      <c r="N170" t="s">
        <v>1299</v>
      </c>
    </row>
    <row r="171" spans="1:14" x14ac:dyDescent="0.25">
      <c r="A171" t="s">
        <v>2577</v>
      </c>
      <c r="B171" t="s">
        <v>237</v>
      </c>
      <c r="C171" t="s">
        <v>235</v>
      </c>
      <c r="D171" t="s">
        <v>21</v>
      </c>
      <c r="E171">
        <v>25174</v>
      </c>
      <c r="F171" t="s">
        <v>22</v>
      </c>
      <c r="G171" t="s">
        <v>22</v>
      </c>
      <c r="H171" t="s">
        <v>312</v>
      </c>
      <c r="I171" t="s">
        <v>313</v>
      </c>
      <c r="J171" s="1">
        <v>43286</v>
      </c>
      <c r="K171" s="1">
        <v>43342</v>
      </c>
      <c r="L171" t="s">
        <v>331</v>
      </c>
      <c r="N171" t="s">
        <v>1299</v>
      </c>
    </row>
    <row r="172" spans="1:14" x14ac:dyDescent="0.25">
      <c r="A172" t="s">
        <v>4902</v>
      </c>
      <c r="B172" t="s">
        <v>4903</v>
      </c>
      <c r="C172" t="s">
        <v>271</v>
      </c>
      <c r="D172" t="s">
        <v>21</v>
      </c>
      <c r="E172">
        <v>25405</v>
      </c>
      <c r="F172" t="s">
        <v>22</v>
      </c>
      <c r="G172" t="s">
        <v>22</v>
      </c>
      <c r="H172" t="s">
        <v>312</v>
      </c>
      <c r="I172" t="s">
        <v>313</v>
      </c>
      <c r="J172" s="1">
        <v>43286</v>
      </c>
      <c r="K172" s="1">
        <v>43342</v>
      </c>
      <c r="L172" t="s">
        <v>331</v>
      </c>
      <c r="N172" t="s">
        <v>1299</v>
      </c>
    </row>
    <row r="173" spans="1:14" x14ac:dyDescent="0.25">
      <c r="A173" t="s">
        <v>1487</v>
      </c>
      <c r="B173" t="s">
        <v>1488</v>
      </c>
      <c r="C173" t="s">
        <v>434</v>
      </c>
      <c r="D173" t="s">
        <v>21</v>
      </c>
      <c r="E173">
        <v>25143</v>
      </c>
      <c r="F173" t="s">
        <v>22</v>
      </c>
      <c r="G173" t="s">
        <v>22</v>
      </c>
      <c r="H173" t="s">
        <v>312</v>
      </c>
      <c r="I173" t="s">
        <v>313</v>
      </c>
      <c r="J173" s="1">
        <v>43277</v>
      </c>
      <c r="K173" s="1">
        <v>43342</v>
      </c>
      <c r="L173" t="s">
        <v>331</v>
      </c>
      <c r="N173" t="s">
        <v>1302</v>
      </c>
    </row>
    <row r="174" spans="1:14" x14ac:dyDescent="0.25">
      <c r="A174" t="s">
        <v>4909</v>
      </c>
      <c r="B174" t="s">
        <v>3244</v>
      </c>
      <c r="C174" t="s">
        <v>914</v>
      </c>
      <c r="D174" t="s">
        <v>21</v>
      </c>
      <c r="E174">
        <v>25670</v>
      </c>
      <c r="F174" t="s">
        <v>22</v>
      </c>
      <c r="G174" t="s">
        <v>22</v>
      </c>
      <c r="H174" t="s">
        <v>312</v>
      </c>
      <c r="I174" t="s">
        <v>313</v>
      </c>
      <c r="J174" s="1">
        <v>43271</v>
      </c>
      <c r="K174" s="1">
        <v>43335</v>
      </c>
      <c r="L174" t="s">
        <v>331</v>
      </c>
      <c r="N174" t="s">
        <v>1302</v>
      </c>
    </row>
    <row r="175" spans="1:14" x14ac:dyDescent="0.25">
      <c r="A175" t="s">
        <v>3909</v>
      </c>
      <c r="B175" t="s">
        <v>3910</v>
      </c>
      <c r="C175" t="s">
        <v>3911</v>
      </c>
      <c r="D175" t="s">
        <v>21</v>
      </c>
      <c r="E175">
        <v>25608</v>
      </c>
      <c r="F175" t="s">
        <v>22</v>
      </c>
      <c r="G175" t="s">
        <v>22</v>
      </c>
      <c r="H175" t="s">
        <v>312</v>
      </c>
      <c r="I175" t="s">
        <v>313</v>
      </c>
      <c r="J175" s="1">
        <v>43271</v>
      </c>
      <c r="K175" s="1">
        <v>43335</v>
      </c>
      <c r="L175" t="s">
        <v>331</v>
      </c>
      <c r="N175" t="s">
        <v>1299</v>
      </c>
    </row>
    <row r="176" spans="1:14" x14ac:dyDescent="0.25">
      <c r="A176" t="s">
        <v>209</v>
      </c>
      <c r="B176" t="s">
        <v>210</v>
      </c>
      <c r="C176" t="s">
        <v>211</v>
      </c>
      <c r="D176" t="s">
        <v>21</v>
      </c>
      <c r="E176">
        <v>25649</v>
      </c>
      <c r="F176" t="s">
        <v>22</v>
      </c>
      <c r="G176" t="s">
        <v>22</v>
      </c>
      <c r="H176" t="s">
        <v>312</v>
      </c>
      <c r="I176" t="s">
        <v>313</v>
      </c>
      <c r="J176" s="1">
        <v>43271</v>
      </c>
      <c r="K176" s="1">
        <v>43328</v>
      </c>
      <c r="L176" t="s">
        <v>331</v>
      </c>
      <c r="N176" t="s">
        <v>1302</v>
      </c>
    </row>
    <row r="177" spans="1:14" x14ac:dyDescent="0.25">
      <c r="A177" t="s">
        <v>1300</v>
      </c>
      <c r="B177" t="s">
        <v>1301</v>
      </c>
      <c r="C177" t="s">
        <v>113</v>
      </c>
      <c r="D177" t="s">
        <v>21</v>
      </c>
      <c r="E177">
        <v>25801</v>
      </c>
      <c r="F177" t="s">
        <v>22</v>
      </c>
      <c r="G177" t="s">
        <v>22</v>
      </c>
      <c r="H177" t="s">
        <v>312</v>
      </c>
      <c r="I177" t="s">
        <v>313</v>
      </c>
      <c r="J177" t="s">
        <v>80</v>
      </c>
      <c r="K177" s="1">
        <v>43318</v>
      </c>
      <c r="L177" t="s">
        <v>81</v>
      </c>
      <c r="M177" t="str">
        <f>HYPERLINK("https://www.regulations.gov/docket?D=FDA-2018-H-3049")</f>
        <v>https://www.regulations.gov/docket?D=FDA-2018-H-3049</v>
      </c>
      <c r="N177" t="s">
        <v>80</v>
      </c>
    </row>
    <row r="178" spans="1:14" x14ac:dyDescent="0.25">
      <c r="A178" t="s">
        <v>727</v>
      </c>
      <c r="B178" t="s">
        <v>728</v>
      </c>
      <c r="C178" t="s">
        <v>326</v>
      </c>
      <c r="D178" t="s">
        <v>21</v>
      </c>
      <c r="E178">
        <v>25702</v>
      </c>
      <c r="F178" t="s">
        <v>22</v>
      </c>
      <c r="G178" t="s">
        <v>22</v>
      </c>
      <c r="H178" t="s">
        <v>312</v>
      </c>
      <c r="I178" t="s">
        <v>313</v>
      </c>
      <c r="J178" s="1">
        <v>43257</v>
      </c>
      <c r="K178" s="1">
        <v>43314</v>
      </c>
      <c r="L178" t="s">
        <v>331</v>
      </c>
      <c r="N178" t="s">
        <v>1302</v>
      </c>
    </row>
    <row r="179" spans="1:14" x14ac:dyDescent="0.25">
      <c r="A179" t="s">
        <v>46</v>
      </c>
      <c r="B179" t="s">
        <v>47</v>
      </c>
      <c r="C179" t="s">
        <v>48</v>
      </c>
      <c r="D179" t="s">
        <v>21</v>
      </c>
      <c r="E179">
        <v>25301</v>
      </c>
      <c r="F179" t="s">
        <v>22</v>
      </c>
      <c r="G179" t="s">
        <v>22</v>
      </c>
      <c r="H179" t="s">
        <v>312</v>
      </c>
      <c r="I179" t="s">
        <v>313</v>
      </c>
      <c r="J179" s="1">
        <v>43259</v>
      </c>
      <c r="K179" s="1">
        <v>43314</v>
      </c>
      <c r="L179" t="s">
        <v>331</v>
      </c>
      <c r="N179" t="s">
        <v>1302</v>
      </c>
    </row>
    <row r="180" spans="1:14" x14ac:dyDescent="0.25">
      <c r="A180" t="s">
        <v>735</v>
      </c>
      <c r="B180" t="s">
        <v>736</v>
      </c>
      <c r="C180" t="s">
        <v>326</v>
      </c>
      <c r="D180" t="s">
        <v>21</v>
      </c>
      <c r="E180">
        <v>25702</v>
      </c>
      <c r="F180" t="s">
        <v>22</v>
      </c>
      <c r="G180" t="s">
        <v>22</v>
      </c>
      <c r="H180" t="s">
        <v>312</v>
      </c>
      <c r="I180" t="s">
        <v>313</v>
      </c>
      <c r="J180" s="1">
        <v>43257</v>
      </c>
      <c r="K180" s="1">
        <v>43314</v>
      </c>
      <c r="L180" t="s">
        <v>331</v>
      </c>
      <c r="N180" t="s">
        <v>1302</v>
      </c>
    </row>
    <row r="181" spans="1:14" x14ac:dyDescent="0.25">
      <c r="A181" t="s">
        <v>787</v>
      </c>
      <c r="B181" t="s">
        <v>788</v>
      </c>
      <c r="C181" t="s">
        <v>789</v>
      </c>
      <c r="D181" t="s">
        <v>21</v>
      </c>
      <c r="E181">
        <v>26351</v>
      </c>
      <c r="F181" t="s">
        <v>22</v>
      </c>
      <c r="G181" t="s">
        <v>22</v>
      </c>
      <c r="H181" t="s">
        <v>312</v>
      </c>
      <c r="I181" t="s">
        <v>313</v>
      </c>
      <c r="J181" s="1">
        <v>43239</v>
      </c>
      <c r="K181" s="1">
        <v>43311</v>
      </c>
      <c r="L181" t="s">
        <v>331</v>
      </c>
      <c r="N181" t="s">
        <v>4956</v>
      </c>
    </row>
    <row r="182" spans="1:14" x14ac:dyDescent="0.25">
      <c r="A182" t="s">
        <v>2370</v>
      </c>
      <c r="B182" t="s">
        <v>2371</v>
      </c>
      <c r="C182" t="s">
        <v>2372</v>
      </c>
      <c r="D182" t="s">
        <v>21</v>
      </c>
      <c r="E182">
        <v>26038</v>
      </c>
      <c r="F182" t="s">
        <v>22</v>
      </c>
      <c r="G182" t="s">
        <v>22</v>
      </c>
      <c r="H182" t="s">
        <v>312</v>
      </c>
      <c r="I182" t="s">
        <v>313</v>
      </c>
      <c r="J182" s="1">
        <v>43254</v>
      </c>
      <c r="K182" s="1">
        <v>43307</v>
      </c>
      <c r="L182" t="s">
        <v>331</v>
      </c>
      <c r="N182" t="s">
        <v>1299</v>
      </c>
    </row>
    <row r="183" spans="1:14" x14ac:dyDescent="0.25">
      <c r="A183" t="s">
        <v>2852</v>
      </c>
      <c r="B183" t="s">
        <v>109</v>
      </c>
      <c r="C183" t="s">
        <v>110</v>
      </c>
      <c r="D183" t="s">
        <v>21</v>
      </c>
      <c r="E183">
        <v>26031</v>
      </c>
      <c r="F183" t="s">
        <v>22</v>
      </c>
      <c r="G183" t="s">
        <v>22</v>
      </c>
      <c r="H183" t="s">
        <v>312</v>
      </c>
      <c r="I183" t="s">
        <v>313</v>
      </c>
      <c r="J183" s="1">
        <v>43254</v>
      </c>
      <c r="K183" s="1">
        <v>43307</v>
      </c>
      <c r="L183" t="s">
        <v>331</v>
      </c>
      <c r="N183" t="s">
        <v>1299</v>
      </c>
    </row>
    <row r="184" spans="1:14" x14ac:dyDescent="0.25">
      <c r="A184" t="s">
        <v>1517</v>
      </c>
      <c r="B184" t="s">
        <v>2257</v>
      </c>
      <c r="C184" t="s">
        <v>512</v>
      </c>
      <c r="D184" t="s">
        <v>21</v>
      </c>
      <c r="E184">
        <v>26201</v>
      </c>
      <c r="F184" t="s">
        <v>22</v>
      </c>
      <c r="G184" t="s">
        <v>22</v>
      </c>
      <c r="H184" t="s">
        <v>312</v>
      </c>
      <c r="I184" t="s">
        <v>313</v>
      </c>
      <c r="J184" s="1">
        <v>43255</v>
      </c>
      <c r="K184" s="1">
        <v>43307</v>
      </c>
      <c r="L184" t="s">
        <v>331</v>
      </c>
      <c r="N184" t="s">
        <v>1302</v>
      </c>
    </row>
    <row r="185" spans="1:14" x14ac:dyDescent="0.25">
      <c r="A185" t="s">
        <v>780</v>
      </c>
      <c r="B185" t="s">
        <v>781</v>
      </c>
      <c r="C185" t="s">
        <v>71</v>
      </c>
      <c r="D185" t="s">
        <v>21</v>
      </c>
      <c r="E185">
        <v>26003</v>
      </c>
      <c r="F185" t="s">
        <v>22</v>
      </c>
      <c r="G185" t="s">
        <v>22</v>
      </c>
      <c r="H185" t="s">
        <v>312</v>
      </c>
      <c r="I185" t="s">
        <v>313</v>
      </c>
      <c r="J185" s="1">
        <v>43254</v>
      </c>
      <c r="K185" s="1">
        <v>43307</v>
      </c>
      <c r="L185" t="s">
        <v>331</v>
      </c>
      <c r="N185" t="s">
        <v>1299</v>
      </c>
    </row>
    <row r="186" spans="1:14" x14ac:dyDescent="0.25">
      <c r="A186" t="s">
        <v>507</v>
      </c>
      <c r="B186" t="s">
        <v>508</v>
      </c>
      <c r="C186" t="s">
        <v>509</v>
      </c>
      <c r="D186" t="s">
        <v>21</v>
      </c>
      <c r="E186">
        <v>26679</v>
      </c>
      <c r="F186" t="s">
        <v>22</v>
      </c>
      <c r="G186" t="s">
        <v>22</v>
      </c>
      <c r="H186" t="s">
        <v>312</v>
      </c>
      <c r="I186" t="s">
        <v>313</v>
      </c>
      <c r="J186" s="1">
        <v>43204</v>
      </c>
      <c r="K186" s="1">
        <v>43307</v>
      </c>
      <c r="L186" t="s">
        <v>331</v>
      </c>
      <c r="N186" t="s">
        <v>1299</v>
      </c>
    </row>
    <row r="187" spans="1:14" x14ac:dyDescent="0.25">
      <c r="A187" t="s">
        <v>2763</v>
      </c>
      <c r="B187" t="s">
        <v>2764</v>
      </c>
      <c r="C187" t="s">
        <v>444</v>
      </c>
      <c r="D187" t="s">
        <v>21</v>
      </c>
      <c r="E187">
        <v>26288</v>
      </c>
      <c r="F187" t="s">
        <v>22</v>
      </c>
      <c r="G187" t="s">
        <v>22</v>
      </c>
      <c r="H187" t="s">
        <v>312</v>
      </c>
      <c r="I187" t="s">
        <v>313</v>
      </c>
      <c r="J187" t="s">
        <v>80</v>
      </c>
      <c r="K187" s="1">
        <v>43305</v>
      </c>
      <c r="L187" t="s">
        <v>81</v>
      </c>
      <c r="M187" t="str">
        <f>HYPERLINK("https://www.regulations.gov/docket?D=FDA-2018-H-2827")</f>
        <v>https://www.regulations.gov/docket?D=FDA-2018-H-2827</v>
      </c>
      <c r="N187" t="s">
        <v>80</v>
      </c>
    </row>
    <row r="188" spans="1:14" x14ac:dyDescent="0.25">
      <c r="A188" t="s">
        <v>1944</v>
      </c>
      <c r="B188" t="s">
        <v>1945</v>
      </c>
      <c r="C188" t="s">
        <v>463</v>
      </c>
      <c r="D188" t="s">
        <v>21</v>
      </c>
      <c r="E188">
        <v>25550</v>
      </c>
      <c r="F188" t="s">
        <v>22</v>
      </c>
      <c r="G188" t="s">
        <v>22</v>
      </c>
      <c r="H188" t="s">
        <v>312</v>
      </c>
      <c r="I188" t="s">
        <v>313</v>
      </c>
      <c r="J188" t="s">
        <v>80</v>
      </c>
      <c r="K188" s="1">
        <v>43301</v>
      </c>
      <c r="L188" t="s">
        <v>81</v>
      </c>
      <c r="M188" t="str">
        <f>HYPERLINK("https://www.regulations.gov/docket?D=FDA-2018-H-2782")</f>
        <v>https://www.regulations.gov/docket?D=FDA-2018-H-2782</v>
      </c>
      <c r="N188" t="s">
        <v>80</v>
      </c>
    </row>
    <row r="189" spans="1:14" x14ac:dyDescent="0.25">
      <c r="A189" t="s">
        <v>3359</v>
      </c>
      <c r="B189" t="s">
        <v>3360</v>
      </c>
      <c r="C189" t="s">
        <v>1288</v>
      </c>
      <c r="D189" t="s">
        <v>21</v>
      </c>
      <c r="E189">
        <v>26505</v>
      </c>
      <c r="F189" t="s">
        <v>22</v>
      </c>
      <c r="G189" t="s">
        <v>22</v>
      </c>
      <c r="H189" t="s">
        <v>312</v>
      </c>
      <c r="I189" t="s">
        <v>313</v>
      </c>
      <c r="J189" t="s">
        <v>80</v>
      </c>
      <c r="K189" s="1">
        <v>43294</v>
      </c>
      <c r="L189" t="s">
        <v>81</v>
      </c>
      <c r="M189" t="str">
        <f>HYPERLINK("https://www.regulations.gov/docket?D=FDA-2018-H-2691")</f>
        <v>https://www.regulations.gov/docket?D=FDA-2018-H-2691</v>
      </c>
      <c r="N189" t="s">
        <v>80</v>
      </c>
    </row>
    <row r="190" spans="1:14" x14ac:dyDescent="0.25">
      <c r="A190" t="s">
        <v>5023</v>
      </c>
      <c r="B190" t="s">
        <v>2305</v>
      </c>
      <c r="C190" t="s">
        <v>37</v>
      </c>
      <c r="D190" t="s">
        <v>21</v>
      </c>
      <c r="E190">
        <v>26505</v>
      </c>
      <c r="F190" t="s">
        <v>22</v>
      </c>
      <c r="G190" t="s">
        <v>22</v>
      </c>
      <c r="H190" t="s">
        <v>312</v>
      </c>
      <c r="I190" t="s">
        <v>313</v>
      </c>
      <c r="J190" s="1">
        <v>43240</v>
      </c>
      <c r="K190" s="1">
        <v>43293</v>
      </c>
      <c r="L190" t="s">
        <v>331</v>
      </c>
      <c r="N190" t="s">
        <v>1299</v>
      </c>
    </row>
    <row r="191" spans="1:14" x14ac:dyDescent="0.25">
      <c r="A191" t="s">
        <v>2299</v>
      </c>
      <c r="B191" t="s">
        <v>2300</v>
      </c>
      <c r="C191" t="s">
        <v>2301</v>
      </c>
      <c r="D191" t="s">
        <v>21</v>
      </c>
      <c r="E191">
        <v>26501</v>
      </c>
      <c r="F191" t="s">
        <v>22</v>
      </c>
      <c r="G191" t="s">
        <v>22</v>
      </c>
      <c r="H191" t="s">
        <v>312</v>
      </c>
      <c r="I191" t="s">
        <v>313</v>
      </c>
      <c r="J191" s="1">
        <v>43240</v>
      </c>
      <c r="K191" s="1">
        <v>43293</v>
      </c>
      <c r="L191" t="s">
        <v>331</v>
      </c>
      <c r="N191" t="s">
        <v>1302</v>
      </c>
    </row>
    <row r="192" spans="1:14" x14ac:dyDescent="0.25">
      <c r="A192" t="s">
        <v>3562</v>
      </c>
      <c r="B192" t="s">
        <v>3563</v>
      </c>
      <c r="C192" t="s">
        <v>3564</v>
      </c>
      <c r="D192" t="s">
        <v>21</v>
      </c>
      <c r="E192">
        <v>25601</v>
      </c>
      <c r="F192" t="s">
        <v>22</v>
      </c>
      <c r="G192" t="s">
        <v>22</v>
      </c>
      <c r="H192" t="s">
        <v>312</v>
      </c>
      <c r="I192" t="s">
        <v>313</v>
      </c>
      <c r="J192" t="s">
        <v>80</v>
      </c>
      <c r="K192" s="1">
        <v>43287</v>
      </c>
      <c r="L192" t="s">
        <v>81</v>
      </c>
      <c r="M192" t="str">
        <f>HYPERLINK("https://www.regulations.gov/docket?D=FDA-2018-H-2586")</f>
        <v>https://www.regulations.gov/docket?D=FDA-2018-H-2586</v>
      </c>
      <c r="N192" t="s">
        <v>80</v>
      </c>
    </row>
    <row r="193" spans="1:14" x14ac:dyDescent="0.25">
      <c r="A193" t="s">
        <v>2255</v>
      </c>
      <c r="B193" t="s">
        <v>2256</v>
      </c>
      <c r="C193" t="s">
        <v>789</v>
      </c>
      <c r="D193" t="s">
        <v>21</v>
      </c>
      <c r="E193">
        <v>26351</v>
      </c>
      <c r="F193" t="s">
        <v>22</v>
      </c>
      <c r="G193" t="s">
        <v>22</v>
      </c>
      <c r="H193" t="s">
        <v>312</v>
      </c>
      <c r="I193" t="s">
        <v>313</v>
      </c>
      <c r="J193" s="1">
        <v>43239</v>
      </c>
      <c r="K193" s="1">
        <v>43286</v>
      </c>
      <c r="L193" t="s">
        <v>331</v>
      </c>
      <c r="N193" t="s">
        <v>1302</v>
      </c>
    </row>
    <row r="194" spans="1:14" x14ac:dyDescent="0.25">
      <c r="A194" t="s">
        <v>5059</v>
      </c>
      <c r="B194" t="s">
        <v>5060</v>
      </c>
      <c r="C194" t="s">
        <v>113</v>
      </c>
      <c r="D194" t="s">
        <v>21</v>
      </c>
      <c r="E194">
        <v>25801</v>
      </c>
      <c r="F194" t="s">
        <v>22</v>
      </c>
      <c r="G194" t="s">
        <v>22</v>
      </c>
      <c r="H194" t="s">
        <v>312</v>
      </c>
      <c r="I194" t="s">
        <v>313</v>
      </c>
      <c r="J194" s="1">
        <v>43227</v>
      </c>
      <c r="K194" s="1">
        <v>43286</v>
      </c>
      <c r="L194" t="s">
        <v>331</v>
      </c>
      <c r="N194" t="s">
        <v>1302</v>
      </c>
    </row>
    <row r="195" spans="1:14" x14ac:dyDescent="0.25">
      <c r="A195" t="s">
        <v>2258</v>
      </c>
      <c r="B195" t="s">
        <v>2259</v>
      </c>
      <c r="C195" t="s">
        <v>789</v>
      </c>
      <c r="D195" t="s">
        <v>21</v>
      </c>
      <c r="E195">
        <v>26351</v>
      </c>
      <c r="F195" t="s">
        <v>22</v>
      </c>
      <c r="G195" t="s">
        <v>22</v>
      </c>
      <c r="H195" t="s">
        <v>312</v>
      </c>
      <c r="I195" t="s">
        <v>313</v>
      </c>
      <c r="J195" s="1">
        <v>43239</v>
      </c>
      <c r="K195" s="1">
        <v>43286</v>
      </c>
      <c r="L195" t="s">
        <v>331</v>
      </c>
      <c r="N195" t="s">
        <v>1299</v>
      </c>
    </row>
    <row r="196" spans="1:14" x14ac:dyDescent="0.25">
      <c r="A196" t="s">
        <v>2242</v>
      </c>
      <c r="B196" t="s">
        <v>2243</v>
      </c>
      <c r="C196" t="s">
        <v>2244</v>
      </c>
      <c r="D196" t="s">
        <v>21</v>
      </c>
      <c r="E196">
        <v>26430</v>
      </c>
      <c r="F196" t="s">
        <v>22</v>
      </c>
      <c r="G196" t="s">
        <v>22</v>
      </c>
      <c r="H196" t="s">
        <v>312</v>
      </c>
      <c r="I196" t="s">
        <v>313</v>
      </c>
      <c r="J196" s="1">
        <v>43239</v>
      </c>
      <c r="K196" s="1">
        <v>43286</v>
      </c>
      <c r="L196" t="s">
        <v>331</v>
      </c>
      <c r="N196" t="s">
        <v>1299</v>
      </c>
    </row>
    <row r="197" spans="1:14" x14ac:dyDescent="0.25">
      <c r="A197" t="s">
        <v>2588</v>
      </c>
      <c r="B197" t="s">
        <v>44</v>
      </c>
      <c r="C197" t="s">
        <v>2589</v>
      </c>
      <c r="D197" t="s">
        <v>21</v>
      </c>
      <c r="E197">
        <v>26291</v>
      </c>
      <c r="F197" t="s">
        <v>22</v>
      </c>
      <c r="G197" t="s">
        <v>22</v>
      </c>
      <c r="H197" t="s">
        <v>312</v>
      </c>
      <c r="I197" t="s">
        <v>313</v>
      </c>
      <c r="J197" s="1">
        <v>43218</v>
      </c>
      <c r="K197" s="1">
        <v>43272</v>
      </c>
      <c r="L197" t="s">
        <v>331</v>
      </c>
      <c r="N197" t="s">
        <v>1299</v>
      </c>
    </row>
    <row r="198" spans="1:14" x14ac:dyDescent="0.25">
      <c r="A198" t="s">
        <v>2717</v>
      </c>
      <c r="B198" t="s">
        <v>1526</v>
      </c>
      <c r="C198" t="s">
        <v>326</v>
      </c>
      <c r="D198" t="s">
        <v>21</v>
      </c>
      <c r="E198">
        <v>25705</v>
      </c>
      <c r="F198" t="s">
        <v>22</v>
      </c>
      <c r="G198" t="s">
        <v>22</v>
      </c>
      <c r="H198" t="s">
        <v>312</v>
      </c>
      <c r="I198" t="s">
        <v>313</v>
      </c>
      <c r="J198" s="1">
        <v>43222</v>
      </c>
      <c r="K198" s="1">
        <v>43272</v>
      </c>
      <c r="L198" t="s">
        <v>331</v>
      </c>
      <c r="N198" t="s">
        <v>1302</v>
      </c>
    </row>
    <row r="199" spans="1:14" x14ac:dyDescent="0.25">
      <c r="A199" t="s">
        <v>2598</v>
      </c>
      <c r="B199" t="s">
        <v>2599</v>
      </c>
      <c r="C199" t="s">
        <v>45</v>
      </c>
      <c r="D199" t="s">
        <v>21</v>
      </c>
      <c r="E199">
        <v>26291</v>
      </c>
      <c r="F199" t="s">
        <v>22</v>
      </c>
      <c r="G199" t="s">
        <v>22</v>
      </c>
      <c r="H199" t="s">
        <v>312</v>
      </c>
      <c r="I199" t="s">
        <v>449</v>
      </c>
      <c r="J199" s="1">
        <v>43218</v>
      </c>
      <c r="K199" s="1">
        <v>43272</v>
      </c>
      <c r="L199" t="s">
        <v>331</v>
      </c>
      <c r="N199" t="s">
        <v>1302</v>
      </c>
    </row>
    <row r="200" spans="1:14" x14ac:dyDescent="0.25">
      <c r="A200" t="s">
        <v>2600</v>
      </c>
      <c r="B200" t="s">
        <v>2601</v>
      </c>
      <c r="C200" t="s">
        <v>2602</v>
      </c>
      <c r="D200" t="s">
        <v>21</v>
      </c>
      <c r="E200">
        <v>26293</v>
      </c>
      <c r="F200" t="s">
        <v>22</v>
      </c>
      <c r="G200" t="s">
        <v>22</v>
      </c>
      <c r="H200" t="s">
        <v>312</v>
      </c>
      <c r="I200" t="s">
        <v>313</v>
      </c>
      <c r="J200" s="1">
        <v>43218</v>
      </c>
      <c r="K200" s="1">
        <v>43272</v>
      </c>
      <c r="L200" t="s">
        <v>331</v>
      </c>
      <c r="N200" t="s">
        <v>1299</v>
      </c>
    </row>
    <row r="201" spans="1:14" x14ac:dyDescent="0.25">
      <c r="A201" t="s">
        <v>347</v>
      </c>
      <c r="B201" t="s">
        <v>348</v>
      </c>
      <c r="C201" t="s">
        <v>304</v>
      </c>
      <c r="D201" t="s">
        <v>21</v>
      </c>
      <c r="E201">
        <v>24740</v>
      </c>
      <c r="F201" t="s">
        <v>22</v>
      </c>
      <c r="G201" t="s">
        <v>22</v>
      </c>
      <c r="H201" t="s">
        <v>312</v>
      </c>
      <c r="I201" t="s">
        <v>598</v>
      </c>
      <c r="J201" s="1">
        <v>43219</v>
      </c>
      <c r="K201" s="1">
        <v>43272</v>
      </c>
      <c r="L201" t="s">
        <v>331</v>
      </c>
      <c r="N201" t="s">
        <v>1299</v>
      </c>
    </row>
    <row r="202" spans="1:14" x14ac:dyDescent="0.25">
      <c r="A202" t="s">
        <v>1284</v>
      </c>
      <c r="B202" t="s">
        <v>1285</v>
      </c>
      <c r="C202" t="s">
        <v>683</v>
      </c>
      <c r="D202" t="s">
        <v>21</v>
      </c>
      <c r="E202">
        <v>26062</v>
      </c>
      <c r="F202" t="s">
        <v>22</v>
      </c>
      <c r="G202" t="s">
        <v>22</v>
      </c>
      <c r="H202" t="s">
        <v>312</v>
      </c>
      <c r="I202" t="s">
        <v>313</v>
      </c>
      <c r="J202" t="s">
        <v>80</v>
      </c>
      <c r="K202" s="1">
        <v>43271</v>
      </c>
      <c r="L202" t="s">
        <v>81</v>
      </c>
      <c r="M202" t="str">
        <f>HYPERLINK("https://www.regulations.gov/docket?D=FDA-2018-H-2364")</f>
        <v>https://www.regulations.gov/docket?D=FDA-2018-H-2364</v>
      </c>
      <c r="N202" t="s">
        <v>80</v>
      </c>
    </row>
    <row r="203" spans="1:14" x14ac:dyDescent="0.25">
      <c r="A203" t="s">
        <v>2591</v>
      </c>
      <c r="B203" t="s">
        <v>2592</v>
      </c>
      <c r="C203" t="s">
        <v>58</v>
      </c>
      <c r="D203" t="s">
        <v>21</v>
      </c>
      <c r="E203">
        <v>26280</v>
      </c>
      <c r="F203" t="s">
        <v>22</v>
      </c>
      <c r="G203" t="s">
        <v>22</v>
      </c>
      <c r="H203" t="s">
        <v>312</v>
      </c>
      <c r="I203" t="s">
        <v>313</v>
      </c>
      <c r="J203" t="s">
        <v>80</v>
      </c>
      <c r="K203" s="1">
        <v>43266</v>
      </c>
      <c r="L203" t="s">
        <v>81</v>
      </c>
      <c r="M203" t="str">
        <f>HYPERLINK("https://www.regulations.gov/docket?D=FDA-2018-H-2300")</f>
        <v>https://www.regulations.gov/docket?D=FDA-2018-H-2300</v>
      </c>
      <c r="N203" t="s">
        <v>80</v>
      </c>
    </row>
    <row r="204" spans="1:14" x14ac:dyDescent="0.25">
      <c r="A204" t="s">
        <v>3511</v>
      </c>
      <c r="B204" t="s">
        <v>3512</v>
      </c>
      <c r="C204" t="s">
        <v>784</v>
      </c>
      <c r="D204" t="s">
        <v>21</v>
      </c>
      <c r="E204">
        <v>26070</v>
      </c>
      <c r="F204" t="s">
        <v>22</v>
      </c>
      <c r="G204" t="s">
        <v>22</v>
      </c>
      <c r="H204" t="s">
        <v>312</v>
      </c>
      <c r="I204" t="s">
        <v>313</v>
      </c>
      <c r="J204" s="1">
        <v>43205</v>
      </c>
      <c r="K204" s="1">
        <v>43265</v>
      </c>
      <c r="L204" t="s">
        <v>331</v>
      </c>
      <c r="N204" t="s">
        <v>1299</v>
      </c>
    </row>
    <row r="205" spans="1:14" x14ac:dyDescent="0.25">
      <c r="A205" t="s">
        <v>4115</v>
      </c>
      <c r="B205" t="s">
        <v>1720</v>
      </c>
      <c r="C205" t="s">
        <v>509</v>
      </c>
      <c r="D205" t="s">
        <v>21</v>
      </c>
      <c r="E205">
        <v>26679</v>
      </c>
      <c r="F205" t="s">
        <v>22</v>
      </c>
      <c r="G205" t="s">
        <v>22</v>
      </c>
      <c r="H205" t="s">
        <v>312</v>
      </c>
      <c r="I205" t="s">
        <v>313</v>
      </c>
      <c r="J205" s="1">
        <v>43204</v>
      </c>
      <c r="K205" s="1">
        <v>43258</v>
      </c>
      <c r="L205" t="s">
        <v>331</v>
      </c>
      <c r="N205" t="s">
        <v>1299</v>
      </c>
    </row>
    <row r="206" spans="1:14" x14ac:dyDescent="0.25">
      <c r="A206" t="s">
        <v>4511</v>
      </c>
      <c r="B206" t="s">
        <v>497</v>
      </c>
      <c r="C206" t="s">
        <v>480</v>
      </c>
      <c r="D206" t="s">
        <v>21</v>
      </c>
      <c r="E206">
        <v>25901</v>
      </c>
      <c r="F206" t="s">
        <v>22</v>
      </c>
      <c r="G206" t="s">
        <v>22</v>
      </c>
      <c r="H206" t="s">
        <v>312</v>
      </c>
      <c r="I206" t="s">
        <v>313</v>
      </c>
      <c r="J206" s="1">
        <v>43204</v>
      </c>
      <c r="K206" s="1">
        <v>43258</v>
      </c>
      <c r="L206" t="s">
        <v>331</v>
      </c>
      <c r="N206" t="s">
        <v>1299</v>
      </c>
    </row>
    <row r="207" spans="1:14" x14ac:dyDescent="0.25">
      <c r="A207" t="s">
        <v>3814</v>
      </c>
      <c r="B207" t="s">
        <v>395</v>
      </c>
      <c r="C207" t="s">
        <v>384</v>
      </c>
      <c r="D207" t="s">
        <v>21</v>
      </c>
      <c r="E207">
        <v>26542</v>
      </c>
      <c r="F207" t="s">
        <v>22</v>
      </c>
      <c r="G207" t="s">
        <v>22</v>
      </c>
      <c r="H207" t="s">
        <v>312</v>
      </c>
      <c r="I207" t="s">
        <v>313</v>
      </c>
      <c r="J207" s="1">
        <v>43198</v>
      </c>
      <c r="K207" s="1">
        <v>43251</v>
      </c>
      <c r="L207" t="s">
        <v>331</v>
      </c>
      <c r="N207" t="s">
        <v>1299</v>
      </c>
    </row>
    <row r="208" spans="1:14" x14ac:dyDescent="0.25">
      <c r="A208" t="s">
        <v>3361</v>
      </c>
      <c r="B208" t="s">
        <v>3362</v>
      </c>
      <c r="C208" t="s">
        <v>2114</v>
      </c>
      <c r="D208" t="s">
        <v>21</v>
      </c>
      <c r="E208">
        <v>24938</v>
      </c>
      <c r="F208" t="s">
        <v>22</v>
      </c>
      <c r="G208" t="s">
        <v>22</v>
      </c>
      <c r="H208" t="s">
        <v>312</v>
      </c>
      <c r="I208" t="s">
        <v>313</v>
      </c>
      <c r="J208" t="s">
        <v>80</v>
      </c>
      <c r="K208" s="1">
        <v>43249</v>
      </c>
      <c r="L208" t="s">
        <v>81</v>
      </c>
      <c r="M208" t="str">
        <f>HYPERLINK("https://www.regulations.gov/docket?D=FDA-2018-H-2023")</f>
        <v>https://www.regulations.gov/docket?D=FDA-2018-H-2023</v>
      </c>
      <c r="N208" t="s">
        <v>80</v>
      </c>
    </row>
    <row r="209" spans="1:14" x14ac:dyDescent="0.25">
      <c r="A209" t="s">
        <v>3386</v>
      </c>
      <c r="B209" t="s">
        <v>3387</v>
      </c>
      <c r="C209" t="s">
        <v>301</v>
      </c>
      <c r="D209" t="s">
        <v>21</v>
      </c>
      <c r="E209">
        <v>26034</v>
      </c>
      <c r="F209" t="s">
        <v>22</v>
      </c>
      <c r="G209" t="s">
        <v>22</v>
      </c>
      <c r="H209" t="s">
        <v>312</v>
      </c>
      <c r="I209" t="s">
        <v>313</v>
      </c>
      <c r="J209" t="s">
        <v>80</v>
      </c>
      <c r="K209" s="1">
        <v>43245</v>
      </c>
      <c r="L209" t="s">
        <v>81</v>
      </c>
      <c r="M209" t="str">
        <f>HYPERLINK("https://www.regulations.gov/docket?D=FDA-2018-H-2007")</f>
        <v>https://www.regulations.gov/docket?D=FDA-2018-H-2007</v>
      </c>
      <c r="N209" t="s">
        <v>80</v>
      </c>
    </row>
    <row r="210" spans="1:14" x14ac:dyDescent="0.25">
      <c r="A210" t="s">
        <v>1039</v>
      </c>
      <c r="B210" t="s">
        <v>1714</v>
      </c>
      <c r="C210" t="s">
        <v>1380</v>
      </c>
      <c r="D210" t="s">
        <v>21</v>
      </c>
      <c r="E210">
        <v>26330</v>
      </c>
      <c r="F210" t="s">
        <v>22</v>
      </c>
      <c r="G210" t="s">
        <v>22</v>
      </c>
      <c r="H210" t="s">
        <v>312</v>
      </c>
      <c r="I210" t="s">
        <v>313</v>
      </c>
      <c r="J210" s="1">
        <v>43185</v>
      </c>
      <c r="K210" s="1">
        <v>43244</v>
      </c>
      <c r="L210" t="s">
        <v>331</v>
      </c>
      <c r="N210" t="s">
        <v>1302</v>
      </c>
    </row>
    <row r="211" spans="1:14" x14ac:dyDescent="0.25">
      <c r="A211" t="s">
        <v>533</v>
      </c>
      <c r="B211" t="s">
        <v>4304</v>
      </c>
      <c r="C211" t="s">
        <v>71</v>
      </c>
      <c r="D211" t="s">
        <v>21</v>
      </c>
      <c r="E211">
        <v>26003</v>
      </c>
      <c r="F211" t="s">
        <v>22</v>
      </c>
      <c r="G211" t="s">
        <v>22</v>
      </c>
      <c r="H211" t="s">
        <v>312</v>
      </c>
      <c r="I211" t="s">
        <v>313</v>
      </c>
      <c r="J211" s="1">
        <v>43187</v>
      </c>
      <c r="K211" s="1">
        <v>43244</v>
      </c>
      <c r="L211" t="s">
        <v>331</v>
      </c>
      <c r="N211" t="s">
        <v>1302</v>
      </c>
    </row>
    <row r="212" spans="1:14" x14ac:dyDescent="0.25">
      <c r="A212" t="s">
        <v>2298</v>
      </c>
      <c r="B212" t="s">
        <v>39</v>
      </c>
      <c r="C212" t="s">
        <v>37</v>
      </c>
      <c r="D212" t="s">
        <v>21</v>
      </c>
      <c r="E212">
        <v>26505</v>
      </c>
      <c r="F212" t="s">
        <v>22</v>
      </c>
      <c r="G212" t="s">
        <v>22</v>
      </c>
      <c r="H212" t="s">
        <v>312</v>
      </c>
      <c r="I212" t="s">
        <v>313</v>
      </c>
      <c r="J212" s="1">
        <v>43179</v>
      </c>
      <c r="K212" s="1">
        <v>43237</v>
      </c>
      <c r="L212" t="s">
        <v>331</v>
      </c>
      <c r="N212" t="s">
        <v>1302</v>
      </c>
    </row>
    <row r="213" spans="1:14" x14ac:dyDescent="0.25">
      <c r="A213" t="s">
        <v>966</v>
      </c>
      <c r="B213" t="s">
        <v>967</v>
      </c>
      <c r="C213" t="s">
        <v>968</v>
      </c>
      <c r="D213" t="s">
        <v>21</v>
      </c>
      <c r="E213">
        <v>25067</v>
      </c>
      <c r="F213" t="s">
        <v>22</v>
      </c>
      <c r="G213" t="s">
        <v>22</v>
      </c>
      <c r="H213" t="s">
        <v>312</v>
      </c>
      <c r="I213" t="s">
        <v>313</v>
      </c>
      <c r="J213" t="s">
        <v>80</v>
      </c>
      <c r="K213" s="1">
        <v>43237</v>
      </c>
      <c r="L213" t="s">
        <v>81</v>
      </c>
      <c r="M213" t="str">
        <f>HYPERLINK("https://www.regulations.gov/docket?D=FDA-2018-H-1905")</f>
        <v>https://www.regulations.gov/docket?D=FDA-2018-H-1905</v>
      </c>
      <c r="N213" t="s">
        <v>80</v>
      </c>
    </row>
    <row r="214" spans="1:14" x14ac:dyDescent="0.25">
      <c r="A214" t="s">
        <v>439</v>
      </c>
      <c r="B214" t="s">
        <v>5238</v>
      </c>
      <c r="C214" t="s">
        <v>3366</v>
      </c>
      <c r="D214" t="s">
        <v>21</v>
      </c>
      <c r="E214">
        <v>24902</v>
      </c>
      <c r="F214" t="s">
        <v>22</v>
      </c>
      <c r="G214" t="s">
        <v>22</v>
      </c>
      <c r="H214" t="s">
        <v>312</v>
      </c>
      <c r="I214" t="s">
        <v>313</v>
      </c>
      <c r="J214" s="1">
        <v>43179</v>
      </c>
      <c r="K214" s="1">
        <v>43237</v>
      </c>
      <c r="L214" t="s">
        <v>331</v>
      </c>
      <c r="N214" t="s">
        <v>1302</v>
      </c>
    </row>
    <row r="215" spans="1:14" x14ac:dyDescent="0.25">
      <c r="A215" t="s">
        <v>5264</v>
      </c>
      <c r="B215" t="s">
        <v>3117</v>
      </c>
      <c r="C215" t="s">
        <v>1014</v>
      </c>
      <c r="D215" t="s">
        <v>21</v>
      </c>
      <c r="E215">
        <v>25530</v>
      </c>
      <c r="F215" t="s">
        <v>22</v>
      </c>
      <c r="G215" t="s">
        <v>22</v>
      </c>
      <c r="H215" t="s">
        <v>312</v>
      </c>
      <c r="I215" t="s">
        <v>313</v>
      </c>
      <c r="J215" t="s">
        <v>80</v>
      </c>
      <c r="K215" s="1">
        <v>43230</v>
      </c>
      <c r="L215" t="s">
        <v>81</v>
      </c>
      <c r="M215" t="str">
        <f>HYPERLINK("https://www.regulations.gov/docket?D=FDA-2018-H-1805")</f>
        <v>https://www.regulations.gov/docket?D=FDA-2018-H-1805</v>
      </c>
      <c r="N215" t="s">
        <v>80</v>
      </c>
    </row>
    <row r="216" spans="1:14" x14ac:dyDescent="0.25">
      <c r="A216" t="s">
        <v>3351</v>
      </c>
      <c r="B216" t="s">
        <v>2225</v>
      </c>
      <c r="C216" t="s">
        <v>271</v>
      </c>
      <c r="D216" t="s">
        <v>21</v>
      </c>
      <c r="E216">
        <v>25403</v>
      </c>
      <c r="F216" t="s">
        <v>22</v>
      </c>
      <c r="G216" t="s">
        <v>22</v>
      </c>
      <c r="H216" t="s">
        <v>312</v>
      </c>
      <c r="I216" t="s">
        <v>701</v>
      </c>
      <c r="J216" s="1">
        <v>43167</v>
      </c>
      <c r="K216" s="1">
        <v>43223</v>
      </c>
      <c r="L216" t="s">
        <v>331</v>
      </c>
      <c r="N216" t="s">
        <v>1299</v>
      </c>
    </row>
    <row r="217" spans="1:14" x14ac:dyDescent="0.25">
      <c r="A217" t="s">
        <v>2407</v>
      </c>
      <c r="B217" t="s">
        <v>5291</v>
      </c>
      <c r="C217" t="s">
        <v>686</v>
      </c>
      <c r="D217" t="s">
        <v>21</v>
      </c>
      <c r="E217">
        <v>26301</v>
      </c>
      <c r="F217" t="s">
        <v>22</v>
      </c>
      <c r="G217" t="s">
        <v>22</v>
      </c>
      <c r="H217" t="s">
        <v>312</v>
      </c>
      <c r="I217" t="s">
        <v>313</v>
      </c>
      <c r="J217" t="s">
        <v>80</v>
      </c>
      <c r="K217" s="1">
        <v>43217</v>
      </c>
      <c r="L217" t="s">
        <v>5292</v>
      </c>
      <c r="M217" t="str">
        <f>HYPERLINK("https://www.regulations.gov/docket?D=FDA-2018-R-1619")</f>
        <v>https://www.regulations.gov/docket?D=FDA-2018-R-1619</v>
      </c>
      <c r="N217" t="s">
        <v>80</v>
      </c>
    </row>
    <row r="218" spans="1:14" x14ac:dyDescent="0.25">
      <c r="A218" t="s">
        <v>2652</v>
      </c>
      <c r="B218" t="s">
        <v>2653</v>
      </c>
      <c r="C218" t="s">
        <v>991</v>
      </c>
      <c r="D218" t="s">
        <v>21</v>
      </c>
      <c r="E218">
        <v>25414</v>
      </c>
      <c r="F218" t="s">
        <v>22</v>
      </c>
      <c r="G218" t="s">
        <v>22</v>
      </c>
      <c r="H218" t="s">
        <v>312</v>
      </c>
      <c r="I218" t="s">
        <v>701</v>
      </c>
      <c r="J218" s="1">
        <v>43165</v>
      </c>
      <c r="K218" s="1">
        <v>43216</v>
      </c>
      <c r="L218" t="s">
        <v>331</v>
      </c>
      <c r="N218" t="s">
        <v>1299</v>
      </c>
    </row>
    <row r="219" spans="1:14" x14ac:dyDescent="0.25">
      <c r="A219" t="s">
        <v>3374</v>
      </c>
      <c r="B219" t="s">
        <v>3375</v>
      </c>
      <c r="C219" t="s">
        <v>991</v>
      </c>
      <c r="D219" t="s">
        <v>21</v>
      </c>
      <c r="E219">
        <v>25414</v>
      </c>
      <c r="F219" t="s">
        <v>22</v>
      </c>
      <c r="G219" t="s">
        <v>22</v>
      </c>
      <c r="H219" t="s">
        <v>312</v>
      </c>
      <c r="I219" t="s">
        <v>701</v>
      </c>
      <c r="J219" s="1">
        <v>43165</v>
      </c>
      <c r="K219" s="1">
        <v>43216</v>
      </c>
      <c r="L219" t="s">
        <v>331</v>
      </c>
      <c r="N219" t="s">
        <v>1299</v>
      </c>
    </row>
    <row r="220" spans="1:14" x14ac:dyDescent="0.25">
      <c r="A220" t="s">
        <v>4618</v>
      </c>
      <c r="B220" t="s">
        <v>2560</v>
      </c>
      <c r="C220" t="s">
        <v>2561</v>
      </c>
      <c r="D220" t="s">
        <v>21</v>
      </c>
      <c r="E220">
        <v>24874</v>
      </c>
      <c r="F220" t="s">
        <v>22</v>
      </c>
      <c r="G220" t="s">
        <v>22</v>
      </c>
      <c r="H220" t="s">
        <v>312</v>
      </c>
      <c r="I220" t="s">
        <v>313</v>
      </c>
      <c r="J220" s="1">
        <v>43166</v>
      </c>
      <c r="K220" s="1">
        <v>43216</v>
      </c>
      <c r="L220" t="s">
        <v>331</v>
      </c>
      <c r="N220" t="s">
        <v>1302</v>
      </c>
    </row>
    <row r="221" spans="1:14" x14ac:dyDescent="0.25">
      <c r="A221" t="s">
        <v>3316</v>
      </c>
      <c r="B221" t="s">
        <v>3317</v>
      </c>
      <c r="C221" t="s">
        <v>1358</v>
      </c>
      <c r="D221" t="s">
        <v>21</v>
      </c>
      <c r="E221">
        <v>26378</v>
      </c>
      <c r="F221" t="s">
        <v>22</v>
      </c>
      <c r="G221" t="s">
        <v>22</v>
      </c>
      <c r="H221" t="s">
        <v>312</v>
      </c>
      <c r="I221" t="s">
        <v>313</v>
      </c>
      <c r="J221" s="1">
        <v>43168</v>
      </c>
      <c r="K221" s="1">
        <v>43216</v>
      </c>
      <c r="L221" t="s">
        <v>331</v>
      </c>
      <c r="N221" t="s">
        <v>1299</v>
      </c>
    </row>
    <row r="222" spans="1:14" x14ac:dyDescent="0.25">
      <c r="A222" t="s">
        <v>2407</v>
      </c>
      <c r="B222" t="s">
        <v>3470</v>
      </c>
      <c r="C222" t="s">
        <v>441</v>
      </c>
      <c r="D222" t="s">
        <v>21</v>
      </c>
      <c r="E222">
        <v>26554</v>
      </c>
      <c r="F222" t="s">
        <v>22</v>
      </c>
      <c r="G222" t="s">
        <v>22</v>
      </c>
      <c r="H222" t="s">
        <v>312</v>
      </c>
      <c r="I222" t="s">
        <v>313</v>
      </c>
      <c r="J222" t="s">
        <v>80</v>
      </c>
      <c r="K222" s="1">
        <v>43210</v>
      </c>
      <c r="L222" t="s">
        <v>5292</v>
      </c>
      <c r="M222" t="str">
        <f>HYPERLINK("https://www.regulations.gov/docket?D=FDA-2018-R-1543")</f>
        <v>https://www.regulations.gov/docket?D=FDA-2018-R-1543</v>
      </c>
      <c r="N222" t="s">
        <v>80</v>
      </c>
    </row>
    <row r="223" spans="1:14" x14ac:dyDescent="0.25">
      <c r="A223" t="s">
        <v>5097</v>
      </c>
      <c r="B223" t="s">
        <v>5098</v>
      </c>
      <c r="C223" t="s">
        <v>441</v>
      </c>
      <c r="D223" t="s">
        <v>21</v>
      </c>
      <c r="E223">
        <v>26554</v>
      </c>
      <c r="F223" t="s">
        <v>22</v>
      </c>
      <c r="G223" t="s">
        <v>22</v>
      </c>
      <c r="H223" t="s">
        <v>312</v>
      </c>
      <c r="I223" t="s">
        <v>313</v>
      </c>
      <c r="J223" s="1">
        <v>43162</v>
      </c>
      <c r="K223" s="1">
        <v>43209</v>
      </c>
      <c r="L223" t="s">
        <v>331</v>
      </c>
      <c r="N223" t="s">
        <v>1299</v>
      </c>
    </row>
    <row r="224" spans="1:14" x14ac:dyDescent="0.25">
      <c r="A224" t="s">
        <v>2220</v>
      </c>
      <c r="B224" t="s">
        <v>2221</v>
      </c>
      <c r="C224" t="s">
        <v>271</v>
      </c>
      <c r="D224" t="s">
        <v>21</v>
      </c>
      <c r="E224">
        <v>25404</v>
      </c>
      <c r="F224" t="s">
        <v>22</v>
      </c>
      <c r="G224" t="s">
        <v>22</v>
      </c>
      <c r="H224" t="s">
        <v>312</v>
      </c>
      <c r="I224" t="s">
        <v>767</v>
      </c>
      <c r="J224" t="s">
        <v>80</v>
      </c>
      <c r="K224" s="1">
        <v>43202</v>
      </c>
      <c r="L224" t="s">
        <v>81</v>
      </c>
      <c r="M224" t="str">
        <f>HYPERLINK("https://www.regulations.gov/docket?D=FDA-2018-H-1465")</f>
        <v>https://www.regulations.gov/docket?D=FDA-2018-H-1465</v>
      </c>
      <c r="N224" t="s">
        <v>80</v>
      </c>
    </row>
    <row r="225" spans="1:14" x14ac:dyDescent="0.25">
      <c r="A225" t="s">
        <v>4132</v>
      </c>
      <c r="B225" t="s">
        <v>4133</v>
      </c>
      <c r="C225" t="s">
        <v>1769</v>
      </c>
      <c r="D225" t="s">
        <v>21</v>
      </c>
      <c r="E225">
        <v>26320</v>
      </c>
      <c r="F225" t="s">
        <v>22</v>
      </c>
      <c r="G225" t="s">
        <v>22</v>
      </c>
      <c r="H225" t="s">
        <v>312</v>
      </c>
      <c r="I225" t="s">
        <v>313</v>
      </c>
      <c r="J225" t="s">
        <v>80</v>
      </c>
      <c r="K225" s="1">
        <v>43200</v>
      </c>
      <c r="L225" t="s">
        <v>81</v>
      </c>
      <c r="M225" t="str">
        <f>HYPERLINK("https://www.regulations.gov/docket?D=FDA-2018-H-1437")</f>
        <v>https://www.regulations.gov/docket?D=FDA-2018-H-1437</v>
      </c>
      <c r="N225" t="s">
        <v>80</v>
      </c>
    </row>
    <row r="226" spans="1:14" x14ac:dyDescent="0.25">
      <c r="A226" t="s">
        <v>4002</v>
      </c>
      <c r="B226" t="s">
        <v>4003</v>
      </c>
      <c r="C226" t="s">
        <v>434</v>
      </c>
      <c r="D226" t="s">
        <v>21</v>
      </c>
      <c r="E226">
        <v>25143</v>
      </c>
      <c r="F226" t="s">
        <v>22</v>
      </c>
      <c r="G226" t="s">
        <v>22</v>
      </c>
      <c r="H226" t="s">
        <v>312</v>
      </c>
      <c r="I226" t="s">
        <v>313</v>
      </c>
      <c r="J226" t="s">
        <v>80</v>
      </c>
      <c r="K226" s="1">
        <v>43199</v>
      </c>
      <c r="L226" t="s">
        <v>81</v>
      </c>
      <c r="M226" t="str">
        <f>HYPERLINK("https://www.regulations.gov/docket?D=FDA-2018-H-1418")</f>
        <v>https://www.regulations.gov/docket?D=FDA-2018-H-1418</v>
      </c>
      <c r="N226" t="s">
        <v>80</v>
      </c>
    </row>
    <row r="227" spans="1:14" x14ac:dyDescent="0.25">
      <c r="A227" t="s">
        <v>2407</v>
      </c>
      <c r="B227" t="s">
        <v>3498</v>
      </c>
      <c r="C227" t="s">
        <v>1112</v>
      </c>
      <c r="D227" t="s">
        <v>21</v>
      </c>
      <c r="E227">
        <v>26601</v>
      </c>
      <c r="F227" t="s">
        <v>22</v>
      </c>
      <c r="G227" t="s">
        <v>22</v>
      </c>
      <c r="H227" t="s">
        <v>312</v>
      </c>
      <c r="I227" t="s">
        <v>313</v>
      </c>
      <c r="J227" s="1">
        <v>43140</v>
      </c>
      <c r="K227" s="1">
        <v>43181</v>
      </c>
      <c r="L227" t="s">
        <v>331</v>
      </c>
      <c r="N227" t="s">
        <v>1299</v>
      </c>
    </row>
    <row r="228" spans="1:14" x14ac:dyDescent="0.25">
      <c r="A228" t="s">
        <v>359</v>
      </c>
      <c r="B228" t="s">
        <v>2490</v>
      </c>
      <c r="C228" t="s">
        <v>2491</v>
      </c>
      <c r="D228" t="s">
        <v>21</v>
      </c>
      <c r="E228">
        <v>26719</v>
      </c>
      <c r="F228" t="s">
        <v>22</v>
      </c>
      <c r="G228" t="s">
        <v>22</v>
      </c>
      <c r="H228" t="s">
        <v>312</v>
      </c>
      <c r="I228" t="s">
        <v>701</v>
      </c>
      <c r="J228" s="1">
        <v>43143</v>
      </c>
      <c r="K228" s="1">
        <v>43174</v>
      </c>
      <c r="L228" t="s">
        <v>331</v>
      </c>
      <c r="N228" t="s">
        <v>1302</v>
      </c>
    </row>
    <row r="229" spans="1:14" x14ac:dyDescent="0.25">
      <c r="A229" t="s">
        <v>2380</v>
      </c>
      <c r="B229" t="s">
        <v>2835</v>
      </c>
      <c r="C229" t="s">
        <v>637</v>
      </c>
      <c r="D229" t="s">
        <v>21</v>
      </c>
      <c r="E229">
        <v>26101</v>
      </c>
      <c r="F229" t="s">
        <v>22</v>
      </c>
      <c r="G229" t="s">
        <v>22</v>
      </c>
      <c r="H229" t="s">
        <v>312</v>
      </c>
      <c r="I229" t="s">
        <v>3982</v>
      </c>
      <c r="J229" s="1">
        <v>43145</v>
      </c>
      <c r="K229" s="1">
        <v>43174</v>
      </c>
      <c r="L229" t="s">
        <v>331</v>
      </c>
      <c r="N229" t="s">
        <v>1302</v>
      </c>
    </row>
    <row r="230" spans="1:14" x14ac:dyDescent="0.25">
      <c r="A230" t="s">
        <v>2753</v>
      </c>
      <c r="B230" t="s">
        <v>2754</v>
      </c>
      <c r="C230" t="s">
        <v>463</v>
      </c>
      <c r="D230" t="s">
        <v>21</v>
      </c>
      <c r="E230">
        <v>25550</v>
      </c>
      <c r="F230" t="s">
        <v>22</v>
      </c>
      <c r="G230" t="s">
        <v>22</v>
      </c>
      <c r="H230" t="s">
        <v>312</v>
      </c>
      <c r="I230" t="s">
        <v>313</v>
      </c>
      <c r="J230" t="s">
        <v>80</v>
      </c>
      <c r="K230" s="1">
        <v>43172</v>
      </c>
      <c r="L230" t="s">
        <v>5292</v>
      </c>
      <c r="M230" t="str">
        <f>HYPERLINK("https://www.regulations.gov/docket?D=FDA-2018-R-1074")</f>
        <v>https://www.regulations.gov/docket?D=FDA-2018-R-1074</v>
      </c>
      <c r="N230" t="s">
        <v>80</v>
      </c>
    </row>
    <row r="231" spans="1:14" x14ac:dyDescent="0.25">
      <c r="A231" t="s">
        <v>560</v>
      </c>
      <c r="B231" t="s">
        <v>561</v>
      </c>
      <c r="C231" t="s">
        <v>562</v>
      </c>
      <c r="D231" t="s">
        <v>21</v>
      </c>
      <c r="E231">
        <v>26763</v>
      </c>
      <c r="F231" t="s">
        <v>22</v>
      </c>
      <c r="G231" t="s">
        <v>22</v>
      </c>
      <c r="H231" t="s">
        <v>312</v>
      </c>
      <c r="I231" t="s">
        <v>701</v>
      </c>
      <c r="J231" t="s">
        <v>80</v>
      </c>
      <c r="K231" s="1">
        <v>43171</v>
      </c>
      <c r="L231" t="s">
        <v>81</v>
      </c>
      <c r="M231" t="str">
        <f>HYPERLINK("https://www.regulations.gov/docket?D=FDA-2018-H-1054")</f>
        <v>https://www.regulations.gov/docket?D=FDA-2018-H-1054</v>
      </c>
      <c r="N231" t="s">
        <v>80</v>
      </c>
    </row>
    <row r="232" spans="1:14" x14ac:dyDescent="0.25">
      <c r="A232" t="s">
        <v>2405</v>
      </c>
      <c r="B232" t="s">
        <v>4050</v>
      </c>
      <c r="C232" t="s">
        <v>4051</v>
      </c>
      <c r="D232" t="s">
        <v>21</v>
      </c>
      <c r="E232">
        <v>26335</v>
      </c>
      <c r="F232" t="s">
        <v>22</v>
      </c>
      <c r="G232" t="s">
        <v>22</v>
      </c>
      <c r="H232" t="s">
        <v>312</v>
      </c>
      <c r="I232" t="s">
        <v>313</v>
      </c>
      <c r="J232" s="1">
        <v>43140</v>
      </c>
      <c r="K232" s="1">
        <v>43167</v>
      </c>
      <c r="L232" t="s">
        <v>331</v>
      </c>
      <c r="N232" t="s">
        <v>1299</v>
      </c>
    </row>
    <row r="233" spans="1:14" x14ac:dyDescent="0.25">
      <c r="A233" t="s">
        <v>4111</v>
      </c>
      <c r="B233" t="s">
        <v>4112</v>
      </c>
      <c r="C233" t="s">
        <v>4113</v>
      </c>
      <c r="D233" t="s">
        <v>21</v>
      </c>
      <c r="E233">
        <v>25880</v>
      </c>
      <c r="F233" t="s">
        <v>22</v>
      </c>
      <c r="G233" t="s">
        <v>22</v>
      </c>
      <c r="H233" t="s">
        <v>312</v>
      </c>
      <c r="I233" t="s">
        <v>313</v>
      </c>
      <c r="J233" t="s">
        <v>80</v>
      </c>
      <c r="K233" s="1">
        <v>43164</v>
      </c>
      <c r="L233" t="s">
        <v>81</v>
      </c>
      <c r="M233" t="str">
        <f>HYPERLINK("https://www.regulations.gov/docket?D=FDA-2018-H-0941")</f>
        <v>https://www.regulations.gov/docket?D=FDA-2018-H-0941</v>
      </c>
      <c r="N233" t="s">
        <v>80</v>
      </c>
    </row>
    <row r="234" spans="1:14" x14ac:dyDescent="0.25">
      <c r="A234" t="s">
        <v>3386</v>
      </c>
      <c r="B234" t="s">
        <v>3387</v>
      </c>
      <c r="C234" t="s">
        <v>301</v>
      </c>
      <c r="D234" t="s">
        <v>21</v>
      </c>
      <c r="E234">
        <v>26034</v>
      </c>
      <c r="F234" t="s">
        <v>22</v>
      </c>
      <c r="G234" t="s">
        <v>22</v>
      </c>
      <c r="H234" t="s">
        <v>312</v>
      </c>
      <c r="I234" t="s">
        <v>313</v>
      </c>
      <c r="J234" t="s">
        <v>80</v>
      </c>
      <c r="K234" s="1">
        <v>43164</v>
      </c>
      <c r="L234" t="s">
        <v>81</v>
      </c>
      <c r="M234" t="str">
        <f>HYPERLINK("https://www.regulations.gov/docket?D=FDA-2018-H-0928")</f>
        <v>https://www.regulations.gov/docket?D=FDA-2018-H-0928</v>
      </c>
      <c r="N234" t="s">
        <v>80</v>
      </c>
    </row>
    <row r="235" spans="1:14" x14ac:dyDescent="0.25">
      <c r="A235" t="s">
        <v>4241</v>
      </c>
      <c r="B235" t="s">
        <v>4242</v>
      </c>
      <c r="C235" t="s">
        <v>1089</v>
      </c>
      <c r="D235" t="s">
        <v>21</v>
      </c>
      <c r="E235">
        <v>25504</v>
      </c>
      <c r="F235" t="s">
        <v>22</v>
      </c>
      <c r="G235" t="s">
        <v>22</v>
      </c>
      <c r="H235" t="s">
        <v>312</v>
      </c>
      <c r="I235" t="s">
        <v>313</v>
      </c>
      <c r="J235" t="s">
        <v>80</v>
      </c>
      <c r="K235" s="1">
        <v>43160</v>
      </c>
      <c r="L235" t="s">
        <v>81</v>
      </c>
      <c r="M235" t="str">
        <f>HYPERLINK("https://www.regulations.gov/docket?D=FDA-2018-H-0905")</f>
        <v>https://www.regulations.gov/docket?D=FDA-2018-H-0905</v>
      </c>
      <c r="N235" t="s">
        <v>80</v>
      </c>
    </row>
    <row r="236" spans="1:14" x14ac:dyDescent="0.25">
      <c r="A236" t="s">
        <v>2405</v>
      </c>
      <c r="B236" t="s">
        <v>3497</v>
      </c>
      <c r="C236" t="s">
        <v>1112</v>
      </c>
      <c r="D236" t="s">
        <v>21</v>
      </c>
      <c r="E236">
        <v>26601</v>
      </c>
      <c r="F236" t="s">
        <v>22</v>
      </c>
      <c r="G236" t="s">
        <v>22</v>
      </c>
      <c r="H236" t="s">
        <v>312</v>
      </c>
      <c r="I236" t="s">
        <v>313</v>
      </c>
      <c r="J236" s="1">
        <v>43140</v>
      </c>
      <c r="K236" s="1">
        <v>43160</v>
      </c>
      <c r="L236" t="s">
        <v>331</v>
      </c>
      <c r="N236" t="s">
        <v>1302</v>
      </c>
    </row>
    <row r="237" spans="1:14" x14ac:dyDescent="0.25">
      <c r="A237" t="s">
        <v>4187</v>
      </c>
      <c r="B237" t="s">
        <v>4188</v>
      </c>
      <c r="C237" t="s">
        <v>301</v>
      </c>
      <c r="D237" t="s">
        <v>21</v>
      </c>
      <c r="E237">
        <v>26034</v>
      </c>
      <c r="F237" t="s">
        <v>22</v>
      </c>
      <c r="G237" t="s">
        <v>22</v>
      </c>
      <c r="H237" t="s">
        <v>312</v>
      </c>
      <c r="I237" t="s">
        <v>313</v>
      </c>
      <c r="J237" t="s">
        <v>80</v>
      </c>
      <c r="K237" s="1">
        <v>43159</v>
      </c>
      <c r="L237" t="s">
        <v>81</v>
      </c>
      <c r="M237" t="str">
        <f>HYPERLINK("https://www.regulations.gov/docket?D=FDA-2018-H-0890")</f>
        <v>https://www.regulations.gov/docket?D=FDA-2018-H-0890</v>
      </c>
      <c r="N237" t="s">
        <v>80</v>
      </c>
    </row>
    <row r="238" spans="1:14" x14ac:dyDescent="0.25">
      <c r="A238" t="s">
        <v>5430</v>
      </c>
      <c r="B238" t="s">
        <v>5431</v>
      </c>
      <c r="C238" t="s">
        <v>326</v>
      </c>
      <c r="D238" t="s">
        <v>21</v>
      </c>
      <c r="E238">
        <v>25704</v>
      </c>
      <c r="F238" t="s">
        <v>22</v>
      </c>
      <c r="G238" t="s">
        <v>22</v>
      </c>
      <c r="H238" t="s">
        <v>312</v>
      </c>
      <c r="I238" t="s">
        <v>313</v>
      </c>
      <c r="J238" t="s">
        <v>80</v>
      </c>
      <c r="K238" s="1">
        <v>43157</v>
      </c>
      <c r="L238" t="s">
        <v>5292</v>
      </c>
      <c r="M238" t="str">
        <f>HYPERLINK("https://www.regulations.gov/docket?D=FDA-2018-R-0830")</f>
        <v>https://www.regulations.gov/docket?D=FDA-2018-R-0830</v>
      </c>
      <c r="N238" t="s">
        <v>80</v>
      </c>
    </row>
    <row r="239" spans="1:14" x14ac:dyDescent="0.25">
      <c r="A239" t="s">
        <v>2684</v>
      </c>
      <c r="B239" t="s">
        <v>2685</v>
      </c>
      <c r="C239" t="s">
        <v>817</v>
      </c>
      <c r="D239" t="s">
        <v>21</v>
      </c>
      <c r="E239">
        <v>25425</v>
      </c>
      <c r="F239" t="s">
        <v>22</v>
      </c>
      <c r="G239" t="s">
        <v>22</v>
      </c>
      <c r="H239" t="s">
        <v>312</v>
      </c>
      <c r="I239" t="s">
        <v>701</v>
      </c>
      <c r="J239" s="1">
        <v>43081</v>
      </c>
      <c r="K239" s="1">
        <v>43146</v>
      </c>
      <c r="L239" t="s">
        <v>331</v>
      </c>
      <c r="N239" t="s">
        <v>1299</v>
      </c>
    </row>
    <row r="240" spans="1:14" x14ac:dyDescent="0.25">
      <c r="A240" t="s">
        <v>3576</v>
      </c>
      <c r="B240" t="s">
        <v>3577</v>
      </c>
      <c r="C240" t="s">
        <v>2451</v>
      </c>
      <c r="D240" t="s">
        <v>21</v>
      </c>
      <c r="E240">
        <v>25812</v>
      </c>
      <c r="F240" t="s">
        <v>22</v>
      </c>
      <c r="G240" t="s">
        <v>22</v>
      </c>
      <c r="H240" t="s">
        <v>312</v>
      </c>
      <c r="I240" t="s">
        <v>313</v>
      </c>
      <c r="J240" s="1">
        <v>43127</v>
      </c>
      <c r="K240" s="1">
        <v>43146</v>
      </c>
      <c r="L240" t="s">
        <v>331</v>
      </c>
      <c r="N240" t="s">
        <v>1299</v>
      </c>
    </row>
    <row r="241" spans="1:14" x14ac:dyDescent="0.25">
      <c r="A241" t="s">
        <v>3578</v>
      </c>
      <c r="B241" t="s">
        <v>5445</v>
      </c>
      <c r="C241" t="s">
        <v>480</v>
      </c>
      <c r="D241" t="s">
        <v>21</v>
      </c>
      <c r="E241">
        <v>25901</v>
      </c>
      <c r="F241" t="s">
        <v>22</v>
      </c>
      <c r="G241" t="s">
        <v>22</v>
      </c>
      <c r="H241" t="s">
        <v>312</v>
      </c>
      <c r="I241" t="s">
        <v>313</v>
      </c>
      <c r="J241" s="1">
        <v>43127</v>
      </c>
      <c r="K241" s="1">
        <v>43146</v>
      </c>
      <c r="L241" t="s">
        <v>331</v>
      </c>
      <c r="N241" t="s">
        <v>1299</v>
      </c>
    </row>
    <row r="242" spans="1:14" x14ac:dyDescent="0.25">
      <c r="A242" t="s">
        <v>2717</v>
      </c>
      <c r="B242" t="s">
        <v>2880</v>
      </c>
      <c r="C242" t="s">
        <v>2451</v>
      </c>
      <c r="D242" t="s">
        <v>21</v>
      </c>
      <c r="E242">
        <v>25812</v>
      </c>
      <c r="F242" t="s">
        <v>22</v>
      </c>
      <c r="G242" t="s">
        <v>22</v>
      </c>
      <c r="H242" t="s">
        <v>312</v>
      </c>
      <c r="I242" t="s">
        <v>313</v>
      </c>
      <c r="J242" s="1">
        <v>43127</v>
      </c>
      <c r="K242" s="1">
        <v>43146</v>
      </c>
      <c r="L242" t="s">
        <v>331</v>
      </c>
      <c r="N242" t="s">
        <v>1302</v>
      </c>
    </row>
    <row r="243" spans="1:14" x14ac:dyDescent="0.25">
      <c r="A243" t="s">
        <v>3238</v>
      </c>
      <c r="B243" t="s">
        <v>3239</v>
      </c>
      <c r="C243" t="s">
        <v>512</v>
      </c>
      <c r="D243" t="s">
        <v>21</v>
      </c>
      <c r="E243">
        <v>26201</v>
      </c>
      <c r="F243" t="s">
        <v>22</v>
      </c>
      <c r="G243" t="s">
        <v>22</v>
      </c>
      <c r="H243" t="s">
        <v>312</v>
      </c>
      <c r="I243" t="s">
        <v>313</v>
      </c>
      <c r="J243" s="1">
        <v>43119</v>
      </c>
      <c r="K243" s="1">
        <v>43139</v>
      </c>
      <c r="L243" t="s">
        <v>331</v>
      </c>
      <c r="N243" t="s">
        <v>1302</v>
      </c>
    </row>
    <row r="244" spans="1:14" x14ac:dyDescent="0.25">
      <c r="A244" t="s">
        <v>3522</v>
      </c>
      <c r="B244" t="s">
        <v>3523</v>
      </c>
      <c r="C244" t="s">
        <v>271</v>
      </c>
      <c r="D244" t="s">
        <v>21</v>
      </c>
      <c r="E244">
        <v>25404</v>
      </c>
      <c r="F244" t="s">
        <v>22</v>
      </c>
      <c r="G244" t="s">
        <v>22</v>
      </c>
      <c r="H244" t="s">
        <v>312</v>
      </c>
      <c r="I244" t="s">
        <v>701</v>
      </c>
      <c r="J244" s="1">
        <v>43122</v>
      </c>
      <c r="K244" s="1">
        <v>43139</v>
      </c>
      <c r="L244" t="s">
        <v>331</v>
      </c>
      <c r="N244" t="s">
        <v>1302</v>
      </c>
    </row>
    <row r="245" spans="1:14" x14ac:dyDescent="0.25">
      <c r="A245" t="s">
        <v>2380</v>
      </c>
      <c r="B245" t="s">
        <v>2262</v>
      </c>
      <c r="C245" t="s">
        <v>537</v>
      </c>
      <c r="D245" t="s">
        <v>21</v>
      </c>
      <c r="E245">
        <v>25053</v>
      </c>
      <c r="F245" t="s">
        <v>22</v>
      </c>
      <c r="G245" t="s">
        <v>22</v>
      </c>
      <c r="H245" t="s">
        <v>312</v>
      </c>
      <c r="I245" t="s">
        <v>313</v>
      </c>
      <c r="J245" s="1">
        <v>43124</v>
      </c>
      <c r="K245" s="1">
        <v>43139</v>
      </c>
      <c r="L245" t="s">
        <v>331</v>
      </c>
      <c r="N245" t="s">
        <v>1299</v>
      </c>
    </row>
    <row r="246" spans="1:14" x14ac:dyDescent="0.25">
      <c r="A246" t="s">
        <v>2380</v>
      </c>
      <c r="B246" t="s">
        <v>3130</v>
      </c>
      <c r="C246" t="s">
        <v>441</v>
      </c>
      <c r="D246" t="s">
        <v>21</v>
      </c>
      <c r="E246">
        <v>26554</v>
      </c>
      <c r="F246" t="s">
        <v>22</v>
      </c>
      <c r="G246" t="s">
        <v>22</v>
      </c>
      <c r="H246" t="s">
        <v>312</v>
      </c>
      <c r="I246" t="s">
        <v>313</v>
      </c>
      <c r="J246" s="1">
        <v>43121</v>
      </c>
      <c r="K246" s="1">
        <v>43139</v>
      </c>
      <c r="L246" t="s">
        <v>331</v>
      </c>
      <c r="N246" t="s">
        <v>1299</v>
      </c>
    </row>
    <row r="247" spans="1:14" x14ac:dyDescent="0.25">
      <c r="A247" t="s">
        <v>5174</v>
      </c>
      <c r="B247" t="s">
        <v>709</v>
      </c>
      <c r="C247" t="s">
        <v>304</v>
      </c>
      <c r="D247" t="s">
        <v>21</v>
      </c>
      <c r="E247">
        <v>24740</v>
      </c>
      <c r="F247" t="s">
        <v>22</v>
      </c>
      <c r="G247" t="s">
        <v>22</v>
      </c>
      <c r="H247" t="s">
        <v>312</v>
      </c>
      <c r="I247" t="s">
        <v>313</v>
      </c>
      <c r="J247" s="1">
        <v>43124</v>
      </c>
      <c r="K247" s="1">
        <v>43139</v>
      </c>
      <c r="L247" t="s">
        <v>331</v>
      </c>
      <c r="N247" t="s">
        <v>1302</v>
      </c>
    </row>
    <row r="248" spans="1:14" x14ac:dyDescent="0.25">
      <c r="A248" t="s">
        <v>5466</v>
      </c>
      <c r="B248" t="s">
        <v>2914</v>
      </c>
      <c r="C248" t="s">
        <v>441</v>
      </c>
      <c r="D248" t="s">
        <v>21</v>
      </c>
      <c r="E248">
        <v>26554</v>
      </c>
      <c r="F248" t="s">
        <v>22</v>
      </c>
      <c r="G248" t="s">
        <v>22</v>
      </c>
      <c r="H248" t="s">
        <v>312</v>
      </c>
      <c r="I248" t="s">
        <v>313</v>
      </c>
      <c r="J248" s="1">
        <v>43121</v>
      </c>
      <c r="K248" s="1">
        <v>43139</v>
      </c>
      <c r="L248" t="s">
        <v>331</v>
      </c>
      <c r="N248" t="s">
        <v>1299</v>
      </c>
    </row>
    <row r="249" spans="1:14" x14ac:dyDescent="0.25">
      <c r="A249" t="s">
        <v>2717</v>
      </c>
      <c r="B249" t="s">
        <v>3474</v>
      </c>
      <c r="C249" t="s">
        <v>441</v>
      </c>
      <c r="D249" t="s">
        <v>21</v>
      </c>
      <c r="E249">
        <v>26554</v>
      </c>
      <c r="F249" t="s">
        <v>22</v>
      </c>
      <c r="G249" t="s">
        <v>22</v>
      </c>
      <c r="H249" t="s">
        <v>312</v>
      </c>
      <c r="I249" t="s">
        <v>313</v>
      </c>
      <c r="J249" s="1">
        <v>43121</v>
      </c>
      <c r="K249" s="1">
        <v>43139</v>
      </c>
      <c r="L249" t="s">
        <v>331</v>
      </c>
      <c r="N249" t="s">
        <v>1299</v>
      </c>
    </row>
    <row r="250" spans="1:14" x14ac:dyDescent="0.25">
      <c r="A250" t="s">
        <v>5472</v>
      </c>
      <c r="B250" t="s">
        <v>5473</v>
      </c>
      <c r="C250" t="s">
        <v>393</v>
      </c>
      <c r="D250" t="s">
        <v>21</v>
      </c>
      <c r="E250">
        <v>26764</v>
      </c>
      <c r="F250" t="s">
        <v>22</v>
      </c>
      <c r="G250" t="s">
        <v>22</v>
      </c>
      <c r="H250" t="s">
        <v>312</v>
      </c>
      <c r="I250" t="s">
        <v>313</v>
      </c>
      <c r="J250" t="s">
        <v>80</v>
      </c>
      <c r="K250" s="1">
        <v>43133</v>
      </c>
      <c r="L250" t="s">
        <v>81</v>
      </c>
      <c r="M250" t="str">
        <f>HYPERLINK("https://www.regulations.gov/docket?D=FDA-2018-H-0491")</f>
        <v>https://www.regulations.gov/docket?D=FDA-2018-H-0491</v>
      </c>
      <c r="N250" t="s">
        <v>80</v>
      </c>
    </row>
    <row r="251" spans="1:14" x14ac:dyDescent="0.25">
      <c r="A251" t="s">
        <v>3855</v>
      </c>
      <c r="B251" t="s">
        <v>3856</v>
      </c>
      <c r="C251" t="s">
        <v>3823</v>
      </c>
      <c r="D251" t="s">
        <v>21</v>
      </c>
      <c r="E251">
        <v>26187</v>
      </c>
      <c r="F251" t="s">
        <v>22</v>
      </c>
      <c r="G251" t="s">
        <v>22</v>
      </c>
      <c r="H251" t="s">
        <v>312</v>
      </c>
      <c r="I251" t="s">
        <v>3982</v>
      </c>
      <c r="J251" s="1">
        <v>43114</v>
      </c>
      <c r="K251" s="1">
        <v>43132</v>
      </c>
      <c r="L251" t="s">
        <v>331</v>
      </c>
      <c r="N251" t="s">
        <v>1299</v>
      </c>
    </row>
    <row r="252" spans="1:14" x14ac:dyDescent="0.25">
      <c r="A252" t="s">
        <v>4043</v>
      </c>
      <c r="B252" t="s">
        <v>4044</v>
      </c>
      <c r="C252" t="s">
        <v>512</v>
      </c>
      <c r="D252" t="s">
        <v>21</v>
      </c>
      <c r="E252">
        <v>26201</v>
      </c>
      <c r="F252" t="s">
        <v>22</v>
      </c>
      <c r="G252" t="s">
        <v>22</v>
      </c>
      <c r="H252" t="s">
        <v>312</v>
      </c>
      <c r="I252" t="s">
        <v>313</v>
      </c>
      <c r="J252" s="1">
        <v>43119</v>
      </c>
      <c r="K252" s="1">
        <v>43132</v>
      </c>
      <c r="L252" t="s">
        <v>331</v>
      </c>
      <c r="N252" t="s">
        <v>1302</v>
      </c>
    </row>
    <row r="253" spans="1:14" x14ac:dyDescent="0.25">
      <c r="A253" t="s">
        <v>3284</v>
      </c>
      <c r="B253" t="s">
        <v>3285</v>
      </c>
      <c r="C253" t="s">
        <v>817</v>
      </c>
      <c r="D253" t="s">
        <v>21</v>
      </c>
      <c r="E253">
        <v>25425</v>
      </c>
      <c r="F253" t="s">
        <v>22</v>
      </c>
      <c r="G253" t="s">
        <v>22</v>
      </c>
      <c r="H253" t="s">
        <v>312</v>
      </c>
      <c r="I253" t="s">
        <v>701</v>
      </c>
      <c r="J253" s="1">
        <v>43111</v>
      </c>
      <c r="K253" s="1">
        <v>43125</v>
      </c>
      <c r="L253" t="s">
        <v>331</v>
      </c>
      <c r="N253" t="s">
        <v>1299</v>
      </c>
    </row>
    <row r="254" spans="1:14" x14ac:dyDescent="0.25">
      <c r="A254" t="s">
        <v>2304</v>
      </c>
      <c r="B254" t="s">
        <v>3478</v>
      </c>
      <c r="C254" t="s">
        <v>3479</v>
      </c>
      <c r="D254" t="s">
        <v>21</v>
      </c>
      <c r="E254">
        <v>25823</v>
      </c>
      <c r="F254" t="s">
        <v>22</v>
      </c>
      <c r="G254" t="s">
        <v>22</v>
      </c>
      <c r="H254" t="s">
        <v>312</v>
      </c>
      <c r="I254" t="s">
        <v>313</v>
      </c>
      <c r="J254" s="1">
        <v>43103</v>
      </c>
      <c r="K254" s="1">
        <v>43118</v>
      </c>
      <c r="L254" t="s">
        <v>331</v>
      </c>
      <c r="N254" t="s">
        <v>1299</v>
      </c>
    </row>
    <row r="255" spans="1:14" x14ac:dyDescent="0.25">
      <c r="A255" t="s">
        <v>5432</v>
      </c>
      <c r="B255" t="s">
        <v>1675</v>
      </c>
      <c r="C255" t="s">
        <v>1632</v>
      </c>
      <c r="D255" t="s">
        <v>21</v>
      </c>
      <c r="E255">
        <v>26041</v>
      </c>
      <c r="F255" t="s">
        <v>22</v>
      </c>
      <c r="G255" t="s">
        <v>22</v>
      </c>
      <c r="H255" t="s">
        <v>312</v>
      </c>
      <c r="I255" t="s">
        <v>313</v>
      </c>
      <c r="J255" s="1">
        <v>43085</v>
      </c>
      <c r="K255" s="1">
        <v>43118</v>
      </c>
      <c r="L255" t="s">
        <v>331</v>
      </c>
      <c r="N255" t="s">
        <v>1302</v>
      </c>
    </row>
    <row r="256" spans="1:14" x14ac:dyDescent="0.25">
      <c r="A256" t="s">
        <v>2375</v>
      </c>
      <c r="B256" t="s">
        <v>2376</v>
      </c>
      <c r="C256" t="s">
        <v>1632</v>
      </c>
      <c r="D256" t="s">
        <v>21</v>
      </c>
      <c r="E256">
        <v>26041</v>
      </c>
      <c r="F256" t="s">
        <v>22</v>
      </c>
      <c r="G256" t="s">
        <v>22</v>
      </c>
      <c r="H256" t="s">
        <v>312</v>
      </c>
      <c r="I256" t="s">
        <v>313</v>
      </c>
      <c r="J256" s="1">
        <v>43085</v>
      </c>
      <c r="K256" s="1">
        <v>43111</v>
      </c>
      <c r="L256" t="s">
        <v>331</v>
      </c>
      <c r="N256" t="s">
        <v>1302</v>
      </c>
    </row>
    <row r="257" spans="1:14" x14ac:dyDescent="0.25">
      <c r="A257" t="s">
        <v>2304</v>
      </c>
      <c r="B257" t="s">
        <v>3701</v>
      </c>
      <c r="C257" t="s">
        <v>583</v>
      </c>
      <c r="D257" t="s">
        <v>21</v>
      </c>
      <c r="E257">
        <v>25918</v>
      </c>
      <c r="F257" t="s">
        <v>22</v>
      </c>
      <c r="G257" t="s">
        <v>22</v>
      </c>
      <c r="H257" t="s">
        <v>312</v>
      </c>
      <c r="I257" t="s">
        <v>313</v>
      </c>
      <c r="J257" s="1">
        <v>43088</v>
      </c>
      <c r="K257" s="1">
        <v>43111</v>
      </c>
      <c r="L257" t="s">
        <v>331</v>
      </c>
      <c r="N257" t="s">
        <v>1299</v>
      </c>
    </row>
    <row r="258" spans="1:14" x14ac:dyDescent="0.25">
      <c r="A258" t="s">
        <v>673</v>
      </c>
      <c r="B258" t="s">
        <v>3633</v>
      </c>
      <c r="C258" t="s">
        <v>1632</v>
      </c>
      <c r="D258" t="s">
        <v>21</v>
      </c>
      <c r="E258">
        <v>26041</v>
      </c>
      <c r="F258" t="s">
        <v>22</v>
      </c>
      <c r="G258" t="s">
        <v>22</v>
      </c>
      <c r="H258" t="s">
        <v>312</v>
      </c>
      <c r="I258" t="s">
        <v>313</v>
      </c>
      <c r="J258" s="1">
        <v>43085</v>
      </c>
      <c r="K258" s="1">
        <v>43111</v>
      </c>
      <c r="L258" t="s">
        <v>331</v>
      </c>
      <c r="N258" t="s">
        <v>1302</v>
      </c>
    </row>
    <row r="259" spans="1:14" x14ac:dyDescent="0.25">
      <c r="A259" t="s">
        <v>2717</v>
      </c>
      <c r="B259" t="s">
        <v>5558</v>
      </c>
      <c r="C259" t="s">
        <v>591</v>
      </c>
      <c r="D259" t="s">
        <v>21</v>
      </c>
      <c r="E259">
        <v>25813</v>
      </c>
      <c r="F259" t="s">
        <v>22</v>
      </c>
      <c r="G259" t="s">
        <v>22</v>
      </c>
      <c r="H259" t="s">
        <v>312</v>
      </c>
      <c r="I259" t="s">
        <v>313</v>
      </c>
      <c r="J259" s="1">
        <v>43088</v>
      </c>
      <c r="K259" s="1">
        <v>43111</v>
      </c>
      <c r="L259" t="s">
        <v>331</v>
      </c>
      <c r="N259" t="s">
        <v>1299</v>
      </c>
    </row>
    <row r="260" spans="1:14" x14ac:dyDescent="0.25">
      <c r="A260" t="s">
        <v>343</v>
      </c>
      <c r="B260" t="s">
        <v>4062</v>
      </c>
      <c r="C260" t="s">
        <v>2457</v>
      </c>
      <c r="D260" t="s">
        <v>21</v>
      </c>
      <c r="E260">
        <v>25071</v>
      </c>
      <c r="F260" t="s">
        <v>22</v>
      </c>
      <c r="G260" t="s">
        <v>22</v>
      </c>
      <c r="H260" t="s">
        <v>312</v>
      </c>
      <c r="I260" t="s">
        <v>313</v>
      </c>
      <c r="J260" s="1">
        <v>43082</v>
      </c>
      <c r="K260" s="1">
        <v>43104</v>
      </c>
      <c r="L260" t="s">
        <v>331</v>
      </c>
      <c r="N260" t="s">
        <v>1302</v>
      </c>
    </row>
    <row r="261" spans="1:14" x14ac:dyDescent="0.25">
      <c r="A261" t="s">
        <v>4065</v>
      </c>
      <c r="B261" t="s">
        <v>4066</v>
      </c>
      <c r="C261" t="s">
        <v>976</v>
      </c>
      <c r="D261" t="s">
        <v>21</v>
      </c>
      <c r="E261">
        <v>25438</v>
      </c>
      <c r="F261" t="s">
        <v>22</v>
      </c>
      <c r="G261" t="s">
        <v>22</v>
      </c>
      <c r="H261" t="s">
        <v>312</v>
      </c>
      <c r="I261" t="s">
        <v>701</v>
      </c>
      <c r="J261" t="s">
        <v>80</v>
      </c>
      <c r="K261" s="1">
        <v>43104</v>
      </c>
      <c r="L261" t="s">
        <v>81</v>
      </c>
      <c r="M261" t="str">
        <f>HYPERLINK("https://www.regulations.gov/docket?D=FDA-2018-H-0035")</f>
        <v>https://www.regulations.gov/docket?D=FDA-2018-H-0035</v>
      </c>
      <c r="N261" t="s">
        <v>80</v>
      </c>
    </row>
    <row r="262" spans="1:14" x14ac:dyDescent="0.25">
      <c r="A262" t="s">
        <v>3702</v>
      </c>
      <c r="B262" t="s">
        <v>3703</v>
      </c>
      <c r="C262" t="s">
        <v>591</v>
      </c>
      <c r="D262" t="s">
        <v>21</v>
      </c>
      <c r="E262">
        <v>25813</v>
      </c>
      <c r="F262" t="s">
        <v>22</v>
      </c>
      <c r="G262" t="s">
        <v>22</v>
      </c>
      <c r="H262" t="s">
        <v>312</v>
      </c>
      <c r="I262" t="s">
        <v>313</v>
      </c>
      <c r="J262" s="1">
        <v>43088</v>
      </c>
      <c r="K262" s="1">
        <v>43104</v>
      </c>
      <c r="L262" t="s">
        <v>331</v>
      </c>
      <c r="N262" t="s">
        <v>1302</v>
      </c>
    </row>
    <row r="263" spans="1:14" x14ac:dyDescent="0.25">
      <c r="A263" t="s">
        <v>5293</v>
      </c>
      <c r="B263" t="s">
        <v>5294</v>
      </c>
      <c r="C263" t="s">
        <v>304</v>
      </c>
      <c r="D263" t="s">
        <v>21</v>
      </c>
      <c r="E263">
        <v>24740</v>
      </c>
      <c r="F263" t="s">
        <v>22</v>
      </c>
      <c r="G263" t="s">
        <v>22</v>
      </c>
      <c r="H263" t="s">
        <v>5295</v>
      </c>
      <c r="I263" t="s">
        <v>1981</v>
      </c>
      <c r="J263" s="1">
        <v>43167</v>
      </c>
      <c r="K263" s="1">
        <v>43216</v>
      </c>
      <c r="L263" t="s">
        <v>331</v>
      </c>
      <c r="N263" t="s">
        <v>1365</v>
      </c>
    </row>
    <row r="264" spans="1:14" x14ac:dyDescent="0.25">
      <c r="A264" t="s">
        <v>2407</v>
      </c>
      <c r="B264" t="s">
        <v>1983</v>
      </c>
      <c r="C264" t="s">
        <v>304</v>
      </c>
      <c r="D264" t="s">
        <v>21</v>
      </c>
      <c r="E264">
        <v>24740</v>
      </c>
      <c r="F264" t="s">
        <v>22</v>
      </c>
      <c r="G264" t="s">
        <v>22</v>
      </c>
      <c r="H264" t="s">
        <v>5295</v>
      </c>
      <c r="I264" t="s">
        <v>1981</v>
      </c>
      <c r="J264" s="1">
        <v>43167</v>
      </c>
      <c r="K264" s="1">
        <v>43216</v>
      </c>
      <c r="L264" t="s">
        <v>331</v>
      </c>
      <c r="N264" t="s">
        <v>1330</v>
      </c>
    </row>
    <row r="265" spans="1:14" x14ac:dyDescent="0.25">
      <c r="A265" t="s">
        <v>4057</v>
      </c>
      <c r="B265" t="s">
        <v>4058</v>
      </c>
      <c r="C265" t="s">
        <v>271</v>
      </c>
      <c r="D265" t="s">
        <v>21</v>
      </c>
      <c r="E265">
        <v>25405</v>
      </c>
      <c r="F265" t="s">
        <v>22</v>
      </c>
      <c r="G265" t="s">
        <v>22</v>
      </c>
      <c r="H265" t="s">
        <v>5295</v>
      </c>
      <c r="I265" t="s">
        <v>1100</v>
      </c>
      <c r="J265" t="s">
        <v>80</v>
      </c>
      <c r="K265" s="1">
        <v>43182</v>
      </c>
      <c r="L265" t="s">
        <v>81</v>
      </c>
      <c r="M265" t="str">
        <f>HYPERLINK("https://www.regulations.gov/docket?D=FDA-2018-H-1220")</f>
        <v>https://www.regulations.gov/docket?D=FDA-2018-H-1220</v>
      </c>
      <c r="N265" t="s">
        <v>80</v>
      </c>
    </row>
    <row r="266" spans="1:14" x14ac:dyDescent="0.25">
      <c r="A266" t="s">
        <v>4060</v>
      </c>
      <c r="B266" t="s">
        <v>4061</v>
      </c>
      <c r="C266" t="s">
        <v>976</v>
      </c>
      <c r="D266" t="s">
        <v>21</v>
      </c>
      <c r="E266">
        <v>25438</v>
      </c>
      <c r="F266" t="s">
        <v>22</v>
      </c>
      <c r="G266" t="s">
        <v>22</v>
      </c>
      <c r="H266" t="s">
        <v>5295</v>
      </c>
      <c r="I266" t="s">
        <v>1981</v>
      </c>
      <c r="J266" t="s">
        <v>80</v>
      </c>
      <c r="K266" s="1">
        <v>43174</v>
      </c>
      <c r="L266" t="s">
        <v>81</v>
      </c>
      <c r="M266" t="str">
        <f>HYPERLINK("https://www.regulations.gov/docket?D=FDA-2018-H-1132")</f>
        <v>https://www.regulations.gov/docket?D=FDA-2018-H-1132</v>
      </c>
      <c r="N266" t="s">
        <v>80</v>
      </c>
    </row>
    <row r="267" spans="1:14" x14ac:dyDescent="0.25">
      <c r="A267" t="s">
        <v>3717</v>
      </c>
      <c r="B267" t="s">
        <v>5443</v>
      </c>
      <c r="C267" t="s">
        <v>304</v>
      </c>
      <c r="D267" t="s">
        <v>21</v>
      </c>
      <c r="E267">
        <v>24740</v>
      </c>
      <c r="F267" t="s">
        <v>22</v>
      </c>
      <c r="G267" t="s">
        <v>22</v>
      </c>
      <c r="H267" t="s">
        <v>5295</v>
      </c>
      <c r="I267" t="s">
        <v>1981</v>
      </c>
      <c r="J267" s="1">
        <v>43123</v>
      </c>
      <c r="K267" s="1">
        <v>43146</v>
      </c>
      <c r="L267" t="s">
        <v>331</v>
      </c>
      <c r="N267" t="s">
        <v>1365</v>
      </c>
    </row>
    <row r="268" spans="1:14" x14ac:dyDescent="0.25">
      <c r="A268" t="s">
        <v>5432</v>
      </c>
      <c r="B268" t="s">
        <v>3737</v>
      </c>
      <c r="C268" t="s">
        <v>304</v>
      </c>
      <c r="D268" t="s">
        <v>21</v>
      </c>
      <c r="E268">
        <v>24740</v>
      </c>
      <c r="F268" t="s">
        <v>22</v>
      </c>
      <c r="G268" t="s">
        <v>22</v>
      </c>
      <c r="H268" t="s">
        <v>5295</v>
      </c>
      <c r="I268" t="s">
        <v>1981</v>
      </c>
      <c r="J268" s="1">
        <v>43123</v>
      </c>
      <c r="K268" s="1">
        <v>43139</v>
      </c>
      <c r="L268" t="s">
        <v>331</v>
      </c>
      <c r="N268" t="s">
        <v>1365</v>
      </c>
    </row>
    <row r="269" spans="1:14" x14ac:dyDescent="0.25">
      <c r="A269" t="s">
        <v>3290</v>
      </c>
      <c r="B269" t="s">
        <v>3291</v>
      </c>
      <c r="C269" t="s">
        <v>948</v>
      </c>
      <c r="D269" t="s">
        <v>21</v>
      </c>
      <c r="E269">
        <v>25430</v>
      </c>
      <c r="F269" t="s">
        <v>22</v>
      </c>
      <c r="G269" t="s">
        <v>22</v>
      </c>
      <c r="H269" t="s">
        <v>5295</v>
      </c>
      <c r="I269" t="s">
        <v>1981</v>
      </c>
      <c r="J269" s="1">
        <v>43118</v>
      </c>
      <c r="K269" s="1">
        <v>43132</v>
      </c>
      <c r="L269" t="s">
        <v>331</v>
      </c>
      <c r="N269" t="s">
        <v>1365</v>
      </c>
    </row>
    <row r="270" spans="1:14" x14ac:dyDescent="0.25">
      <c r="A270" t="s">
        <v>2534</v>
      </c>
      <c r="B270" t="s">
        <v>3683</v>
      </c>
      <c r="C270" t="s">
        <v>1910</v>
      </c>
      <c r="D270" t="s">
        <v>21</v>
      </c>
      <c r="E270">
        <v>25411</v>
      </c>
      <c r="F270" t="s">
        <v>22</v>
      </c>
      <c r="G270" t="s">
        <v>22</v>
      </c>
      <c r="H270" t="s">
        <v>5295</v>
      </c>
      <c r="I270" t="s">
        <v>1100</v>
      </c>
      <c r="J270" s="1">
        <v>43103</v>
      </c>
      <c r="K270" s="1">
        <v>43118</v>
      </c>
      <c r="L270" t="s">
        <v>331</v>
      </c>
      <c r="N270" t="s">
        <v>1330</v>
      </c>
    </row>
    <row r="271" spans="1:14" x14ac:dyDescent="0.25">
      <c r="A271" t="s">
        <v>2954</v>
      </c>
      <c r="B271" t="s">
        <v>3480</v>
      </c>
      <c r="C271" t="s">
        <v>3481</v>
      </c>
      <c r="D271" t="s">
        <v>21</v>
      </c>
      <c r="E271">
        <v>25873</v>
      </c>
      <c r="F271" t="s">
        <v>22</v>
      </c>
      <c r="G271" t="s">
        <v>22</v>
      </c>
      <c r="H271" t="s">
        <v>5295</v>
      </c>
      <c r="I271" t="s">
        <v>1981</v>
      </c>
      <c r="J271" s="1">
        <v>43103</v>
      </c>
      <c r="K271" s="1">
        <v>43118</v>
      </c>
      <c r="L271" t="s">
        <v>331</v>
      </c>
      <c r="N271" t="s">
        <v>1365</v>
      </c>
    </row>
    <row r="272" spans="1:14" x14ac:dyDescent="0.25">
      <c r="A272" t="s">
        <v>343</v>
      </c>
      <c r="B272" t="s">
        <v>1371</v>
      </c>
      <c r="C272" t="s">
        <v>266</v>
      </c>
      <c r="D272" t="s">
        <v>21</v>
      </c>
      <c r="E272">
        <v>24970</v>
      </c>
      <c r="F272" t="s">
        <v>22</v>
      </c>
      <c r="G272" t="s">
        <v>22</v>
      </c>
      <c r="H272" t="s">
        <v>5295</v>
      </c>
      <c r="I272" t="s">
        <v>1981</v>
      </c>
      <c r="J272" s="1">
        <v>43096</v>
      </c>
      <c r="K272" s="1">
        <v>43111</v>
      </c>
      <c r="L272" t="s">
        <v>331</v>
      </c>
      <c r="N272" t="s">
        <v>1365</v>
      </c>
    </row>
    <row r="273" spans="1:14" x14ac:dyDescent="0.25">
      <c r="A273" t="s">
        <v>2824</v>
      </c>
      <c r="B273" t="s">
        <v>3648</v>
      </c>
      <c r="C273" t="s">
        <v>113</v>
      </c>
      <c r="D273" t="s">
        <v>21</v>
      </c>
      <c r="E273">
        <v>25801</v>
      </c>
      <c r="F273" t="s">
        <v>22</v>
      </c>
      <c r="G273" t="s">
        <v>22</v>
      </c>
      <c r="H273" t="s">
        <v>5295</v>
      </c>
      <c r="I273" t="s">
        <v>1981</v>
      </c>
      <c r="J273" s="1">
        <v>43090</v>
      </c>
      <c r="K273" s="1">
        <v>43111</v>
      </c>
      <c r="L273" t="s">
        <v>331</v>
      </c>
      <c r="N273" t="s">
        <v>1330</v>
      </c>
    </row>
    <row r="274" spans="1:14" x14ac:dyDescent="0.25">
      <c r="A274" t="s">
        <v>327</v>
      </c>
      <c r="B274" t="s">
        <v>328</v>
      </c>
      <c r="C274" t="s">
        <v>48</v>
      </c>
      <c r="D274" t="s">
        <v>21</v>
      </c>
      <c r="E274">
        <v>25302</v>
      </c>
      <c r="F274" t="s">
        <v>22</v>
      </c>
      <c r="G274" t="s">
        <v>22</v>
      </c>
      <c r="H274" t="s">
        <v>329</v>
      </c>
      <c r="I274" t="s">
        <v>330</v>
      </c>
      <c r="J274" s="1">
        <v>43691</v>
      </c>
      <c r="K274" s="1">
        <v>43720</v>
      </c>
      <c r="L274" t="s">
        <v>331</v>
      </c>
      <c r="N274" t="s">
        <v>332</v>
      </c>
    </row>
    <row r="275" spans="1:14" x14ac:dyDescent="0.25">
      <c r="A275" t="s">
        <v>432</v>
      </c>
      <c r="B275" t="s">
        <v>433</v>
      </c>
      <c r="C275" t="s">
        <v>434</v>
      </c>
      <c r="D275" t="s">
        <v>21</v>
      </c>
      <c r="E275">
        <v>25143</v>
      </c>
      <c r="F275" t="s">
        <v>22</v>
      </c>
      <c r="G275" t="s">
        <v>22</v>
      </c>
      <c r="H275" t="s">
        <v>329</v>
      </c>
      <c r="I275" t="s">
        <v>330</v>
      </c>
      <c r="J275" s="1">
        <v>43682</v>
      </c>
      <c r="K275" s="1">
        <v>43706</v>
      </c>
      <c r="L275" t="s">
        <v>331</v>
      </c>
      <c r="N275" t="s">
        <v>332</v>
      </c>
    </row>
    <row r="276" spans="1:14" x14ac:dyDescent="0.25">
      <c r="A276" t="s">
        <v>437</v>
      </c>
      <c r="B276" t="s">
        <v>438</v>
      </c>
      <c r="C276" t="s">
        <v>434</v>
      </c>
      <c r="D276" t="s">
        <v>21</v>
      </c>
      <c r="E276">
        <v>25143</v>
      </c>
      <c r="F276" t="s">
        <v>22</v>
      </c>
      <c r="G276" t="s">
        <v>22</v>
      </c>
      <c r="H276" t="s">
        <v>329</v>
      </c>
      <c r="I276" t="s">
        <v>330</v>
      </c>
      <c r="J276" s="1">
        <v>43682</v>
      </c>
      <c r="K276" s="1">
        <v>43706</v>
      </c>
      <c r="L276" t="s">
        <v>331</v>
      </c>
      <c r="N276" t="s">
        <v>332</v>
      </c>
    </row>
    <row r="277" spans="1:14" x14ac:dyDescent="0.25">
      <c r="A277" t="s">
        <v>439</v>
      </c>
      <c r="B277" t="s">
        <v>440</v>
      </c>
      <c r="C277" t="s">
        <v>441</v>
      </c>
      <c r="D277" t="s">
        <v>21</v>
      </c>
      <c r="E277">
        <v>26554</v>
      </c>
      <c r="F277" t="s">
        <v>22</v>
      </c>
      <c r="G277" t="s">
        <v>22</v>
      </c>
      <c r="H277" t="s">
        <v>329</v>
      </c>
      <c r="I277" t="s">
        <v>330</v>
      </c>
      <c r="J277" s="1">
        <v>43684</v>
      </c>
      <c r="K277" s="1">
        <v>43706</v>
      </c>
      <c r="L277" t="s">
        <v>331</v>
      </c>
      <c r="N277" t="s">
        <v>332</v>
      </c>
    </row>
    <row r="278" spans="1:14" x14ac:dyDescent="0.25">
      <c r="A278" t="s">
        <v>447</v>
      </c>
      <c r="B278" t="s">
        <v>448</v>
      </c>
      <c r="C278" t="s">
        <v>271</v>
      </c>
      <c r="D278" t="s">
        <v>21</v>
      </c>
      <c r="E278">
        <v>25401</v>
      </c>
      <c r="F278" t="s">
        <v>22</v>
      </c>
      <c r="G278" t="s">
        <v>22</v>
      </c>
      <c r="H278" t="s">
        <v>329</v>
      </c>
      <c r="I278" t="s">
        <v>449</v>
      </c>
      <c r="J278" t="s">
        <v>80</v>
      </c>
      <c r="K278" s="1">
        <v>43706</v>
      </c>
      <c r="L278" t="s">
        <v>81</v>
      </c>
      <c r="M278" t="str">
        <f>HYPERLINK("https://www.regulations.gov/docket?D=FDA-2019-H-4045")</f>
        <v>https://www.regulations.gov/docket?D=FDA-2019-H-4045</v>
      </c>
      <c r="N278" t="s">
        <v>80</v>
      </c>
    </row>
    <row r="279" spans="1:14" x14ac:dyDescent="0.25">
      <c r="A279" t="s">
        <v>510</v>
      </c>
      <c r="B279" t="s">
        <v>511</v>
      </c>
      <c r="C279" t="s">
        <v>512</v>
      </c>
      <c r="D279" t="s">
        <v>21</v>
      </c>
      <c r="E279">
        <v>26201</v>
      </c>
      <c r="F279" t="s">
        <v>22</v>
      </c>
      <c r="G279" t="s">
        <v>22</v>
      </c>
      <c r="H279" t="s">
        <v>329</v>
      </c>
      <c r="I279" t="s">
        <v>449</v>
      </c>
      <c r="J279" t="s">
        <v>80</v>
      </c>
      <c r="K279" s="1">
        <v>43703</v>
      </c>
      <c r="L279" t="s">
        <v>81</v>
      </c>
      <c r="M279" t="str">
        <f>HYPERLINK("https://www.regulations.gov/docket?D=FDA-2019-H-3991")</f>
        <v>https://www.regulations.gov/docket?D=FDA-2019-H-3991</v>
      </c>
      <c r="N279" t="s">
        <v>80</v>
      </c>
    </row>
    <row r="280" spans="1:14" x14ac:dyDescent="0.25">
      <c r="A280" t="s">
        <v>528</v>
      </c>
      <c r="B280" t="s">
        <v>529</v>
      </c>
      <c r="C280" t="s">
        <v>71</v>
      </c>
      <c r="D280" t="s">
        <v>21</v>
      </c>
      <c r="E280">
        <v>26003</v>
      </c>
      <c r="F280" t="s">
        <v>22</v>
      </c>
      <c r="G280" t="s">
        <v>22</v>
      </c>
      <c r="H280" t="s">
        <v>329</v>
      </c>
      <c r="I280" t="s">
        <v>330</v>
      </c>
      <c r="J280" s="1">
        <v>43670</v>
      </c>
      <c r="K280" s="1">
        <v>43699</v>
      </c>
      <c r="L280" t="s">
        <v>331</v>
      </c>
      <c r="N280" t="s">
        <v>332</v>
      </c>
    </row>
    <row r="281" spans="1:14" x14ac:dyDescent="0.25">
      <c r="A281" t="s">
        <v>533</v>
      </c>
      <c r="B281" t="s">
        <v>534</v>
      </c>
      <c r="C281" t="s">
        <v>71</v>
      </c>
      <c r="D281" t="s">
        <v>21</v>
      </c>
      <c r="E281">
        <v>26003</v>
      </c>
      <c r="F281" t="s">
        <v>22</v>
      </c>
      <c r="G281" t="s">
        <v>22</v>
      </c>
      <c r="H281" t="s">
        <v>329</v>
      </c>
      <c r="I281" t="s">
        <v>330</v>
      </c>
      <c r="J281" s="1">
        <v>43670</v>
      </c>
      <c r="K281" s="1">
        <v>43699</v>
      </c>
      <c r="L281" t="s">
        <v>331</v>
      </c>
      <c r="N281" t="s">
        <v>332</v>
      </c>
    </row>
    <row r="282" spans="1:14" x14ac:dyDescent="0.25">
      <c r="A282" t="s">
        <v>576</v>
      </c>
      <c r="B282" t="s">
        <v>577</v>
      </c>
      <c r="C282" t="s">
        <v>578</v>
      </c>
      <c r="D282" t="s">
        <v>21</v>
      </c>
      <c r="E282">
        <v>25832</v>
      </c>
      <c r="F282" t="s">
        <v>22</v>
      </c>
      <c r="G282" t="s">
        <v>22</v>
      </c>
      <c r="H282" t="s">
        <v>329</v>
      </c>
      <c r="I282" t="s">
        <v>330</v>
      </c>
      <c r="J282" s="1">
        <v>43669</v>
      </c>
      <c r="K282" s="1">
        <v>43692</v>
      </c>
      <c r="L282" t="s">
        <v>331</v>
      </c>
      <c r="N282" t="s">
        <v>332</v>
      </c>
    </row>
    <row r="283" spans="1:14" x14ac:dyDescent="0.25">
      <c r="A283" t="s">
        <v>581</v>
      </c>
      <c r="B283" t="s">
        <v>582</v>
      </c>
      <c r="C283" t="s">
        <v>583</v>
      </c>
      <c r="D283" t="s">
        <v>21</v>
      </c>
      <c r="E283">
        <v>25918</v>
      </c>
      <c r="F283" t="s">
        <v>22</v>
      </c>
      <c r="G283" t="s">
        <v>22</v>
      </c>
      <c r="H283" t="s">
        <v>329</v>
      </c>
      <c r="I283" t="s">
        <v>330</v>
      </c>
      <c r="J283" s="1">
        <v>43669</v>
      </c>
      <c r="K283" s="1">
        <v>43692</v>
      </c>
      <c r="L283" t="s">
        <v>331</v>
      </c>
      <c r="N283" t="s">
        <v>332</v>
      </c>
    </row>
    <row r="284" spans="1:14" x14ac:dyDescent="0.25">
      <c r="A284" t="s">
        <v>589</v>
      </c>
      <c r="B284" t="s">
        <v>590</v>
      </c>
      <c r="C284" t="s">
        <v>591</v>
      </c>
      <c r="D284" t="s">
        <v>21</v>
      </c>
      <c r="E284">
        <v>25813</v>
      </c>
      <c r="F284" t="s">
        <v>22</v>
      </c>
      <c r="G284" t="s">
        <v>22</v>
      </c>
      <c r="H284" t="s">
        <v>329</v>
      </c>
      <c r="I284" t="s">
        <v>330</v>
      </c>
      <c r="J284" s="1">
        <v>43669</v>
      </c>
      <c r="K284" s="1">
        <v>43692</v>
      </c>
      <c r="L284" t="s">
        <v>331</v>
      </c>
      <c r="N284" t="s">
        <v>332</v>
      </c>
    </row>
    <row r="285" spans="1:14" x14ac:dyDescent="0.25">
      <c r="A285" t="s">
        <v>603</v>
      </c>
      <c r="B285" t="s">
        <v>604</v>
      </c>
      <c r="C285" t="s">
        <v>591</v>
      </c>
      <c r="D285" t="s">
        <v>21</v>
      </c>
      <c r="E285">
        <v>25813</v>
      </c>
      <c r="F285" t="s">
        <v>22</v>
      </c>
      <c r="G285" t="s">
        <v>22</v>
      </c>
      <c r="H285" t="s">
        <v>329</v>
      </c>
      <c r="I285" t="s">
        <v>330</v>
      </c>
      <c r="J285" s="1">
        <v>43669</v>
      </c>
      <c r="K285" s="1">
        <v>43692</v>
      </c>
      <c r="L285" t="s">
        <v>331</v>
      </c>
      <c r="N285" t="s">
        <v>332</v>
      </c>
    </row>
    <row r="286" spans="1:14" x14ac:dyDescent="0.25">
      <c r="A286" t="s">
        <v>693</v>
      </c>
      <c r="B286" t="s">
        <v>694</v>
      </c>
      <c r="C286" t="s">
        <v>441</v>
      </c>
      <c r="D286" t="s">
        <v>21</v>
      </c>
      <c r="E286">
        <v>26554</v>
      </c>
      <c r="F286" t="s">
        <v>22</v>
      </c>
      <c r="G286" t="s">
        <v>22</v>
      </c>
      <c r="H286" t="s">
        <v>329</v>
      </c>
      <c r="I286" t="s">
        <v>330</v>
      </c>
      <c r="J286" s="1">
        <v>43660</v>
      </c>
      <c r="K286" s="1">
        <v>43685</v>
      </c>
      <c r="L286" t="s">
        <v>331</v>
      </c>
      <c r="N286" t="s">
        <v>332</v>
      </c>
    </row>
    <row r="287" spans="1:14" x14ac:dyDescent="0.25">
      <c r="A287" t="s">
        <v>748</v>
      </c>
      <c r="B287" t="s">
        <v>749</v>
      </c>
      <c r="C287" t="s">
        <v>37</v>
      </c>
      <c r="D287" t="s">
        <v>21</v>
      </c>
      <c r="E287">
        <v>26505</v>
      </c>
      <c r="F287" t="s">
        <v>22</v>
      </c>
      <c r="G287" t="s">
        <v>22</v>
      </c>
      <c r="H287" t="s">
        <v>329</v>
      </c>
      <c r="I287" t="s">
        <v>330</v>
      </c>
      <c r="J287" s="1">
        <v>43653</v>
      </c>
      <c r="K287" s="1">
        <v>43678</v>
      </c>
      <c r="L287" t="s">
        <v>331</v>
      </c>
      <c r="N287" t="s">
        <v>332</v>
      </c>
    </row>
    <row r="288" spans="1:14" x14ac:dyDescent="0.25">
      <c r="A288" t="s">
        <v>750</v>
      </c>
      <c r="B288" t="s">
        <v>751</v>
      </c>
      <c r="C288" t="s">
        <v>37</v>
      </c>
      <c r="D288" t="s">
        <v>21</v>
      </c>
      <c r="E288">
        <v>26505</v>
      </c>
      <c r="F288" t="s">
        <v>22</v>
      </c>
      <c r="G288" t="s">
        <v>22</v>
      </c>
      <c r="H288" t="s">
        <v>329</v>
      </c>
      <c r="I288" t="s">
        <v>330</v>
      </c>
      <c r="J288" s="1">
        <v>43653</v>
      </c>
      <c r="K288" s="1">
        <v>43678</v>
      </c>
      <c r="L288" t="s">
        <v>331</v>
      </c>
      <c r="N288" t="s">
        <v>332</v>
      </c>
    </row>
    <row r="289" spans="1:14" x14ac:dyDescent="0.25">
      <c r="A289" t="s">
        <v>753</v>
      </c>
      <c r="B289" t="s">
        <v>754</v>
      </c>
      <c r="C289" t="s">
        <v>53</v>
      </c>
      <c r="D289" t="s">
        <v>21</v>
      </c>
      <c r="E289">
        <v>25309</v>
      </c>
      <c r="F289" t="s">
        <v>22</v>
      </c>
      <c r="G289" t="s">
        <v>22</v>
      </c>
      <c r="H289" t="s">
        <v>329</v>
      </c>
      <c r="I289" t="s">
        <v>330</v>
      </c>
      <c r="J289" s="1">
        <v>43651</v>
      </c>
      <c r="K289" s="1">
        <v>43678</v>
      </c>
      <c r="L289" t="s">
        <v>331</v>
      </c>
      <c r="N289" t="s">
        <v>332</v>
      </c>
    </row>
    <row r="290" spans="1:14" x14ac:dyDescent="0.25">
      <c r="A290" t="s">
        <v>51</v>
      </c>
      <c r="B290" t="s">
        <v>52</v>
      </c>
      <c r="C290" t="s">
        <v>53</v>
      </c>
      <c r="D290" t="s">
        <v>21</v>
      </c>
      <c r="E290">
        <v>25309</v>
      </c>
      <c r="F290" t="s">
        <v>22</v>
      </c>
      <c r="G290" t="s">
        <v>22</v>
      </c>
      <c r="H290" t="s">
        <v>329</v>
      </c>
      <c r="I290" t="s">
        <v>330</v>
      </c>
      <c r="J290" s="1">
        <v>43651</v>
      </c>
      <c r="K290" s="1">
        <v>43678</v>
      </c>
      <c r="L290" t="s">
        <v>331</v>
      </c>
      <c r="N290" t="s">
        <v>332</v>
      </c>
    </row>
    <row r="291" spans="1:14" x14ac:dyDescent="0.25">
      <c r="A291" t="s">
        <v>757</v>
      </c>
      <c r="B291" t="s">
        <v>758</v>
      </c>
      <c r="C291" t="s">
        <v>125</v>
      </c>
      <c r="D291" t="s">
        <v>21</v>
      </c>
      <c r="E291">
        <v>26753</v>
      </c>
      <c r="F291" t="s">
        <v>22</v>
      </c>
      <c r="G291" t="s">
        <v>22</v>
      </c>
      <c r="H291" t="s">
        <v>329</v>
      </c>
      <c r="I291" t="s">
        <v>330</v>
      </c>
      <c r="J291" s="1">
        <v>43571</v>
      </c>
      <c r="K291" s="1">
        <v>43678</v>
      </c>
      <c r="L291" t="s">
        <v>331</v>
      </c>
      <c r="N291" t="s">
        <v>332</v>
      </c>
    </row>
    <row r="292" spans="1:14" x14ac:dyDescent="0.25">
      <c r="A292" t="s">
        <v>82</v>
      </c>
      <c r="B292" t="s">
        <v>761</v>
      </c>
      <c r="C292" t="s">
        <v>48</v>
      </c>
      <c r="D292" t="s">
        <v>21</v>
      </c>
      <c r="E292">
        <v>25312</v>
      </c>
      <c r="F292" t="s">
        <v>22</v>
      </c>
      <c r="G292" t="s">
        <v>22</v>
      </c>
      <c r="H292" t="s">
        <v>329</v>
      </c>
      <c r="I292" t="s">
        <v>330</v>
      </c>
      <c r="J292" s="1">
        <v>43642</v>
      </c>
      <c r="K292" s="1">
        <v>43678</v>
      </c>
      <c r="L292" t="s">
        <v>331</v>
      </c>
      <c r="N292" t="s">
        <v>332</v>
      </c>
    </row>
    <row r="293" spans="1:14" x14ac:dyDescent="0.25">
      <c r="A293" t="s">
        <v>811</v>
      </c>
      <c r="B293" t="s">
        <v>812</v>
      </c>
      <c r="C293" t="s">
        <v>37</v>
      </c>
      <c r="D293" t="s">
        <v>21</v>
      </c>
      <c r="E293">
        <v>26508</v>
      </c>
      <c r="F293" t="s">
        <v>22</v>
      </c>
      <c r="G293" t="s">
        <v>22</v>
      </c>
      <c r="H293" t="s">
        <v>329</v>
      </c>
      <c r="I293" t="s">
        <v>330</v>
      </c>
      <c r="J293" s="1">
        <v>43643</v>
      </c>
      <c r="K293" s="1">
        <v>43671</v>
      </c>
      <c r="L293" t="s">
        <v>331</v>
      </c>
      <c r="N293" t="s">
        <v>332</v>
      </c>
    </row>
    <row r="294" spans="1:14" x14ac:dyDescent="0.25">
      <c r="A294" t="s">
        <v>823</v>
      </c>
      <c r="B294" t="s">
        <v>824</v>
      </c>
      <c r="C294" t="s">
        <v>707</v>
      </c>
      <c r="D294" t="s">
        <v>21</v>
      </c>
      <c r="E294">
        <v>24701</v>
      </c>
      <c r="F294" t="s">
        <v>22</v>
      </c>
      <c r="G294" t="s">
        <v>22</v>
      </c>
      <c r="H294" t="s">
        <v>329</v>
      </c>
      <c r="I294" t="s">
        <v>449</v>
      </c>
      <c r="J294" s="1">
        <v>43641</v>
      </c>
      <c r="K294" s="1">
        <v>43671</v>
      </c>
      <c r="L294" t="s">
        <v>331</v>
      </c>
      <c r="N294" t="s">
        <v>332</v>
      </c>
    </row>
    <row r="295" spans="1:14" x14ac:dyDescent="0.25">
      <c r="A295" t="s">
        <v>949</v>
      </c>
      <c r="B295" t="s">
        <v>950</v>
      </c>
      <c r="C295" t="s">
        <v>48</v>
      </c>
      <c r="D295" t="s">
        <v>21</v>
      </c>
      <c r="E295">
        <v>25304</v>
      </c>
      <c r="F295" t="s">
        <v>22</v>
      </c>
      <c r="G295" t="s">
        <v>22</v>
      </c>
      <c r="H295" t="s">
        <v>329</v>
      </c>
      <c r="I295" t="s">
        <v>330</v>
      </c>
      <c r="J295" s="1">
        <v>43630</v>
      </c>
      <c r="K295" s="1">
        <v>43664</v>
      </c>
      <c r="L295" t="s">
        <v>331</v>
      </c>
      <c r="N295" t="s">
        <v>332</v>
      </c>
    </row>
    <row r="296" spans="1:14" x14ac:dyDescent="0.25">
      <c r="A296" t="s">
        <v>961</v>
      </c>
      <c r="B296" t="s">
        <v>962</v>
      </c>
      <c r="C296" t="s">
        <v>953</v>
      </c>
      <c r="D296" t="s">
        <v>21</v>
      </c>
      <c r="E296">
        <v>25064</v>
      </c>
      <c r="F296" t="s">
        <v>22</v>
      </c>
      <c r="G296" t="s">
        <v>22</v>
      </c>
      <c r="H296" t="s">
        <v>329</v>
      </c>
      <c r="I296" t="s">
        <v>330</v>
      </c>
      <c r="J296" s="1">
        <v>43629</v>
      </c>
      <c r="K296" s="1">
        <v>43664</v>
      </c>
      <c r="L296" t="s">
        <v>331</v>
      </c>
      <c r="N296" t="s">
        <v>332</v>
      </c>
    </row>
    <row r="297" spans="1:14" x14ac:dyDescent="0.25">
      <c r="A297" t="s">
        <v>972</v>
      </c>
      <c r="B297" t="s">
        <v>973</v>
      </c>
      <c r="C297" t="s">
        <v>326</v>
      </c>
      <c r="D297" t="s">
        <v>21</v>
      </c>
      <c r="E297">
        <v>25701</v>
      </c>
      <c r="F297" t="s">
        <v>22</v>
      </c>
      <c r="G297" t="s">
        <v>22</v>
      </c>
      <c r="H297" t="s">
        <v>329</v>
      </c>
      <c r="I297" t="s">
        <v>330</v>
      </c>
      <c r="J297" s="1">
        <v>43626</v>
      </c>
      <c r="K297" s="1">
        <v>43664</v>
      </c>
      <c r="L297" t="s">
        <v>331</v>
      </c>
      <c r="N297" t="s">
        <v>332</v>
      </c>
    </row>
    <row r="298" spans="1:14" x14ac:dyDescent="0.25">
      <c r="A298" t="s">
        <v>1096</v>
      </c>
      <c r="B298" t="s">
        <v>1097</v>
      </c>
      <c r="C298" t="s">
        <v>1098</v>
      </c>
      <c r="D298" t="s">
        <v>21</v>
      </c>
      <c r="E298">
        <v>26554</v>
      </c>
      <c r="F298" t="s">
        <v>22</v>
      </c>
      <c r="G298" t="s">
        <v>22</v>
      </c>
      <c r="H298" t="s">
        <v>329</v>
      </c>
      <c r="I298" t="s">
        <v>330</v>
      </c>
      <c r="J298" s="1">
        <v>43619</v>
      </c>
      <c r="K298" s="1">
        <v>43657</v>
      </c>
      <c r="L298" t="s">
        <v>331</v>
      </c>
      <c r="N298" t="s">
        <v>332</v>
      </c>
    </row>
    <row r="299" spans="1:14" x14ac:dyDescent="0.25">
      <c r="A299" t="s">
        <v>1099</v>
      </c>
      <c r="B299" t="s">
        <v>362</v>
      </c>
      <c r="C299" t="s">
        <v>113</v>
      </c>
      <c r="D299" t="s">
        <v>21</v>
      </c>
      <c r="E299">
        <v>25801</v>
      </c>
      <c r="F299" t="s">
        <v>22</v>
      </c>
      <c r="G299" t="s">
        <v>22</v>
      </c>
      <c r="H299" t="s">
        <v>329</v>
      </c>
      <c r="I299" t="s">
        <v>1100</v>
      </c>
      <c r="J299" s="1">
        <v>43619</v>
      </c>
      <c r="K299" s="1">
        <v>43657</v>
      </c>
      <c r="L299" t="s">
        <v>331</v>
      </c>
      <c r="N299" t="s">
        <v>332</v>
      </c>
    </row>
    <row r="300" spans="1:14" x14ac:dyDescent="0.25">
      <c r="A300" t="s">
        <v>343</v>
      </c>
      <c r="B300" t="s">
        <v>1101</v>
      </c>
      <c r="C300" t="s">
        <v>113</v>
      </c>
      <c r="D300" t="s">
        <v>21</v>
      </c>
      <c r="E300">
        <v>25801</v>
      </c>
      <c r="F300" t="s">
        <v>22</v>
      </c>
      <c r="G300" t="s">
        <v>22</v>
      </c>
      <c r="H300" t="s">
        <v>329</v>
      </c>
      <c r="I300" t="s">
        <v>1100</v>
      </c>
      <c r="J300" s="1">
        <v>43619</v>
      </c>
      <c r="K300" s="1">
        <v>43657</v>
      </c>
      <c r="L300" t="s">
        <v>331</v>
      </c>
      <c r="N300" t="s">
        <v>332</v>
      </c>
    </row>
    <row r="301" spans="1:14" x14ac:dyDescent="0.25">
      <c r="A301" t="s">
        <v>111</v>
      </c>
      <c r="B301" t="s">
        <v>112</v>
      </c>
      <c r="C301" t="s">
        <v>113</v>
      </c>
      <c r="D301" t="s">
        <v>21</v>
      </c>
      <c r="E301">
        <v>25801</v>
      </c>
      <c r="F301" t="s">
        <v>22</v>
      </c>
      <c r="G301" t="s">
        <v>22</v>
      </c>
      <c r="H301" t="s">
        <v>329</v>
      </c>
      <c r="I301" t="s">
        <v>449</v>
      </c>
      <c r="J301" s="1">
        <v>43619</v>
      </c>
      <c r="K301" s="1">
        <v>43657</v>
      </c>
      <c r="L301" t="s">
        <v>331</v>
      </c>
      <c r="N301" t="s">
        <v>332</v>
      </c>
    </row>
    <row r="302" spans="1:14" x14ac:dyDescent="0.25">
      <c r="A302" t="s">
        <v>1294</v>
      </c>
      <c r="B302" t="s">
        <v>1295</v>
      </c>
      <c r="C302" t="s">
        <v>304</v>
      </c>
      <c r="D302" t="s">
        <v>21</v>
      </c>
      <c r="E302">
        <v>24740</v>
      </c>
      <c r="F302" t="s">
        <v>22</v>
      </c>
      <c r="G302" t="s">
        <v>22</v>
      </c>
      <c r="H302" t="s">
        <v>329</v>
      </c>
      <c r="I302" t="s">
        <v>330</v>
      </c>
      <c r="J302" t="s">
        <v>80</v>
      </c>
      <c r="K302" s="1">
        <v>43644</v>
      </c>
      <c r="L302" t="s">
        <v>81</v>
      </c>
      <c r="M302" t="str">
        <f>HYPERLINK("https://www.regulations.gov/docket?D=FDA-2019-H-3104")</f>
        <v>https://www.regulations.gov/docket?D=FDA-2019-H-3104</v>
      </c>
      <c r="N302" t="s">
        <v>80</v>
      </c>
    </row>
    <row r="303" spans="1:14" x14ac:dyDescent="0.25">
      <c r="A303" t="s">
        <v>1328</v>
      </c>
      <c r="B303" t="s">
        <v>1329</v>
      </c>
      <c r="C303" t="s">
        <v>517</v>
      </c>
      <c r="D303" t="s">
        <v>21</v>
      </c>
      <c r="E303">
        <v>26431</v>
      </c>
      <c r="F303" t="s">
        <v>22</v>
      </c>
      <c r="G303" t="s">
        <v>22</v>
      </c>
      <c r="H303" t="s">
        <v>329</v>
      </c>
      <c r="I303" t="s">
        <v>330</v>
      </c>
      <c r="J303" s="1">
        <v>43600</v>
      </c>
      <c r="K303" s="1">
        <v>43643</v>
      </c>
      <c r="L303" t="s">
        <v>331</v>
      </c>
      <c r="N303" t="s">
        <v>1330</v>
      </c>
    </row>
    <row r="304" spans="1:14" x14ac:dyDescent="0.25">
      <c r="A304" t="s">
        <v>359</v>
      </c>
      <c r="B304" t="s">
        <v>516</v>
      </c>
      <c r="C304" t="s">
        <v>517</v>
      </c>
      <c r="D304" t="s">
        <v>21</v>
      </c>
      <c r="E304">
        <v>26431</v>
      </c>
      <c r="F304" t="s">
        <v>22</v>
      </c>
      <c r="G304" t="s">
        <v>22</v>
      </c>
      <c r="H304" t="s">
        <v>329</v>
      </c>
      <c r="I304" t="s">
        <v>330</v>
      </c>
      <c r="J304" s="1">
        <v>43600</v>
      </c>
      <c r="K304" s="1">
        <v>43643</v>
      </c>
      <c r="L304" t="s">
        <v>331</v>
      </c>
      <c r="N304" t="s">
        <v>1365</v>
      </c>
    </row>
    <row r="305" spans="1:14" x14ac:dyDescent="0.25">
      <c r="A305" t="s">
        <v>1387</v>
      </c>
      <c r="B305" t="s">
        <v>1388</v>
      </c>
      <c r="C305" t="s">
        <v>517</v>
      </c>
      <c r="D305" t="s">
        <v>21</v>
      </c>
      <c r="E305">
        <v>26431</v>
      </c>
      <c r="F305" t="s">
        <v>22</v>
      </c>
      <c r="G305" t="s">
        <v>22</v>
      </c>
      <c r="H305" t="s">
        <v>329</v>
      </c>
      <c r="I305" t="s">
        <v>330</v>
      </c>
      <c r="J305" s="1">
        <v>43600</v>
      </c>
      <c r="K305" s="1">
        <v>43643</v>
      </c>
      <c r="L305" t="s">
        <v>331</v>
      </c>
      <c r="N305" t="s">
        <v>1330</v>
      </c>
    </row>
    <row r="306" spans="1:14" x14ac:dyDescent="0.25">
      <c r="A306" t="s">
        <v>1464</v>
      </c>
      <c r="B306" t="s">
        <v>1465</v>
      </c>
      <c r="C306" t="s">
        <v>1466</v>
      </c>
      <c r="D306" t="s">
        <v>21</v>
      </c>
      <c r="E306">
        <v>25209</v>
      </c>
      <c r="F306" t="s">
        <v>22</v>
      </c>
      <c r="G306" t="s">
        <v>22</v>
      </c>
      <c r="H306" t="s">
        <v>329</v>
      </c>
      <c r="I306" t="s">
        <v>330</v>
      </c>
      <c r="J306" t="s">
        <v>80</v>
      </c>
      <c r="K306" s="1">
        <v>43641</v>
      </c>
      <c r="L306" t="s">
        <v>81</v>
      </c>
      <c r="M306" t="str">
        <f>HYPERLINK("https://www.regulations.gov/docket?D=FDA-2019-H-2992")</f>
        <v>https://www.regulations.gov/docket?D=FDA-2019-H-2992</v>
      </c>
      <c r="N306" t="s">
        <v>80</v>
      </c>
    </row>
    <row r="307" spans="1:14" x14ac:dyDescent="0.25">
      <c r="A307" t="s">
        <v>1494</v>
      </c>
      <c r="B307" t="s">
        <v>1495</v>
      </c>
      <c r="C307" t="s">
        <v>1293</v>
      </c>
      <c r="D307" t="s">
        <v>21</v>
      </c>
      <c r="E307">
        <v>25443</v>
      </c>
      <c r="F307" t="s">
        <v>22</v>
      </c>
      <c r="G307" t="s">
        <v>22</v>
      </c>
      <c r="H307" t="s">
        <v>329</v>
      </c>
      <c r="I307" t="s">
        <v>330</v>
      </c>
      <c r="J307" s="1">
        <v>43594</v>
      </c>
      <c r="K307" s="1">
        <v>43636</v>
      </c>
      <c r="L307" t="s">
        <v>331</v>
      </c>
      <c r="N307" t="s">
        <v>1330</v>
      </c>
    </row>
    <row r="308" spans="1:14" x14ac:dyDescent="0.25">
      <c r="A308" t="s">
        <v>554</v>
      </c>
      <c r="B308" t="s">
        <v>555</v>
      </c>
      <c r="C308" t="s">
        <v>556</v>
      </c>
      <c r="D308" t="s">
        <v>21</v>
      </c>
      <c r="E308">
        <v>26525</v>
      </c>
      <c r="F308" t="s">
        <v>22</v>
      </c>
      <c r="G308" t="s">
        <v>22</v>
      </c>
      <c r="H308" t="s">
        <v>329</v>
      </c>
      <c r="I308" t="s">
        <v>330</v>
      </c>
      <c r="J308" s="1">
        <v>43583</v>
      </c>
      <c r="K308" s="1">
        <v>43629</v>
      </c>
      <c r="L308" t="s">
        <v>331</v>
      </c>
      <c r="N308" t="s">
        <v>1330</v>
      </c>
    </row>
    <row r="309" spans="1:14" x14ac:dyDescent="0.25">
      <c r="A309" t="s">
        <v>547</v>
      </c>
      <c r="B309" t="s">
        <v>548</v>
      </c>
      <c r="C309" t="s">
        <v>37</v>
      </c>
      <c r="D309" t="s">
        <v>21</v>
      </c>
      <c r="E309">
        <v>26505</v>
      </c>
      <c r="F309" t="s">
        <v>22</v>
      </c>
      <c r="G309" t="s">
        <v>22</v>
      </c>
      <c r="H309" t="s">
        <v>329</v>
      </c>
      <c r="I309" t="s">
        <v>330</v>
      </c>
      <c r="J309" s="1">
        <v>43583</v>
      </c>
      <c r="K309" s="1">
        <v>43622</v>
      </c>
      <c r="L309" t="s">
        <v>331</v>
      </c>
      <c r="N309" t="s">
        <v>1365</v>
      </c>
    </row>
    <row r="310" spans="1:14" x14ac:dyDescent="0.25">
      <c r="A310" t="s">
        <v>513</v>
      </c>
      <c r="B310" t="s">
        <v>514</v>
      </c>
      <c r="C310" t="s">
        <v>515</v>
      </c>
      <c r="D310" t="s">
        <v>21</v>
      </c>
      <c r="E310">
        <v>26570</v>
      </c>
      <c r="F310" t="s">
        <v>22</v>
      </c>
      <c r="G310" t="s">
        <v>22</v>
      </c>
      <c r="H310" t="s">
        <v>329</v>
      </c>
      <c r="I310" t="s">
        <v>330</v>
      </c>
      <c r="J310" s="1">
        <v>43572</v>
      </c>
      <c r="K310" s="1">
        <v>43615</v>
      </c>
      <c r="L310" t="s">
        <v>331</v>
      </c>
      <c r="N310" t="s">
        <v>1365</v>
      </c>
    </row>
    <row r="311" spans="1:14" x14ac:dyDescent="0.25">
      <c r="A311" t="s">
        <v>563</v>
      </c>
      <c r="B311" t="s">
        <v>564</v>
      </c>
      <c r="C311" t="s">
        <v>565</v>
      </c>
      <c r="D311" t="s">
        <v>21</v>
      </c>
      <c r="E311">
        <v>26726</v>
      </c>
      <c r="F311" t="s">
        <v>22</v>
      </c>
      <c r="G311" t="s">
        <v>22</v>
      </c>
      <c r="H311" t="s">
        <v>329</v>
      </c>
      <c r="I311" t="s">
        <v>330</v>
      </c>
      <c r="J311" s="1">
        <v>43546</v>
      </c>
      <c r="K311" s="1">
        <v>43615</v>
      </c>
      <c r="L311" t="s">
        <v>331</v>
      </c>
      <c r="N311" t="s">
        <v>1330</v>
      </c>
    </row>
    <row r="312" spans="1:14" x14ac:dyDescent="0.25">
      <c r="A312" t="s">
        <v>1970</v>
      </c>
      <c r="B312" t="s">
        <v>1971</v>
      </c>
      <c r="C312" t="s">
        <v>565</v>
      </c>
      <c r="D312" t="s">
        <v>21</v>
      </c>
      <c r="E312">
        <v>26726</v>
      </c>
      <c r="F312" t="s">
        <v>22</v>
      </c>
      <c r="G312" t="s">
        <v>22</v>
      </c>
      <c r="H312" t="s">
        <v>329</v>
      </c>
      <c r="I312" t="s">
        <v>330</v>
      </c>
      <c r="J312" s="1">
        <v>43571</v>
      </c>
      <c r="K312" s="1">
        <v>43608</v>
      </c>
      <c r="L312" t="s">
        <v>331</v>
      </c>
      <c r="N312" t="s">
        <v>1365</v>
      </c>
    </row>
    <row r="313" spans="1:14" x14ac:dyDescent="0.25">
      <c r="A313" t="s">
        <v>678</v>
      </c>
      <c r="B313" t="s">
        <v>1980</v>
      </c>
      <c r="C313" t="s">
        <v>680</v>
      </c>
      <c r="D313" t="s">
        <v>21</v>
      </c>
      <c r="E313">
        <v>25541</v>
      </c>
      <c r="F313" t="s">
        <v>22</v>
      </c>
      <c r="G313" t="s">
        <v>22</v>
      </c>
      <c r="H313" t="s">
        <v>329</v>
      </c>
      <c r="I313" t="s">
        <v>1981</v>
      </c>
      <c r="J313" s="1">
        <v>43566</v>
      </c>
      <c r="K313" s="1">
        <v>43608</v>
      </c>
      <c r="L313" t="s">
        <v>331</v>
      </c>
      <c r="N313" t="s">
        <v>1330</v>
      </c>
    </row>
    <row r="314" spans="1:14" x14ac:dyDescent="0.25">
      <c r="A314" t="s">
        <v>1984</v>
      </c>
      <c r="B314" t="s">
        <v>1985</v>
      </c>
      <c r="C314" t="s">
        <v>520</v>
      </c>
      <c r="D314" t="s">
        <v>21</v>
      </c>
      <c r="E314">
        <v>26582</v>
      </c>
      <c r="F314" t="s">
        <v>22</v>
      </c>
      <c r="G314" t="s">
        <v>22</v>
      </c>
      <c r="H314" t="s">
        <v>329</v>
      </c>
      <c r="I314" t="s">
        <v>330</v>
      </c>
      <c r="J314" s="1">
        <v>43572</v>
      </c>
      <c r="K314" s="1">
        <v>43608</v>
      </c>
      <c r="L314" t="s">
        <v>331</v>
      </c>
      <c r="N314" t="s">
        <v>1365</v>
      </c>
    </row>
    <row r="315" spans="1:14" x14ac:dyDescent="0.25">
      <c r="A315" t="s">
        <v>518</v>
      </c>
      <c r="B315" t="s">
        <v>519</v>
      </c>
      <c r="C315" t="s">
        <v>520</v>
      </c>
      <c r="D315" t="s">
        <v>21</v>
      </c>
      <c r="E315">
        <v>26582</v>
      </c>
      <c r="F315" t="s">
        <v>22</v>
      </c>
      <c r="G315" t="s">
        <v>22</v>
      </c>
      <c r="H315" t="s">
        <v>329</v>
      </c>
      <c r="I315" t="s">
        <v>330</v>
      </c>
      <c r="J315" s="1">
        <v>43572</v>
      </c>
      <c r="K315" s="1">
        <v>43608</v>
      </c>
      <c r="L315" t="s">
        <v>331</v>
      </c>
      <c r="N315" t="s">
        <v>332</v>
      </c>
    </row>
    <row r="316" spans="1:14" x14ac:dyDescent="0.25">
      <c r="A316" t="s">
        <v>82</v>
      </c>
      <c r="B316" t="s">
        <v>83</v>
      </c>
      <c r="C316" t="s">
        <v>84</v>
      </c>
      <c r="D316" t="s">
        <v>21</v>
      </c>
      <c r="E316">
        <v>24986</v>
      </c>
      <c r="F316" t="s">
        <v>22</v>
      </c>
      <c r="G316" t="s">
        <v>22</v>
      </c>
      <c r="H316" t="s">
        <v>329</v>
      </c>
      <c r="I316" t="s">
        <v>1981</v>
      </c>
      <c r="J316" s="1">
        <v>43571</v>
      </c>
      <c r="K316" s="1">
        <v>43608</v>
      </c>
      <c r="L316" t="s">
        <v>331</v>
      </c>
      <c r="N316" t="s">
        <v>332</v>
      </c>
    </row>
    <row r="317" spans="1:14" x14ac:dyDescent="0.25">
      <c r="A317" t="s">
        <v>2001</v>
      </c>
      <c r="B317" t="s">
        <v>2002</v>
      </c>
      <c r="C317" t="s">
        <v>637</v>
      </c>
      <c r="D317" t="s">
        <v>21</v>
      </c>
      <c r="E317">
        <v>26101</v>
      </c>
      <c r="F317" t="s">
        <v>22</v>
      </c>
      <c r="G317" t="s">
        <v>22</v>
      </c>
      <c r="H317" t="s">
        <v>329</v>
      </c>
      <c r="I317" t="s">
        <v>330</v>
      </c>
      <c r="J317" s="1">
        <v>43569</v>
      </c>
      <c r="K317" s="1">
        <v>43608</v>
      </c>
      <c r="L317" t="s">
        <v>331</v>
      </c>
      <c r="N317" t="s">
        <v>1330</v>
      </c>
    </row>
    <row r="318" spans="1:14" x14ac:dyDescent="0.25">
      <c r="A318" t="s">
        <v>2147</v>
      </c>
      <c r="B318" t="s">
        <v>2148</v>
      </c>
      <c r="C318" t="s">
        <v>304</v>
      </c>
      <c r="D318" t="s">
        <v>21</v>
      </c>
      <c r="E318">
        <v>24740</v>
      </c>
      <c r="F318" t="s">
        <v>22</v>
      </c>
      <c r="G318" t="s">
        <v>22</v>
      </c>
      <c r="H318" t="s">
        <v>329</v>
      </c>
      <c r="I318" t="s">
        <v>330</v>
      </c>
      <c r="J318" s="1">
        <v>43558</v>
      </c>
      <c r="K318" s="1">
        <v>43601</v>
      </c>
      <c r="L318" t="s">
        <v>331</v>
      </c>
      <c r="N318" t="s">
        <v>1365</v>
      </c>
    </row>
    <row r="319" spans="1:14" x14ac:dyDescent="0.25">
      <c r="A319" t="s">
        <v>2149</v>
      </c>
      <c r="B319" t="s">
        <v>2150</v>
      </c>
      <c r="C319" t="s">
        <v>683</v>
      </c>
      <c r="D319" t="s">
        <v>21</v>
      </c>
      <c r="E319">
        <v>26062</v>
      </c>
      <c r="F319" t="s">
        <v>22</v>
      </c>
      <c r="G319" t="s">
        <v>22</v>
      </c>
      <c r="H319" t="s">
        <v>329</v>
      </c>
      <c r="I319" t="s">
        <v>330</v>
      </c>
      <c r="J319" s="1">
        <v>43563</v>
      </c>
      <c r="K319" s="1">
        <v>43601</v>
      </c>
      <c r="L319" t="s">
        <v>331</v>
      </c>
      <c r="N319" t="s">
        <v>1330</v>
      </c>
    </row>
    <row r="320" spans="1:14" x14ac:dyDescent="0.25">
      <c r="A320" t="s">
        <v>858</v>
      </c>
      <c r="B320" t="s">
        <v>2151</v>
      </c>
      <c r="C320" t="s">
        <v>991</v>
      </c>
      <c r="D320" t="s">
        <v>21</v>
      </c>
      <c r="E320">
        <v>25414</v>
      </c>
      <c r="F320" t="s">
        <v>22</v>
      </c>
      <c r="G320" t="s">
        <v>22</v>
      </c>
      <c r="H320" t="s">
        <v>329</v>
      </c>
      <c r="I320" t="s">
        <v>1981</v>
      </c>
      <c r="J320" s="1">
        <v>43559</v>
      </c>
      <c r="K320" s="1">
        <v>43601</v>
      </c>
      <c r="L320" t="s">
        <v>331</v>
      </c>
      <c r="N320" t="s">
        <v>1330</v>
      </c>
    </row>
    <row r="321" spans="1:14" x14ac:dyDescent="0.25">
      <c r="A321" t="s">
        <v>2260</v>
      </c>
      <c r="B321" t="s">
        <v>550</v>
      </c>
      <c r="C321" t="s">
        <v>551</v>
      </c>
      <c r="D321" t="s">
        <v>21</v>
      </c>
      <c r="E321">
        <v>25315</v>
      </c>
      <c r="F321" t="s">
        <v>22</v>
      </c>
      <c r="G321" t="s">
        <v>22</v>
      </c>
      <c r="H321" t="s">
        <v>329</v>
      </c>
      <c r="I321" t="s">
        <v>1981</v>
      </c>
      <c r="J321" s="1">
        <v>43550</v>
      </c>
      <c r="K321" s="1">
        <v>43594</v>
      </c>
      <c r="L321" t="s">
        <v>331</v>
      </c>
      <c r="N321" t="s">
        <v>1330</v>
      </c>
    </row>
    <row r="322" spans="1:14" x14ac:dyDescent="0.25">
      <c r="A322" t="s">
        <v>2265</v>
      </c>
      <c r="B322" t="s">
        <v>2266</v>
      </c>
      <c r="C322" t="s">
        <v>113</v>
      </c>
      <c r="D322" t="s">
        <v>21</v>
      </c>
      <c r="E322">
        <v>25801</v>
      </c>
      <c r="F322" t="s">
        <v>22</v>
      </c>
      <c r="G322" t="s">
        <v>22</v>
      </c>
      <c r="H322" t="s">
        <v>329</v>
      </c>
      <c r="I322" t="s">
        <v>1981</v>
      </c>
      <c r="J322" s="1">
        <v>43543</v>
      </c>
      <c r="K322" s="1">
        <v>43594</v>
      </c>
      <c r="L322" t="s">
        <v>331</v>
      </c>
      <c r="N322" t="s">
        <v>1365</v>
      </c>
    </row>
    <row r="323" spans="1:14" x14ac:dyDescent="0.25">
      <c r="A323" t="s">
        <v>498</v>
      </c>
      <c r="B323" t="s">
        <v>1000</v>
      </c>
      <c r="C323" t="s">
        <v>1001</v>
      </c>
      <c r="D323" t="s">
        <v>21</v>
      </c>
      <c r="E323">
        <v>25107</v>
      </c>
      <c r="F323" t="s">
        <v>22</v>
      </c>
      <c r="G323" t="s">
        <v>22</v>
      </c>
      <c r="H323" t="s">
        <v>329</v>
      </c>
      <c r="I323" t="s">
        <v>330</v>
      </c>
      <c r="J323" s="1">
        <v>43550</v>
      </c>
      <c r="K323" s="1">
        <v>43594</v>
      </c>
      <c r="L323" t="s">
        <v>331</v>
      </c>
      <c r="N323" t="s">
        <v>1365</v>
      </c>
    </row>
    <row r="324" spans="1:14" x14ac:dyDescent="0.25">
      <c r="A324" t="s">
        <v>2272</v>
      </c>
      <c r="B324" t="s">
        <v>2273</v>
      </c>
      <c r="C324" t="s">
        <v>2274</v>
      </c>
      <c r="D324" t="s">
        <v>21</v>
      </c>
      <c r="E324">
        <v>25035</v>
      </c>
      <c r="F324" t="s">
        <v>22</v>
      </c>
      <c r="G324" t="s">
        <v>22</v>
      </c>
      <c r="H324" t="s">
        <v>329</v>
      </c>
      <c r="I324" t="s">
        <v>1981</v>
      </c>
      <c r="J324" s="1">
        <v>43550</v>
      </c>
      <c r="K324" s="1">
        <v>43594</v>
      </c>
      <c r="L324" t="s">
        <v>331</v>
      </c>
      <c r="N324" t="s">
        <v>1365</v>
      </c>
    </row>
    <row r="325" spans="1:14" x14ac:dyDescent="0.25">
      <c r="A325" t="s">
        <v>775</v>
      </c>
      <c r="B325" t="s">
        <v>2275</v>
      </c>
      <c r="C325" t="s">
        <v>271</v>
      </c>
      <c r="D325" t="s">
        <v>21</v>
      </c>
      <c r="E325">
        <v>25404</v>
      </c>
      <c r="F325" t="s">
        <v>22</v>
      </c>
      <c r="G325" t="s">
        <v>22</v>
      </c>
      <c r="H325" t="s">
        <v>329</v>
      </c>
      <c r="I325" t="s">
        <v>1981</v>
      </c>
      <c r="J325" s="1">
        <v>43550</v>
      </c>
      <c r="K325" s="1">
        <v>43594</v>
      </c>
      <c r="L325" t="s">
        <v>331</v>
      </c>
      <c r="N325" t="s">
        <v>1330</v>
      </c>
    </row>
    <row r="326" spans="1:14" x14ac:dyDescent="0.25">
      <c r="A326" t="s">
        <v>1370</v>
      </c>
      <c r="B326" t="s">
        <v>1371</v>
      </c>
      <c r="C326" t="s">
        <v>266</v>
      </c>
      <c r="D326" t="s">
        <v>21</v>
      </c>
      <c r="E326">
        <v>24970</v>
      </c>
      <c r="F326" t="s">
        <v>22</v>
      </c>
      <c r="G326" t="s">
        <v>22</v>
      </c>
      <c r="H326" t="s">
        <v>329</v>
      </c>
      <c r="I326" t="s">
        <v>1981</v>
      </c>
      <c r="J326" s="1">
        <v>43538</v>
      </c>
      <c r="K326" s="1">
        <v>43587</v>
      </c>
      <c r="L326" t="s">
        <v>331</v>
      </c>
      <c r="N326" t="s">
        <v>1330</v>
      </c>
    </row>
    <row r="327" spans="1:14" x14ac:dyDescent="0.25">
      <c r="A327" t="s">
        <v>439</v>
      </c>
      <c r="B327" t="s">
        <v>2344</v>
      </c>
      <c r="C327" t="s">
        <v>266</v>
      </c>
      <c r="D327" t="s">
        <v>21</v>
      </c>
      <c r="E327">
        <v>24970</v>
      </c>
      <c r="F327" t="s">
        <v>22</v>
      </c>
      <c r="G327" t="s">
        <v>22</v>
      </c>
      <c r="H327" t="s">
        <v>329</v>
      </c>
      <c r="I327" t="s">
        <v>1100</v>
      </c>
      <c r="J327" s="1">
        <v>43538</v>
      </c>
      <c r="K327" s="1">
        <v>43587</v>
      </c>
      <c r="L327" t="s">
        <v>331</v>
      </c>
      <c r="N327" t="s">
        <v>1365</v>
      </c>
    </row>
    <row r="328" spans="1:14" x14ac:dyDescent="0.25">
      <c r="A328" t="s">
        <v>1446</v>
      </c>
      <c r="B328" t="s">
        <v>1447</v>
      </c>
      <c r="C328" t="s">
        <v>266</v>
      </c>
      <c r="D328" t="s">
        <v>21</v>
      </c>
      <c r="E328">
        <v>24970</v>
      </c>
      <c r="F328" t="s">
        <v>22</v>
      </c>
      <c r="G328" t="s">
        <v>22</v>
      </c>
      <c r="H328" t="s">
        <v>329</v>
      </c>
      <c r="I328" t="s">
        <v>1100</v>
      </c>
      <c r="J328" s="1">
        <v>43538</v>
      </c>
      <c r="K328" s="1">
        <v>43587</v>
      </c>
      <c r="L328" t="s">
        <v>331</v>
      </c>
      <c r="N328" t="s">
        <v>1330</v>
      </c>
    </row>
    <row r="329" spans="1:14" x14ac:dyDescent="0.25">
      <c r="A329" t="s">
        <v>2445</v>
      </c>
      <c r="B329" t="s">
        <v>2446</v>
      </c>
      <c r="C329" t="s">
        <v>441</v>
      </c>
      <c r="D329" t="s">
        <v>21</v>
      </c>
      <c r="E329">
        <v>26554</v>
      </c>
      <c r="F329" t="s">
        <v>22</v>
      </c>
      <c r="G329" t="s">
        <v>22</v>
      </c>
      <c r="H329" t="s">
        <v>329</v>
      </c>
      <c r="I329" t="s">
        <v>330</v>
      </c>
      <c r="J329" t="s">
        <v>80</v>
      </c>
      <c r="K329" s="1">
        <v>43578</v>
      </c>
      <c r="L329" t="s">
        <v>81</v>
      </c>
      <c r="M329" t="str">
        <f>HYPERLINK("https://www.regulations.gov/docket?D=FDA-2019-H-1896")</f>
        <v>https://www.regulations.gov/docket?D=FDA-2019-H-1896</v>
      </c>
      <c r="N329" t="s">
        <v>80</v>
      </c>
    </row>
    <row r="330" spans="1:14" x14ac:dyDescent="0.25">
      <c r="A330" t="s">
        <v>2447</v>
      </c>
      <c r="B330" t="s">
        <v>2448</v>
      </c>
      <c r="C330" t="s">
        <v>1380</v>
      </c>
      <c r="D330" t="s">
        <v>21</v>
      </c>
      <c r="E330">
        <v>26330</v>
      </c>
      <c r="F330" t="s">
        <v>22</v>
      </c>
      <c r="G330" t="s">
        <v>22</v>
      </c>
      <c r="H330" t="s">
        <v>329</v>
      </c>
      <c r="I330" t="s">
        <v>330</v>
      </c>
      <c r="J330" t="s">
        <v>80</v>
      </c>
      <c r="K330" s="1">
        <v>43577</v>
      </c>
      <c r="L330" t="s">
        <v>81</v>
      </c>
      <c r="M330" t="str">
        <f>HYPERLINK("https://www.regulations.gov/docket?D=FDA-2019-H-1887")</f>
        <v>https://www.regulations.gov/docket?D=FDA-2019-H-1887</v>
      </c>
      <c r="N330" t="s">
        <v>80</v>
      </c>
    </row>
    <row r="331" spans="1:14" x14ac:dyDescent="0.25">
      <c r="A331" t="s">
        <v>772</v>
      </c>
      <c r="B331" t="s">
        <v>773</v>
      </c>
      <c r="C331" t="s">
        <v>774</v>
      </c>
      <c r="D331" t="s">
        <v>21</v>
      </c>
      <c r="E331">
        <v>25428</v>
      </c>
      <c r="F331" t="s">
        <v>22</v>
      </c>
      <c r="G331" t="s">
        <v>22</v>
      </c>
      <c r="H331" t="s">
        <v>329</v>
      </c>
      <c r="I331" t="s">
        <v>449</v>
      </c>
      <c r="J331" s="1">
        <v>43522</v>
      </c>
      <c r="K331" s="1">
        <v>43573</v>
      </c>
      <c r="L331" t="s">
        <v>331</v>
      </c>
      <c r="N331" t="s">
        <v>1330</v>
      </c>
    </row>
    <row r="332" spans="1:14" x14ac:dyDescent="0.25">
      <c r="A332" t="s">
        <v>2556</v>
      </c>
      <c r="B332" t="s">
        <v>2557</v>
      </c>
      <c r="C332" t="s">
        <v>271</v>
      </c>
      <c r="D332" t="s">
        <v>21</v>
      </c>
      <c r="E332">
        <v>25404</v>
      </c>
      <c r="F332" t="s">
        <v>22</v>
      </c>
      <c r="G332" t="s">
        <v>22</v>
      </c>
      <c r="H332" t="s">
        <v>329</v>
      </c>
      <c r="I332" t="s">
        <v>2558</v>
      </c>
      <c r="J332" t="s">
        <v>80</v>
      </c>
      <c r="K332" s="1">
        <v>43571</v>
      </c>
      <c r="L332" t="s">
        <v>81</v>
      </c>
      <c r="M332" t="str">
        <f>HYPERLINK("https://www.regulations.gov/docket?D=FDA-2019-H-1775")</f>
        <v>https://www.regulations.gov/docket?D=FDA-2019-H-1775</v>
      </c>
      <c r="N332" t="s">
        <v>80</v>
      </c>
    </row>
    <row r="333" spans="1:14" x14ac:dyDescent="0.25">
      <c r="A333" t="s">
        <v>343</v>
      </c>
      <c r="B333" t="s">
        <v>2607</v>
      </c>
      <c r="C333" t="s">
        <v>326</v>
      </c>
      <c r="D333" t="s">
        <v>21</v>
      </c>
      <c r="E333">
        <v>25701</v>
      </c>
      <c r="F333" t="s">
        <v>22</v>
      </c>
      <c r="G333" t="s">
        <v>22</v>
      </c>
      <c r="H333" t="s">
        <v>329</v>
      </c>
      <c r="I333" t="s">
        <v>1981</v>
      </c>
      <c r="J333" s="1">
        <v>43507</v>
      </c>
      <c r="K333" s="1">
        <v>43566</v>
      </c>
      <c r="L333" t="s">
        <v>331</v>
      </c>
      <c r="N333" t="s">
        <v>1365</v>
      </c>
    </row>
    <row r="334" spans="1:14" x14ac:dyDescent="0.25">
      <c r="A334" t="s">
        <v>2622</v>
      </c>
      <c r="B334" t="s">
        <v>2623</v>
      </c>
      <c r="C334" t="s">
        <v>326</v>
      </c>
      <c r="D334" t="s">
        <v>21</v>
      </c>
      <c r="E334">
        <v>25701</v>
      </c>
      <c r="F334" t="s">
        <v>22</v>
      </c>
      <c r="G334" t="s">
        <v>22</v>
      </c>
      <c r="H334" t="s">
        <v>329</v>
      </c>
      <c r="I334" t="s">
        <v>449</v>
      </c>
      <c r="J334" s="1">
        <v>43507</v>
      </c>
      <c r="K334" s="1">
        <v>43566</v>
      </c>
      <c r="L334" t="s">
        <v>331</v>
      </c>
      <c r="N334" t="s">
        <v>1365</v>
      </c>
    </row>
    <row r="335" spans="1:14" x14ac:dyDescent="0.25">
      <c r="A335" t="s">
        <v>1630</v>
      </c>
      <c r="B335" t="s">
        <v>2702</v>
      </c>
      <c r="C335" t="s">
        <v>1632</v>
      </c>
      <c r="D335" t="s">
        <v>21</v>
      </c>
      <c r="E335">
        <v>26041</v>
      </c>
      <c r="F335" t="s">
        <v>22</v>
      </c>
      <c r="G335" t="s">
        <v>22</v>
      </c>
      <c r="H335" t="s">
        <v>329</v>
      </c>
      <c r="I335" t="s">
        <v>330</v>
      </c>
      <c r="J335" s="1">
        <v>43473</v>
      </c>
      <c r="K335" s="1">
        <v>43559</v>
      </c>
      <c r="L335" t="s">
        <v>331</v>
      </c>
      <c r="N335" t="s">
        <v>1365</v>
      </c>
    </row>
    <row r="336" spans="1:14" x14ac:dyDescent="0.25">
      <c r="A336" t="s">
        <v>2717</v>
      </c>
      <c r="B336" t="s">
        <v>2718</v>
      </c>
      <c r="C336" t="s">
        <v>74</v>
      </c>
      <c r="D336" t="s">
        <v>21</v>
      </c>
      <c r="E336">
        <v>24901</v>
      </c>
      <c r="F336" t="s">
        <v>22</v>
      </c>
      <c r="G336" t="s">
        <v>22</v>
      </c>
      <c r="H336" t="s">
        <v>329</v>
      </c>
      <c r="I336" t="s">
        <v>330</v>
      </c>
      <c r="J336" s="1">
        <v>43488</v>
      </c>
      <c r="K336" s="1">
        <v>43559</v>
      </c>
      <c r="L336" t="s">
        <v>331</v>
      </c>
      <c r="N336" t="s">
        <v>1330</v>
      </c>
    </row>
    <row r="337" spans="1:14" x14ac:dyDescent="0.25">
      <c r="A337" t="s">
        <v>2766</v>
      </c>
      <c r="B337" t="s">
        <v>2767</v>
      </c>
      <c r="C337" t="s">
        <v>48</v>
      </c>
      <c r="D337" t="s">
        <v>21</v>
      </c>
      <c r="E337">
        <v>25302</v>
      </c>
      <c r="F337" t="s">
        <v>22</v>
      </c>
      <c r="G337" t="s">
        <v>22</v>
      </c>
      <c r="H337" t="s">
        <v>329</v>
      </c>
      <c r="I337" t="s">
        <v>1981</v>
      </c>
      <c r="J337" s="1">
        <v>43479</v>
      </c>
      <c r="K337" s="1">
        <v>43552</v>
      </c>
      <c r="L337" t="s">
        <v>331</v>
      </c>
      <c r="N337" t="s">
        <v>1330</v>
      </c>
    </row>
    <row r="338" spans="1:14" x14ac:dyDescent="0.25">
      <c r="A338" t="s">
        <v>2772</v>
      </c>
      <c r="B338" t="s">
        <v>2773</v>
      </c>
      <c r="C338" t="s">
        <v>271</v>
      </c>
      <c r="D338" t="s">
        <v>21</v>
      </c>
      <c r="E338">
        <v>25404</v>
      </c>
      <c r="F338" t="s">
        <v>22</v>
      </c>
      <c r="G338" t="s">
        <v>22</v>
      </c>
      <c r="H338" t="s">
        <v>329</v>
      </c>
      <c r="I338" t="s">
        <v>2558</v>
      </c>
      <c r="J338" s="1">
        <v>43475</v>
      </c>
      <c r="K338" s="1">
        <v>43552</v>
      </c>
      <c r="L338" t="s">
        <v>331</v>
      </c>
      <c r="N338" t="s">
        <v>1330</v>
      </c>
    </row>
    <row r="339" spans="1:14" x14ac:dyDescent="0.25">
      <c r="A339" t="s">
        <v>1102</v>
      </c>
      <c r="B339" t="s">
        <v>1103</v>
      </c>
      <c r="C339" t="s">
        <v>683</v>
      </c>
      <c r="D339" t="s">
        <v>21</v>
      </c>
      <c r="E339">
        <v>26062</v>
      </c>
      <c r="F339" t="s">
        <v>22</v>
      </c>
      <c r="G339" t="s">
        <v>22</v>
      </c>
      <c r="H339" t="s">
        <v>329</v>
      </c>
      <c r="I339" t="s">
        <v>330</v>
      </c>
      <c r="J339" s="1">
        <v>43481</v>
      </c>
      <c r="K339" s="1">
        <v>43552</v>
      </c>
      <c r="L339" t="s">
        <v>331</v>
      </c>
      <c r="N339" t="s">
        <v>1365</v>
      </c>
    </row>
    <row r="340" spans="1:14" x14ac:dyDescent="0.25">
      <c r="A340" t="s">
        <v>1982</v>
      </c>
      <c r="B340" t="s">
        <v>1983</v>
      </c>
      <c r="C340" t="s">
        <v>304</v>
      </c>
      <c r="D340" t="s">
        <v>21</v>
      </c>
      <c r="E340">
        <v>24740</v>
      </c>
      <c r="F340" t="s">
        <v>22</v>
      </c>
      <c r="G340" t="s">
        <v>22</v>
      </c>
      <c r="H340" t="s">
        <v>329</v>
      </c>
      <c r="I340" t="s">
        <v>330</v>
      </c>
      <c r="J340" t="s">
        <v>80</v>
      </c>
      <c r="K340" s="1">
        <v>43550</v>
      </c>
      <c r="L340" t="s">
        <v>81</v>
      </c>
      <c r="M340" t="str">
        <f>HYPERLINK("https://www.regulations.gov/docket?D=FDA-2019-H-1410")</f>
        <v>https://www.regulations.gov/docket?D=FDA-2019-H-1410</v>
      </c>
      <c r="N340" t="s">
        <v>80</v>
      </c>
    </row>
    <row r="341" spans="1:14" x14ac:dyDescent="0.25">
      <c r="A341" t="s">
        <v>2224</v>
      </c>
      <c r="B341" t="s">
        <v>2225</v>
      </c>
      <c r="C341" t="s">
        <v>271</v>
      </c>
      <c r="D341" t="s">
        <v>21</v>
      </c>
      <c r="E341">
        <v>25403</v>
      </c>
      <c r="F341" t="s">
        <v>22</v>
      </c>
      <c r="G341" t="s">
        <v>22</v>
      </c>
      <c r="H341" t="s">
        <v>329</v>
      </c>
      <c r="I341" t="s">
        <v>330</v>
      </c>
      <c r="J341" t="s">
        <v>80</v>
      </c>
      <c r="K341" s="1">
        <v>43532</v>
      </c>
      <c r="L341" t="s">
        <v>81</v>
      </c>
      <c r="M341" t="str">
        <f>HYPERLINK("https://www.regulations.gov/docket?D=FDA-2019-H-1090")</f>
        <v>https://www.regulations.gov/docket?D=FDA-2019-H-1090</v>
      </c>
      <c r="N341" t="s">
        <v>80</v>
      </c>
    </row>
    <row r="342" spans="1:14" x14ac:dyDescent="0.25">
      <c r="A342" t="s">
        <v>2951</v>
      </c>
      <c r="B342" t="s">
        <v>1023</v>
      </c>
      <c r="C342" t="s">
        <v>1024</v>
      </c>
      <c r="D342" t="s">
        <v>21</v>
      </c>
      <c r="E342">
        <v>26354</v>
      </c>
      <c r="F342" t="s">
        <v>22</v>
      </c>
      <c r="G342" t="s">
        <v>22</v>
      </c>
      <c r="H342" t="s">
        <v>329</v>
      </c>
      <c r="I342" t="s">
        <v>330</v>
      </c>
      <c r="J342" s="1">
        <v>43456</v>
      </c>
      <c r="K342" s="1">
        <v>43531</v>
      </c>
      <c r="L342" t="s">
        <v>331</v>
      </c>
      <c r="N342" t="s">
        <v>1330</v>
      </c>
    </row>
    <row r="343" spans="1:14" x14ac:dyDescent="0.25">
      <c r="A343" t="s">
        <v>447</v>
      </c>
      <c r="B343" t="s">
        <v>448</v>
      </c>
      <c r="C343" t="s">
        <v>271</v>
      </c>
      <c r="D343" t="s">
        <v>21</v>
      </c>
      <c r="E343">
        <v>25401</v>
      </c>
      <c r="F343" t="s">
        <v>22</v>
      </c>
      <c r="G343" t="s">
        <v>22</v>
      </c>
      <c r="H343" t="s">
        <v>329</v>
      </c>
      <c r="I343" t="s">
        <v>330</v>
      </c>
      <c r="J343" s="1">
        <v>43438</v>
      </c>
      <c r="K343" s="1">
        <v>43517</v>
      </c>
      <c r="L343" t="s">
        <v>331</v>
      </c>
      <c r="N343" t="s">
        <v>1365</v>
      </c>
    </row>
    <row r="344" spans="1:14" x14ac:dyDescent="0.25">
      <c r="A344" t="s">
        <v>2302</v>
      </c>
      <c r="B344" t="s">
        <v>2303</v>
      </c>
      <c r="C344" t="s">
        <v>774</v>
      </c>
      <c r="D344" t="s">
        <v>21</v>
      </c>
      <c r="E344">
        <v>25428</v>
      </c>
      <c r="F344" t="s">
        <v>22</v>
      </c>
      <c r="G344" t="s">
        <v>22</v>
      </c>
      <c r="H344" t="s">
        <v>329</v>
      </c>
      <c r="I344" t="s">
        <v>2558</v>
      </c>
      <c r="J344" t="s">
        <v>80</v>
      </c>
      <c r="K344" s="1">
        <v>43502</v>
      </c>
      <c r="L344" t="s">
        <v>81</v>
      </c>
      <c r="M344" t="str">
        <f>HYPERLINK("https://www.regulations.gov/docket?D=FDA-2019-H-0569")</f>
        <v>https://www.regulations.gov/docket?D=FDA-2019-H-0569</v>
      </c>
      <c r="N344" t="s">
        <v>80</v>
      </c>
    </row>
    <row r="345" spans="1:14" x14ac:dyDescent="0.25">
      <c r="A345" t="s">
        <v>2583</v>
      </c>
      <c r="B345" t="s">
        <v>2584</v>
      </c>
      <c r="C345" t="s">
        <v>1782</v>
      </c>
      <c r="D345" t="s">
        <v>21</v>
      </c>
      <c r="E345">
        <v>25571</v>
      </c>
      <c r="F345" t="s">
        <v>22</v>
      </c>
      <c r="G345" t="s">
        <v>22</v>
      </c>
      <c r="H345" t="s">
        <v>329</v>
      </c>
      <c r="I345" t="s">
        <v>1981</v>
      </c>
      <c r="J345" t="s">
        <v>80</v>
      </c>
      <c r="K345" s="1">
        <v>43501</v>
      </c>
      <c r="L345" t="s">
        <v>81</v>
      </c>
      <c r="M345" t="str">
        <f>HYPERLINK("https://www.regulations.gov/docket?D=FDA-2019-H-0548")</f>
        <v>https://www.regulations.gov/docket?D=FDA-2019-H-0548</v>
      </c>
      <c r="N345" t="s">
        <v>80</v>
      </c>
    </row>
    <row r="346" spans="1:14" x14ac:dyDescent="0.25">
      <c r="A346" t="s">
        <v>349</v>
      </c>
      <c r="B346" t="s">
        <v>350</v>
      </c>
      <c r="C346" t="s">
        <v>326</v>
      </c>
      <c r="D346" t="s">
        <v>21</v>
      </c>
      <c r="E346">
        <v>25705</v>
      </c>
      <c r="F346" t="s">
        <v>22</v>
      </c>
      <c r="G346" t="s">
        <v>22</v>
      </c>
      <c r="H346" t="s">
        <v>329</v>
      </c>
      <c r="I346" t="s">
        <v>330</v>
      </c>
      <c r="J346" s="1">
        <v>43405</v>
      </c>
      <c r="K346" s="1">
        <v>43482</v>
      </c>
      <c r="L346" t="s">
        <v>331</v>
      </c>
      <c r="N346" t="s">
        <v>1365</v>
      </c>
    </row>
    <row r="347" spans="1:14" x14ac:dyDescent="0.25">
      <c r="A347" t="s">
        <v>1087</v>
      </c>
      <c r="B347" t="s">
        <v>1088</v>
      </c>
      <c r="C347" t="s">
        <v>1089</v>
      </c>
      <c r="D347" t="s">
        <v>21</v>
      </c>
      <c r="E347">
        <v>25504</v>
      </c>
      <c r="F347" t="s">
        <v>22</v>
      </c>
      <c r="G347" t="s">
        <v>22</v>
      </c>
      <c r="H347" t="s">
        <v>329</v>
      </c>
      <c r="I347" t="s">
        <v>1981</v>
      </c>
      <c r="J347" t="s">
        <v>80</v>
      </c>
      <c r="K347" s="1">
        <v>43473</v>
      </c>
      <c r="L347" t="s">
        <v>81</v>
      </c>
      <c r="M347" t="str">
        <f>HYPERLINK("https://www.regulations.gov/docket?D=FDA-2019-H-0081")</f>
        <v>https://www.regulations.gov/docket?D=FDA-2019-H-0081</v>
      </c>
      <c r="N347" t="s">
        <v>80</v>
      </c>
    </row>
    <row r="348" spans="1:14" x14ac:dyDescent="0.25">
      <c r="A348" t="s">
        <v>2481</v>
      </c>
      <c r="B348" t="s">
        <v>2482</v>
      </c>
      <c r="C348" t="s">
        <v>98</v>
      </c>
      <c r="D348" t="s">
        <v>21</v>
      </c>
      <c r="E348">
        <v>25271</v>
      </c>
      <c r="F348" t="s">
        <v>22</v>
      </c>
      <c r="G348" t="s">
        <v>22</v>
      </c>
      <c r="H348" t="s">
        <v>329</v>
      </c>
      <c r="I348" t="s">
        <v>330</v>
      </c>
      <c r="J348" s="1">
        <v>43403</v>
      </c>
      <c r="K348" s="1">
        <v>43468</v>
      </c>
      <c r="L348" t="s">
        <v>331</v>
      </c>
      <c r="N348" t="s">
        <v>1365</v>
      </c>
    </row>
    <row r="349" spans="1:14" x14ac:dyDescent="0.25">
      <c r="A349" t="s">
        <v>121</v>
      </c>
      <c r="B349" t="s">
        <v>122</v>
      </c>
      <c r="C349" t="s">
        <v>98</v>
      </c>
      <c r="D349" t="s">
        <v>21</v>
      </c>
      <c r="E349">
        <v>25271</v>
      </c>
      <c r="F349" t="s">
        <v>22</v>
      </c>
      <c r="G349" t="s">
        <v>22</v>
      </c>
      <c r="H349" t="s">
        <v>329</v>
      </c>
      <c r="I349" t="s">
        <v>330</v>
      </c>
      <c r="J349" s="1">
        <v>43396</v>
      </c>
      <c r="K349" s="1">
        <v>43454</v>
      </c>
      <c r="L349" t="s">
        <v>331</v>
      </c>
      <c r="N349" t="s">
        <v>1330</v>
      </c>
    </row>
    <row r="350" spans="1:14" x14ac:dyDescent="0.25">
      <c r="A350" t="s">
        <v>510</v>
      </c>
      <c r="B350" t="s">
        <v>3993</v>
      </c>
      <c r="C350" t="s">
        <v>512</v>
      </c>
      <c r="D350" t="s">
        <v>21</v>
      </c>
      <c r="E350">
        <v>26201</v>
      </c>
      <c r="F350" t="s">
        <v>22</v>
      </c>
      <c r="G350" t="s">
        <v>22</v>
      </c>
      <c r="H350" t="s">
        <v>329</v>
      </c>
      <c r="I350" t="s">
        <v>449</v>
      </c>
      <c r="J350" s="1">
        <v>43372</v>
      </c>
      <c r="K350" s="1">
        <v>43440</v>
      </c>
      <c r="L350" t="s">
        <v>331</v>
      </c>
      <c r="N350" t="s">
        <v>1330</v>
      </c>
    </row>
    <row r="351" spans="1:14" x14ac:dyDescent="0.25">
      <c r="A351" t="s">
        <v>1075</v>
      </c>
      <c r="B351" t="s">
        <v>1076</v>
      </c>
      <c r="C351" t="s">
        <v>326</v>
      </c>
      <c r="D351" t="s">
        <v>21</v>
      </c>
      <c r="E351">
        <v>25701</v>
      </c>
      <c r="F351" t="s">
        <v>22</v>
      </c>
      <c r="G351" t="s">
        <v>22</v>
      </c>
      <c r="H351" t="s">
        <v>329</v>
      </c>
      <c r="I351" t="s">
        <v>1100</v>
      </c>
      <c r="J351" s="1">
        <v>43383</v>
      </c>
      <c r="K351" s="1">
        <v>43433</v>
      </c>
      <c r="L351" t="s">
        <v>331</v>
      </c>
      <c r="N351" t="s">
        <v>1330</v>
      </c>
    </row>
    <row r="352" spans="1:14" x14ac:dyDescent="0.25">
      <c r="A352" t="s">
        <v>4101</v>
      </c>
      <c r="B352" t="s">
        <v>4102</v>
      </c>
      <c r="C352" t="s">
        <v>271</v>
      </c>
      <c r="D352" t="s">
        <v>21</v>
      </c>
      <c r="E352">
        <v>25405</v>
      </c>
      <c r="F352" t="s">
        <v>22</v>
      </c>
      <c r="G352" t="s">
        <v>22</v>
      </c>
      <c r="H352" t="s">
        <v>329</v>
      </c>
      <c r="I352" t="s">
        <v>2558</v>
      </c>
      <c r="J352" t="s">
        <v>80</v>
      </c>
      <c r="K352" s="1">
        <v>43420</v>
      </c>
      <c r="L352" t="s">
        <v>81</v>
      </c>
      <c r="M352" t="str">
        <f>HYPERLINK("https://www.regulations.gov/docket?D=FDA-2018-H-4361")</f>
        <v>https://www.regulations.gov/docket?D=FDA-2018-H-4361</v>
      </c>
      <c r="N352" t="s">
        <v>80</v>
      </c>
    </row>
    <row r="353" spans="1:14" x14ac:dyDescent="0.25">
      <c r="A353" t="s">
        <v>1061</v>
      </c>
      <c r="B353" t="s">
        <v>1062</v>
      </c>
      <c r="C353" t="s">
        <v>48</v>
      </c>
      <c r="D353" t="s">
        <v>21</v>
      </c>
      <c r="E353">
        <v>25314</v>
      </c>
      <c r="F353" t="s">
        <v>22</v>
      </c>
      <c r="G353" t="s">
        <v>22</v>
      </c>
      <c r="H353" t="s">
        <v>329</v>
      </c>
      <c r="I353" t="s">
        <v>1981</v>
      </c>
      <c r="J353" s="1">
        <v>43365</v>
      </c>
      <c r="K353" s="1">
        <v>43419</v>
      </c>
      <c r="L353" t="s">
        <v>331</v>
      </c>
      <c r="N353" t="s">
        <v>1365</v>
      </c>
    </row>
    <row r="354" spans="1:14" x14ac:dyDescent="0.25">
      <c r="A354" t="s">
        <v>485</v>
      </c>
      <c r="B354" t="s">
        <v>486</v>
      </c>
      <c r="C354" t="s">
        <v>487</v>
      </c>
      <c r="D354" t="s">
        <v>21</v>
      </c>
      <c r="E354">
        <v>25840</v>
      </c>
      <c r="F354" t="s">
        <v>22</v>
      </c>
      <c r="G354" t="s">
        <v>22</v>
      </c>
      <c r="H354" t="s">
        <v>329</v>
      </c>
      <c r="I354" t="s">
        <v>1981</v>
      </c>
      <c r="J354" s="1">
        <v>43358</v>
      </c>
      <c r="K354" s="1">
        <v>43412</v>
      </c>
      <c r="L354" t="s">
        <v>331</v>
      </c>
      <c r="N354" t="s">
        <v>1365</v>
      </c>
    </row>
    <row r="355" spans="1:14" x14ac:dyDescent="0.25">
      <c r="A355" t="s">
        <v>366</v>
      </c>
      <c r="B355" t="s">
        <v>367</v>
      </c>
      <c r="C355" t="s">
        <v>113</v>
      </c>
      <c r="D355" t="s">
        <v>21</v>
      </c>
      <c r="E355">
        <v>25801</v>
      </c>
      <c r="F355" t="s">
        <v>22</v>
      </c>
      <c r="G355" t="s">
        <v>22</v>
      </c>
      <c r="H355" t="s">
        <v>329</v>
      </c>
      <c r="I355" t="s">
        <v>1981</v>
      </c>
      <c r="J355" s="1">
        <v>43356</v>
      </c>
      <c r="K355" s="1">
        <v>43412</v>
      </c>
      <c r="L355" t="s">
        <v>331</v>
      </c>
      <c r="N355" t="s">
        <v>1365</v>
      </c>
    </row>
    <row r="356" spans="1:14" x14ac:dyDescent="0.25">
      <c r="A356" t="s">
        <v>2356</v>
      </c>
      <c r="B356" t="s">
        <v>2357</v>
      </c>
      <c r="C356" t="s">
        <v>2358</v>
      </c>
      <c r="D356" t="s">
        <v>21</v>
      </c>
      <c r="E356">
        <v>25177</v>
      </c>
      <c r="F356" t="s">
        <v>22</v>
      </c>
      <c r="G356" t="s">
        <v>22</v>
      </c>
      <c r="H356" t="s">
        <v>329</v>
      </c>
      <c r="I356" t="s">
        <v>1981</v>
      </c>
      <c r="J356" t="s">
        <v>80</v>
      </c>
      <c r="K356" s="1">
        <v>43361</v>
      </c>
      <c r="L356" t="s">
        <v>81</v>
      </c>
      <c r="M356" t="str">
        <f>HYPERLINK("https://www.regulations.gov/docket?D=FDA-2018-H-3517")</f>
        <v>https://www.regulations.gov/docket?D=FDA-2018-H-3517</v>
      </c>
      <c r="N356" t="s">
        <v>80</v>
      </c>
    </row>
    <row r="357" spans="1:14" x14ac:dyDescent="0.25">
      <c r="A357" t="s">
        <v>2836</v>
      </c>
      <c r="B357" t="s">
        <v>4901</v>
      </c>
      <c r="C357" t="s">
        <v>637</v>
      </c>
      <c r="D357" t="s">
        <v>21</v>
      </c>
      <c r="E357">
        <v>26104</v>
      </c>
      <c r="F357" t="s">
        <v>22</v>
      </c>
      <c r="G357" t="s">
        <v>22</v>
      </c>
      <c r="H357" t="s">
        <v>329</v>
      </c>
      <c r="I357" t="s">
        <v>449</v>
      </c>
      <c r="J357" s="1">
        <v>43335</v>
      </c>
      <c r="K357" s="1">
        <v>43342</v>
      </c>
      <c r="L357" t="s">
        <v>331</v>
      </c>
      <c r="N357" t="s">
        <v>1365</v>
      </c>
    </row>
    <row r="358" spans="1:14" x14ac:dyDescent="0.25">
      <c r="A358" t="s">
        <v>1294</v>
      </c>
      <c r="B358" t="s">
        <v>4904</v>
      </c>
      <c r="C358" t="s">
        <v>304</v>
      </c>
      <c r="D358" t="s">
        <v>21</v>
      </c>
      <c r="E358">
        <v>24740</v>
      </c>
      <c r="F358" t="s">
        <v>22</v>
      </c>
      <c r="G358" t="s">
        <v>22</v>
      </c>
      <c r="H358" t="s">
        <v>329</v>
      </c>
      <c r="I358" t="s">
        <v>1981</v>
      </c>
      <c r="J358" s="1">
        <v>43339</v>
      </c>
      <c r="K358" s="1">
        <v>43342</v>
      </c>
      <c r="L358" t="s">
        <v>331</v>
      </c>
      <c r="N358" t="s">
        <v>1365</v>
      </c>
    </row>
    <row r="359" spans="1:14" x14ac:dyDescent="0.25">
      <c r="A359" t="s">
        <v>4947</v>
      </c>
      <c r="B359" t="s">
        <v>4948</v>
      </c>
      <c r="C359" t="s">
        <v>2358</v>
      </c>
      <c r="D359" t="s">
        <v>21</v>
      </c>
      <c r="E359">
        <v>25177</v>
      </c>
      <c r="F359" t="s">
        <v>22</v>
      </c>
      <c r="G359" t="s">
        <v>22</v>
      </c>
      <c r="H359" t="s">
        <v>329</v>
      </c>
      <c r="I359" t="s">
        <v>1981</v>
      </c>
      <c r="J359" s="1">
        <v>43259</v>
      </c>
      <c r="K359" s="1">
        <v>43314</v>
      </c>
      <c r="L359" t="s">
        <v>331</v>
      </c>
      <c r="N359" t="s">
        <v>1330</v>
      </c>
    </row>
    <row r="360" spans="1:14" x14ac:dyDescent="0.25">
      <c r="A360" t="s">
        <v>2952</v>
      </c>
      <c r="B360" t="s">
        <v>2953</v>
      </c>
      <c r="C360" t="s">
        <v>326</v>
      </c>
      <c r="D360" t="s">
        <v>21</v>
      </c>
      <c r="E360">
        <v>25702</v>
      </c>
      <c r="F360" t="s">
        <v>22</v>
      </c>
      <c r="G360" t="s">
        <v>22</v>
      </c>
      <c r="H360" t="s">
        <v>329</v>
      </c>
      <c r="I360" t="s">
        <v>330</v>
      </c>
      <c r="J360" s="1">
        <v>43291</v>
      </c>
      <c r="K360" s="1">
        <v>43314</v>
      </c>
      <c r="L360" t="s">
        <v>331</v>
      </c>
      <c r="N360" t="s">
        <v>1365</v>
      </c>
    </row>
    <row r="361" spans="1:14" x14ac:dyDescent="0.25">
      <c r="A361" t="s">
        <v>4116</v>
      </c>
      <c r="B361" t="s">
        <v>2723</v>
      </c>
      <c r="C361" t="s">
        <v>48</v>
      </c>
      <c r="D361" t="s">
        <v>21</v>
      </c>
      <c r="E361">
        <v>25315</v>
      </c>
      <c r="F361" t="s">
        <v>22</v>
      </c>
      <c r="G361" t="s">
        <v>22</v>
      </c>
      <c r="H361" t="s">
        <v>329</v>
      </c>
      <c r="I361" t="s">
        <v>2558</v>
      </c>
      <c r="J361" s="1">
        <v>43300</v>
      </c>
      <c r="K361" s="1">
        <v>43314</v>
      </c>
      <c r="L361" t="s">
        <v>331</v>
      </c>
      <c r="N361" t="s">
        <v>1330</v>
      </c>
    </row>
    <row r="362" spans="1:14" x14ac:dyDescent="0.25">
      <c r="A362" t="s">
        <v>139</v>
      </c>
      <c r="B362" t="s">
        <v>140</v>
      </c>
      <c r="C362" t="s">
        <v>48</v>
      </c>
      <c r="D362" t="s">
        <v>21</v>
      </c>
      <c r="E362">
        <v>25387</v>
      </c>
      <c r="F362" t="s">
        <v>22</v>
      </c>
      <c r="G362" t="s">
        <v>22</v>
      </c>
      <c r="H362" t="s">
        <v>329</v>
      </c>
      <c r="I362" t="s">
        <v>449</v>
      </c>
      <c r="J362" s="1">
        <v>43300</v>
      </c>
      <c r="K362" s="1">
        <v>43307</v>
      </c>
      <c r="L362" t="s">
        <v>331</v>
      </c>
      <c r="N362" t="s">
        <v>1330</v>
      </c>
    </row>
    <row r="363" spans="1:14" x14ac:dyDescent="0.25">
      <c r="A363" t="s">
        <v>359</v>
      </c>
      <c r="B363" t="s">
        <v>2639</v>
      </c>
      <c r="C363" t="s">
        <v>326</v>
      </c>
      <c r="D363" t="s">
        <v>21</v>
      </c>
      <c r="E363">
        <v>25701</v>
      </c>
      <c r="F363" t="s">
        <v>22</v>
      </c>
      <c r="G363" t="s">
        <v>22</v>
      </c>
      <c r="H363" t="s">
        <v>329</v>
      </c>
      <c r="I363" t="s">
        <v>330</v>
      </c>
      <c r="J363" s="1">
        <v>43291</v>
      </c>
      <c r="K363" s="1">
        <v>43307</v>
      </c>
      <c r="L363" t="s">
        <v>331</v>
      </c>
      <c r="N363" t="s">
        <v>1365</v>
      </c>
    </row>
    <row r="364" spans="1:14" x14ac:dyDescent="0.25">
      <c r="A364" t="s">
        <v>3181</v>
      </c>
      <c r="B364" t="s">
        <v>3182</v>
      </c>
      <c r="C364" t="s">
        <v>326</v>
      </c>
      <c r="D364" t="s">
        <v>21</v>
      </c>
      <c r="E364">
        <v>25701</v>
      </c>
      <c r="F364" t="s">
        <v>22</v>
      </c>
      <c r="G364" t="s">
        <v>22</v>
      </c>
      <c r="H364" t="s">
        <v>329</v>
      </c>
      <c r="I364" t="s">
        <v>330</v>
      </c>
      <c r="J364" s="1">
        <v>43291</v>
      </c>
      <c r="K364" s="1">
        <v>43307</v>
      </c>
      <c r="L364" t="s">
        <v>331</v>
      </c>
      <c r="N364" t="s">
        <v>1365</v>
      </c>
    </row>
    <row r="365" spans="1:14" x14ac:dyDescent="0.25">
      <c r="A365" t="s">
        <v>970</v>
      </c>
      <c r="B365" t="s">
        <v>1090</v>
      </c>
      <c r="C365" t="s">
        <v>326</v>
      </c>
      <c r="D365" t="s">
        <v>21</v>
      </c>
      <c r="E365">
        <v>25701</v>
      </c>
      <c r="F365" t="s">
        <v>22</v>
      </c>
      <c r="G365" t="s">
        <v>22</v>
      </c>
      <c r="H365" t="s">
        <v>329</v>
      </c>
      <c r="I365" t="s">
        <v>1981</v>
      </c>
      <c r="J365" s="1">
        <v>43291</v>
      </c>
      <c r="K365" s="1">
        <v>43307</v>
      </c>
      <c r="L365" t="s">
        <v>331</v>
      </c>
      <c r="N365" t="s">
        <v>1365</v>
      </c>
    </row>
    <row r="366" spans="1:14" x14ac:dyDescent="0.25">
      <c r="A366" t="s">
        <v>2302</v>
      </c>
      <c r="B366" t="s">
        <v>2303</v>
      </c>
      <c r="C366" t="s">
        <v>774</v>
      </c>
      <c r="D366" t="s">
        <v>21</v>
      </c>
      <c r="E366">
        <v>25428</v>
      </c>
      <c r="F366" t="s">
        <v>22</v>
      </c>
      <c r="G366" t="s">
        <v>22</v>
      </c>
      <c r="H366" t="s">
        <v>329</v>
      </c>
      <c r="I366" t="s">
        <v>330</v>
      </c>
      <c r="J366" s="1">
        <v>43286</v>
      </c>
      <c r="K366" s="1">
        <v>43300</v>
      </c>
      <c r="L366" t="s">
        <v>331</v>
      </c>
      <c r="N366" t="s">
        <v>1330</v>
      </c>
    </row>
    <row r="367" spans="1:14" x14ac:dyDescent="0.25">
      <c r="A367" t="s">
        <v>2272</v>
      </c>
      <c r="B367" t="s">
        <v>4985</v>
      </c>
      <c r="C367" t="s">
        <v>1466</v>
      </c>
      <c r="D367" t="s">
        <v>21</v>
      </c>
      <c r="E367">
        <v>25209</v>
      </c>
      <c r="F367" t="s">
        <v>22</v>
      </c>
      <c r="G367" t="s">
        <v>22</v>
      </c>
      <c r="H367" t="s">
        <v>329</v>
      </c>
      <c r="I367" t="s">
        <v>1981</v>
      </c>
      <c r="J367" s="1">
        <v>43286</v>
      </c>
      <c r="K367" s="1">
        <v>43300</v>
      </c>
      <c r="L367" t="s">
        <v>331</v>
      </c>
      <c r="N367" t="s">
        <v>1330</v>
      </c>
    </row>
    <row r="368" spans="1:14" x14ac:dyDescent="0.25">
      <c r="A368" t="s">
        <v>3271</v>
      </c>
      <c r="B368" t="s">
        <v>3272</v>
      </c>
      <c r="C368" t="s">
        <v>48</v>
      </c>
      <c r="D368" t="s">
        <v>21</v>
      </c>
      <c r="E368">
        <v>25304</v>
      </c>
      <c r="F368" t="s">
        <v>22</v>
      </c>
      <c r="G368" t="s">
        <v>22</v>
      </c>
      <c r="H368" t="s">
        <v>329</v>
      </c>
      <c r="I368" t="s">
        <v>1981</v>
      </c>
      <c r="J368" t="s">
        <v>80</v>
      </c>
      <c r="K368" s="1">
        <v>43290</v>
      </c>
      <c r="L368" t="s">
        <v>81</v>
      </c>
      <c r="M368" t="str">
        <f>HYPERLINK("https://www.regulations.gov/docket?D=FDA-2018-H-2618")</f>
        <v>https://www.regulations.gov/docket?D=FDA-2018-H-2618</v>
      </c>
      <c r="N368" t="s">
        <v>80</v>
      </c>
    </row>
    <row r="369" spans="1:14" x14ac:dyDescent="0.25">
      <c r="A369" t="s">
        <v>3475</v>
      </c>
      <c r="B369" t="s">
        <v>3476</v>
      </c>
      <c r="C369" t="s">
        <v>3477</v>
      </c>
      <c r="D369" t="s">
        <v>21</v>
      </c>
      <c r="E369">
        <v>25818</v>
      </c>
      <c r="F369" t="s">
        <v>22</v>
      </c>
      <c r="G369" t="s">
        <v>22</v>
      </c>
      <c r="H369" t="s">
        <v>329</v>
      </c>
      <c r="I369" t="s">
        <v>1100</v>
      </c>
      <c r="J369" s="1">
        <v>43271</v>
      </c>
      <c r="K369" s="1">
        <v>43286</v>
      </c>
      <c r="L369" t="s">
        <v>331</v>
      </c>
      <c r="N369" t="s">
        <v>1365</v>
      </c>
    </row>
    <row r="370" spans="1:14" x14ac:dyDescent="0.25">
      <c r="A370" t="s">
        <v>2415</v>
      </c>
      <c r="B370" t="s">
        <v>2416</v>
      </c>
      <c r="C370" t="s">
        <v>2417</v>
      </c>
      <c r="D370" t="s">
        <v>21</v>
      </c>
      <c r="E370">
        <v>25085</v>
      </c>
      <c r="F370" t="s">
        <v>22</v>
      </c>
      <c r="G370" t="s">
        <v>22</v>
      </c>
      <c r="H370" t="s">
        <v>329</v>
      </c>
      <c r="I370" t="s">
        <v>1981</v>
      </c>
      <c r="J370" s="1">
        <v>43269</v>
      </c>
      <c r="K370" s="1">
        <v>43279</v>
      </c>
      <c r="L370" t="s">
        <v>331</v>
      </c>
      <c r="N370" t="s">
        <v>1365</v>
      </c>
    </row>
    <row r="371" spans="1:14" x14ac:dyDescent="0.25">
      <c r="A371" t="s">
        <v>2608</v>
      </c>
      <c r="B371" t="s">
        <v>2609</v>
      </c>
      <c r="C371" t="s">
        <v>683</v>
      </c>
      <c r="D371" t="s">
        <v>21</v>
      </c>
      <c r="E371">
        <v>26062</v>
      </c>
      <c r="F371" t="s">
        <v>22</v>
      </c>
      <c r="G371" t="s">
        <v>22</v>
      </c>
      <c r="H371" t="s">
        <v>329</v>
      </c>
      <c r="I371" t="s">
        <v>330</v>
      </c>
      <c r="J371" s="1">
        <v>43226</v>
      </c>
      <c r="K371" s="1">
        <v>43279</v>
      </c>
      <c r="L371" t="s">
        <v>331</v>
      </c>
      <c r="N371" t="s">
        <v>1330</v>
      </c>
    </row>
    <row r="372" spans="1:14" x14ac:dyDescent="0.25">
      <c r="A372" t="s">
        <v>970</v>
      </c>
      <c r="B372" t="s">
        <v>1600</v>
      </c>
      <c r="C372" t="s">
        <v>98</v>
      </c>
      <c r="D372" t="s">
        <v>21</v>
      </c>
      <c r="E372">
        <v>25271</v>
      </c>
      <c r="F372" t="s">
        <v>22</v>
      </c>
      <c r="G372" t="s">
        <v>22</v>
      </c>
      <c r="H372" t="s">
        <v>329</v>
      </c>
      <c r="I372" t="s">
        <v>1981</v>
      </c>
      <c r="J372" s="1">
        <v>43228</v>
      </c>
      <c r="K372" s="1">
        <v>43279</v>
      </c>
      <c r="L372" t="s">
        <v>331</v>
      </c>
      <c r="N372" t="s">
        <v>1330</v>
      </c>
    </row>
    <row r="373" spans="1:14" x14ac:dyDescent="0.25">
      <c r="A373" t="s">
        <v>3290</v>
      </c>
      <c r="B373" t="s">
        <v>2557</v>
      </c>
      <c r="C373" t="s">
        <v>271</v>
      </c>
      <c r="D373" t="s">
        <v>21</v>
      </c>
      <c r="E373">
        <v>25404</v>
      </c>
      <c r="F373" t="s">
        <v>22</v>
      </c>
      <c r="G373" t="s">
        <v>22</v>
      </c>
      <c r="H373" t="s">
        <v>329</v>
      </c>
      <c r="I373" t="s">
        <v>2558</v>
      </c>
      <c r="J373" s="1">
        <v>43272</v>
      </c>
      <c r="K373" s="1">
        <v>43279</v>
      </c>
      <c r="L373" t="s">
        <v>331</v>
      </c>
      <c r="N373" t="s">
        <v>1330</v>
      </c>
    </row>
    <row r="374" spans="1:14" x14ac:dyDescent="0.25">
      <c r="A374" t="s">
        <v>75</v>
      </c>
      <c r="B374" t="s">
        <v>76</v>
      </c>
      <c r="C374" t="s">
        <v>77</v>
      </c>
      <c r="D374" t="s">
        <v>21</v>
      </c>
      <c r="E374">
        <v>25671</v>
      </c>
      <c r="F374" t="s">
        <v>22</v>
      </c>
      <c r="G374" t="s">
        <v>22</v>
      </c>
      <c r="H374" t="s">
        <v>78</v>
      </c>
      <c r="I374" t="s">
        <v>79</v>
      </c>
      <c r="J374" t="s">
        <v>80</v>
      </c>
      <c r="K374" s="1">
        <v>43735</v>
      </c>
      <c r="L374" t="s">
        <v>81</v>
      </c>
      <c r="M374" t="str">
        <f>HYPERLINK("https://www.regulations.gov/docket?D=FDA-2019-H-4486")</f>
        <v>https://www.regulations.gov/docket?D=FDA-2019-H-4486</v>
      </c>
      <c r="N374" t="s">
        <v>80</v>
      </c>
    </row>
    <row r="375" spans="1:14" x14ac:dyDescent="0.25">
      <c r="A375" t="s">
        <v>2676</v>
      </c>
      <c r="B375" t="s">
        <v>2677</v>
      </c>
      <c r="C375" t="s">
        <v>326</v>
      </c>
      <c r="D375" t="s">
        <v>21</v>
      </c>
      <c r="E375">
        <v>25705</v>
      </c>
      <c r="F375" t="s">
        <v>22</v>
      </c>
      <c r="G375" t="s">
        <v>22</v>
      </c>
      <c r="H375" t="s">
        <v>78</v>
      </c>
      <c r="I375" t="s">
        <v>79</v>
      </c>
      <c r="J375" t="s">
        <v>80</v>
      </c>
      <c r="K375" s="1">
        <v>43560</v>
      </c>
      <c r="L375" t="s">
        <v>81</v>
      </c>
      <c r="M375" t="str">
        <f>HYPERLINK("https://www.regulations.gov/docket?D=FDA-2019-H-1599")</f>
        <v>https://www.regulations.gov/docket?D=FDA-2019-H-1599</v>
      </c>
      <c r="N375" t="s">
        <v>80</v>
      </c>
    </row>
    <row r="376" spans="1:14" x14ac:dyDescent="0.25">
      <c r="A376" t="s">
        <v>2696</v>
      </c>
      <c r="B376" t="s">
        <v>2697</v>
      </c>
      <c r="C376" t="s">
        <v>326</v>
      </c>
      <c r="D376" t="s">
        <v>21</v>
      </c>
      <c r="E376">
        <v>25705</v>
      </c>
      <c r="F376" t="s">
        <v>22</v>
      </c>
      <c r="G376" t="s">
        <v>22</v>
      </c>
      <c r="H376" t="s">
        <v>78</v>
      </c>
      <c r="I376" t="s">
        <v>2698</v>
      </c>
      <c r="J376" t="s">
        <v>80</v>
      </c>
      <c r="K376" s="1">
        <v>43559</v>
      </c>
      <c r="L376" t="s">
        <v>81</v>
      </c>
      <c r="M376" t="str">
        <f>HYPERLINK("https://www.regulations.gov/docket?D=FDA-2019-H-1588")</f>
        <v>https://www.regulations.gov/docket?D=FDA-2019-H-1588</v>
      </c>
      <c r="N376" t="s">
        <v>80</v>
      </c>
    </row>
    <row r="377" spans="1:14" x14ac:dyDescent="0.25">
      <c r="A377" t="s">
        <v>2025</v>
      </c>
      <c r="B377" t="s">
        <v>2027</v>
      </c>
      <c r="C377" t="s">
        <v>2008</v>
      </c>
      <c r="D377" t="s">
        <v>21</v>
      </c>
      <c r="E377">
        <v>25674</v>
      </c>
      <c r="F377" t="s">
        <v>22</v>
      </c>
      <c r="G377" t="s">
        <v>22</v>
      </c>
      <c r="H377" t="s">
        <v>78</v>
      </c>
      <c r="I377" t="s">
        <v>79</v>
      </c>
      <c r="J377" s="1">
        <v>43488</v>
      </c>
      <c r="K377" s="1">
        <v>43559</v>
      </c>
      <c r="L377" t="s">
        <v>331</v>
      </c>
      <c r="N377" t="s">
        <v>1302</v>
      </c>
    </row>
    <row r="378" spans="1:14" x14ac:dyDescent="0.25">
      <c r="A378" t="s">
        <v>1464</v>
      </c>
      <c r="B378" t="s">
        <v>2795</v>
      </c>
      <c r="C378" t="s">
        <v>2796</v>
      </c>
      <c r="D378" t="s">
        <v>21</v>
      </c>
      <c r="E378">
        <v>25003</v>
      </c>
      <c r="F378" t="s">
        <v>22</v>
      </c>
      <c r="G378" t="s">
        <v>22</v>
      </c>
      <c r="H378" t="s">
        <v>78</v>
      </c>
      <c r="I378" t="s">
        <v>2797</v>
      </c>
      <c r="J378" s="1">
        <v>43479</v>
      </c>
      <c r="K378" s="1">
        <v>43552</v>
      </c>
      <c r="L378" t="s">
        <v>331</v>
      </c>
      <c r="N378" t="s">
        <v>1302</v>
      </c>
    </row>
    <row r="379" spans="1:14" x14ac:dyDescent="0.25">
      <c r="A379" t="s">
        <v>343</v>
      </c>
      <c r="B379" t="s">
        <v>2974</v>
      </c>
      <c r="C379" t="s">
        <v>37</v>
      </c>
      <c r="D379" t="s">
        <v>21</v>
      </c>
      <c r="E379">
        <v>26505</v>
      </c>
      <c r="F379" t="s">
        <v>22</v>
      </c>
      <c r="G379" t="s">
        <v>22</v>
      </c>
      <c r="H379" t="s">
        <v>78</v>
      </c>
      <c r="I379" t="s">
        <v>2797</v>
      </c>
      <c r="J379" s="1">
        <v>43444</v>
      </c>
      <c r="K379" s="1">
        <v>43524</v>
      </c>
      <c r="L379" t="s">
        <v>331</v>
      </c>
      <c r="N379" t="s">
        <v>1299</v>
      </c>
    </row>
    <row r="380" spans="1:14" x14ac:dyDescent="0.25">
      <c r="A380" t="s">
        <v>544</v>
      </c>
      <c r="B380" t="s">
        <v>545</v>
      </c>
      <c r="C380" t="s">
        <v>546</v>
      </c>
      <c r="D380" t="s">
        <v>21</v>
      </c>
      <c r="E380">
        <v>25529</v>
      </c>
      <c r="F380" t="s">
        <v>22</v>
      </c>
      <c r="G380" t="s">
        <v>22</v>
      </c>
      <c r="H380" t="s">
        <v>78</v>
      </c>
      <c r="I380" t="s">
        <v>2797</v>
      </c>
      <c r="J380" s="1">
        <v>43423</v>
      </c>
      <c r="K380" s="1">
        <v>43496</v>
      </c>
      <c r="L380" t="s">
        <v>331</v>
      </c>
      <c r="N380" t="s">
        <v>1299</v>
      </c>
    </row>
    <row r="381" spans="1:14" x14ac:dyDescent="0.25">
      <c r="A381" t="s">
        <v>2006</v>
      </c>
      <c r="B381" t="s">
        <v>2007</v>
      </c>
      <c r="C381" t="s">
        <v>2008</v>
      </c>
      <c r="D381" t="s">
        <v>21</v>
      </c>
      <c r="E381">
        <v>25674</v>
      </c>
      <c r="F381" t="s">
        <v>22</v>
      </c>
      <c r="G381" t="s">
        <v>22</v>
      </c>
      <c r="H381" t="s">
        <v>78</v>
      </c>
      <c r="I381" t="s">
        <v>2698</v>
      </c>
      <c r="J381" s="1">
        <v>43416</v>
      </c>
      <c r="K381" s="1">
        <v>43482</v>
      </c>
      <c r="L381" t="s">
        <v>331</v>
      </c>
      <c r="N381" t="s">
        <v>1302</v>
      </c>
    </row>
    <row r="382" spans="1:14" x14ac:dyDescent="0.25">
      <c r="A382" t="s">
        <v>3980</v>
      </c>
      <c r="B382" t="s">
        <v>3981</v>
      </c>
      <c r="C382" t="s">
        <v>540</v>
      </c>
      <c r="D382" t="s">
        <v>21</v>
      </c>
      <c r="E382">
        <v>25130</v>
      </c>
      <c r="F382" t="s">
        <v>22</v>
      </c>
      <c r="G382" t="s">
        <v>22</v>
      </c>
      <c r="H382" t="s">
        <v>78</v>
      </c>
      <c r="I382" t="s">
        <v>79</v>
      </c>
      <c r="J382" s="1">
        <v>43388</v>
      </c>
      <c r="K382" s="1">
        <v>43440</v>
      </c>
      <c r="L382" t="s">
        <v>331</v>
      </c>
      <c r="N382" t="s">
        <v>1302</v>
      </c>
    </row>
    <row r="383" spans="1:14" x14ac:dyDescent="0.25">
      <c r="A383" t="s">
        <v>3983</v>
      </c>
      <c r="B383" t="s">
        <v>3984</v>
      </c>
      <c r="C383" t="s">
        <v>543</v>
      </c>
      <c r="D383" t="s">
        <v>21</v>
      </c>
      <c r="E383">
        <v>25142</v>
      </c>
      <c r="F383" t="s">
        <v>22</v>
      </c>
      <c r="G383" t="s">
        <v>22</v>
      </c>
      <c r="H383" t="s">
        <v>78</v>
      </c>
      <c r="I383" t="s">
        <v>2698</v>
      </c>
      <c r="J383" s="1">
        <v>43388</v>
      </c>
      <c r="K383" s="1">
        <v>43440</v>
      </c>
      <c r="L383" t="s">
        <v>331</v>
      </c>
      <c r="N383" t="s">
        <v>1299</v>
      </c>
    </row>
    <row r="384" spans="1:14" x14ac:dyDescent="0.25">
      <c r="A384" t="s">
        <v>4020</v>
      </c>
      <c r="B384" t="s">
        <v>3067</v>
      </c>
      <c r="C384" t="s">
        <v>326</v>
      </c>
      <c r="D384" t="s">
        <v>21</v>
      </c>
      <c r="E384">
        <v>25704</v>
      </c>
      <c r="F384" t="s">
        <v>22</v>
      </c>
      <c r="G384" t="s">
        <v>22</v>
      </c>
      <c r="H384" t="s">
        <v>78</v>
      </c>
      <c r="I384" t="s">
        <v>79</v>
      </c>
      <c r="J384" t="s">
        <v>80</v>
      </c>
      <c r="K384" s="1">
        <v>43431</v>
      </c>
      <c r="L384" t="s">
        <v>81</v>
      </c>
      <c r="M384" t="str">
        <f>HYPERLINK("https://www.regulations.gov/docket?D=FDA-2018-H-4496")</f>
        <v>https://www.regulations.gov/docket?D=FDA-2018-H-4496</v>
      </c>
      <c r="N384" t="s">
        <v>80</v>
      </c>
    </row>
    <row r="385" spans="1:14" x14ac:dyDescent="0.25">
      <c r="A385" t="s">
        <v>2676</v>
      </c>
      <c r="B385" t="s">
        <v>2677</v>
      </c>
      <c r="C385" t="s">
        <v>326</v>
      </c>
      <c r="D385" t="s">
        <v>21</v>
      </c>
      <c r="E385">
        <v>25705</v>
      </c>
      <c r="F385" t="s">
        <v>22</v>
      </c>
      <c r="G385" t="s">
        <v>22</v>
      </c>
      <c r="H385" t="s">
        <v>78</v>
      </c>
      <c r="I385" t="s">
        <v>79</v>
      </c>
      <c r="J385" t="s">
        <v>80</v>
      </c>
      <c r="K385" s="1">
        <v>43402</v>
      </c>
      <c r="L385" t="s">
        <v>81</v>
      </c>
      <c r="M385" t="str">
        <f>HYPERLINK("https://www.regulations.gov/docket?D=FDA-2018-H-4082")</f>
        <v>https://www.regulations.gov/docket?D=FDA-2018-H-4082</v>
      </c>
      <c r="N385" t="s">
        <v>80</v>
      </c>
    </row>
    <row r="386" spans="1:14" x14ac:dyDescent="0.25">
      <c r="A386" t="s">
        <v>2423</v>
      </c>
      <c r="B386" t="s">
        <v>2424</v>
      </c>
      <c r="C386" t="s">
        <v>77</v>
      </c>
      <c r="D386" t="s">
        <v>21</v>
      </c>
      <c r="E386">
        <v>25671</v>
      </c>
      <c r="F386" t="s">
        <v>22</v>
      </c>
      <c r="G386" t="s">
        <v>22</v>
      </c>
      <c r="H386" t="s">
        <v>78</v>
      </c>
      <c r="I386" t="s">
        <v>79</v>
      </c>
      <c r="J386" s="1">
        <v>43263</v>
      </c>
      <c r="K386" s="1">
        <v>43349</v>
      </c>
      <c r="L386" t="s">
        <v>331</v>
      </c>
      <c r="N386" t="s">
        <v>1299</v>
      </c>
    </row>
    <row r="387" spans="1:14" x14ac:dyDescent="0.25">
      <c r="A387" t="s">
        <v>75</v>
      </c>
      <c r="B387" t="s">
        <v>76</v>
      </c>
      <c r="C387" t="s">
        <v>77</v>
      </c>
      <c r="D387" t="s">
        <v>21</v>
      </c>
      <c r="E387">
        <v>25671</v>
      </c>
      <c r="F387" t="s">
        <v>22</v>
      </c>
      <c r="G387" t="s">
        <v>22</v>
      </c>
      <c r="H387" t="s">
        <v>78</v>
      </c>
      <c r="I387" t="s">
        <v>79</v>
      </c>
      <c r="J387" t="s">
        <v>80</v>
      </c>
      <c r="K387" s="1">
        <v>43335</v>
      </c>
      <c r="L387" t="s">
        <v>81</v>
      </c>
      <c r="M387" t="str">
        <f>HYPERLINK("https://www.regulations.gov/docket?D=FDA-2018-H-3250")</f>
        <v>https://www.regulations.gov/docket?D=FDA-2018-H-3250</v>
      </c>
      <c r="N387" t="s">
        <v>80</v>
      </c>
    </row>
    <row r="388" spans="1:14" x14ac:dyDescent="0.25">
      <c r="A388" t="s">
        <v>790</v>
      </c>
      <c r="B388" t="s">
        <v>2918</v>
      </c>
      <c r="C388" t="s">
        <v>2919</v>
      </c>
      <c r="D388" t="s">
        <v>21</v>
      </c>
      <c r="E388">
        <v>25570</v>
      </c>
      <c r="F388" t="s">
        <v>22</v>
      </c>
      <c r="G388" t="s">
        <v>22</v>
      </c>
      <c r="H388" t="s">
        <v>78</v>
      </c>
      <c r="I388" t="s">
        <v>79</v>
      </c>
      <c r="J388" s="1">
        <v>43229</v>
      </c>
      <c r="K388" s="1">
        <v>43279</v>
      </c>
      <c r="L388" t="s">
        <v>331</v>
      </c>
      <c r="N388" t="s">
        <v>1302</v>
      </c>
    </row>
    <row r="389" spans="1:14" x14ac:dyDescent="0.25">
      <c r="A389" t="s">
        <v>3495</v>
      </c>
      <c r="B389" t="s">
        <v>3496</v>
      </c>
      <c r="C389" t="s">
        <v>1014</v>
      </c>
      <c r="D389" t="s">
        <v>21</v>
      </c>
      <c r="E389">
        <v>25530</v>
      </c>
      <c r="F389" t="s">
        <v>22</v>
      </c>
      <c r="G389" t="s">
        <v>22</v>
      </c>
      <c r="H389" t="s">
        <v>78</v>
      </c>
      <c r="I389" t="s">
        <v>79</v>
      </c>
      <c r="J389" t="s">
        <v>80</v>
      </c>
      <c r="K389" s="1">
        <v>43276</v>
      </c>
      <c r="L389" t="s">
        <v>81</v>
      </c>
      <c r="M389" t="str">
        <f>HYPERLINK("https://www.regulations.gov/docket?D=FDA-2018-H-2422")</f>
        <v>https://www.regulations.gov/docket?D=FDA-2018-H-2422</v>
      </c>
      <c r="N389" t="s">
        <v>80</v>
      </c>
    </row>
    <row r="390" spans="1:14" x14ac:dyDescent="0.25">
      <c r="A390" t="s">
        <v>2304</v>
      </c>
      <c r="B390" t="s">
        <v>2697</v>
      </c>
      <c r="C390" t="s">
        <v>326</v>
      </c>
      <c r="D390" t="s">
        <v>21</v>
      </c>
      <c r="E390">
        <v>25705</v>
      </c>
      <c r="F390" t="s">
        <v>22</v>
      </c>
      <c r="G390" t="s">
        <v>22</v>
      </c>
      <c r="H390" t="s">
        <v>78</v>
      </c>
      <c r="I390" t="s">
        <v>2698</v>
      </c>
      <c r="J390" s="1">
        <v>43199</v>
      </c>
      <c r="K390" s="1">
        <v>43258</v>
      </c>
      <c r="L390" t="s">
        <v>331</v>
      </c>
      <c r="N390" t="s">
        <v>1299</v>
      </c>
    </row>
    <row r="391" spans="1:14" x14ac:dyDescent="0.25">
      <c r="A391" t="s">
        <v>3509</v>
      </c>
      <c r="B391" t="s">
        <v>724</v>
      </c>
      <c r="C391" t="s">
        <v>326</v>
      </c>
      <c r="D391" t="s">
        <v>21</v>
      </c>
      <c r="E391">
        <v>25705</v>
      </c>
      <c r="F391" t="s">
        <v>22</v>
      </c>
      <c r="G391" t="s">
        <v>22</v>
      </c>
      <c r="H391" t="s">
        <v>78</v>
      </c>
      <c r="I391" t="s">
        <v>79</v>
      </c>
      <c r="J391" s="1">
        <v>43199</v>
      </c>
      <c r="K391" s="1">
        <v>43258</v>
      </c>
      <c r="L391" t="s">
        <v>331</v>
      </c>
      <c r="N391" t="s">
        <v>332</v>
      </c>
    </row>
    <row r="392" spans="1:14" x14ac:dyDescent="0.25">
      <c r="A392" t="s">
        <v>2954</v>
      </c>
      <c r="B392" t="s">
        <v>2955</v>
      </c>
      <c r="C392" t="s">
        <v>326</v>
      </c>
      <c r="D392" t="s">
        <v>21</v>
      </c>
      <c r="E392">
        <v>25705</v>
      </c>
      <c r="F392" t="s">
        <v>22</v>
      </c>
      <c r="G392" t="s">
        <v>22</v>
      </c>
      <c r="H392" t="s">
        <v>78</v>
      </c>
      <c r="I392" t="s">
        <v>79</v>
      </c>
      <c r="J392" s="1">
        <v>43199</v>
      </c>
      <c r="K392" s="1">
        <v>43258</v>
      </c>
      <c r="L392" t="s">
        <v>331</v>
      </c>
      <c r="N392" t="s">
        <v>1299</v>
      </c>
    </row>
    <row r="393" spans="1:14" x14ac:dyDescent="0.25">
      <c r="A393" t="s">
        <v>5192</v>
      </c>
      <c r="B393" t="s">
        <v>5193</v>
      </c>
      <c r="C393" t="s">
        <v>537</v>
      </c>
      <c r="D393" t="s">
        <v>21</v>
      </c>
      <c r="E393">
        <v>25053</v>
      </c>
      <c r="F393" t="s">
        <v>22</v>
      </c>
      <c r="G393" t="s">
        <v>22</v>
      </c>
      <c r="H393" t="s">
        <v>78</v>
      </c>
      <c r="I393" t="s">
        <v>79</v>
      </c>
      <c r="J393" t="s">
        <v>80</v>
      </c>
      <c r="K393" s="1">
        <v>43251</v>
      </c>
      <c r="L393" t="s">
        <v>81</v>
      </c>
      <c r="M393" t="str">
        <f>HYPERLINK("https://www.regulations.gov/docket?D=FDA-2018-H-2070")</f>
        <v>https://www.regulations.gov/docket?D=FDA-2018-H-2070</v>
      </c>
      <c r="N393" t="s">
        <v>80</v>
      </c>
    </row>
    <row r="394" spans="1:14" x14ac:dyDescent="0.25">
      <c r="A394" t="s">
        <v>1289</v>
      </c>
      <c r="B394" t="s">
        <v>1290</v>
      </c>
      <c r="C394" t="s">
        <v>206</v>
      </c>
      <c r="D394" t="s">
        <v>21</v>
      </c>
      <c r="E394">
        <v>25637</v>
      </c>
      <c r="F394" t="s">
        <v>22</v>
      </c>
      <c r="G394" t="s">
        <v>22</v>
      </c>
      <c r="H394" t="s">
        <v>78</v>
      </c>
      <c r="I394" t="s">
        <v>79</v>
      </c>
      <c r="J394" s="1">
        <v>43193</v>
      </c>
      <c r="K394" s="1">
        <v>43251</v>
      </c>
      <c r="L394" t="s">
        <v>331</v>
      </c>
      <c r="N394" t="s">
        <v>1302</v>
      </c>
    </row>
    <row r="395" spans="1:14" x14ac:dyDescent="0.25">
      <c r="A395" t="s">
        <v>3548</v>
      </c>
      <c r="B395" t="s">
        <v>3549</v>
      </c>
      <c r="C395" t="s">
        <v>138</v>
      </c>
      <c r="D395" t="s">
        <v>21</v>
      </c>
      <c r="E395">
        <v>25547</v>
      </c>
      <c r="F395" t="s">
        <v>22</v>
      </c>
      <c r="G395" t="s">
        <v>22</v>
      </c>
      <c r="H395" t="s">
        <v>78</v>
      </c>
      <c r="I395" t="s">
        <v>2698</v>
      </c>
      <c r="J395" t="s">
        <v>80</v>
      </c>
      <c r="K395" s="1">
        <v>43249</v>
      </c>
      <c r="L395" t="s">
        <v>81</v>
      </c>
      <c r="M395" t="str">
        <f>HYPERLINK("https://www.regulations.gov/docket?D=FDA-2018-H-2031")</f>
        <v>https://www.regulations.gov/docket?D=FDA-2018-H-2031</v>
      </c>
      <c r="N395" t="s">
        <v>80</v>
      </c>
    </row>
    <row r="396" spans="1:14" x14ac:dyDescent="0.25">
      <c r="A396" t="s">
        <v>3388</v>
      </c>
      <c r="B396" t="s">
        <v>3389</v>
      </c>
      <c r="C396" t="s">
        <v>3390</v>
      </c>
      <c r="D396" t="s">
        <v>21</v>
      </c>
      <c r="E396">
        <v>25208</v>
      </c>
      <c r="F396" t="s">
        <v>22</v>
      </c>
      <c r="G396" t="s">
        <v>22</v>
      </c>
      <c r="H396" t="s">
        <v>78</v>
      </c>
      <c r="I396" t="s">
        <v>79</v>
      </c>
      <c r="J396" t="s">
        <v>80</v>
      </c>
      <c r="K396" s="1">
        <v>43249</v>
      </c>
      <c r="L396" t="s">
        <v>81</v>
      </c>
      <c r="M396" t="str">
        <f>HYPERLINK("https://www.regulations.gov/docket?D=FDA-2018-H-2018")</f>
        <v>https://www.regulations.gov/docket?D=FDA-2018-H-2018</v>
      </c>
      <c r="N396" t="s">
        <v>80</v>
      </c>
    </row>
    <row r="397" spans="1:14" x14ac:dyDescent="0.25">
      <c r="A397" t="s">
        <v>3191</v>
      </c>
      <c r="B397" t="s">
        <v>3192</v>
      </c>
      <c r="C397" t="s">
        <v>326</v>
      </c>
      <c r="D397" t="s">
        <v>21</v>
      </c>
      <c r="E397">
        <v>25702</v>
      </c>
      <c r="F397" t="s">
        <v>22</v>
      </c>
      <c r="G397" t="s">
        <v>22</v>
      </c>
      <c r="H397" t="s">
        <v>78</v>
      </c>
      <c r="I397" t="s">
        <v>79</v>
      </c>
      <c r="J397" t="s">
        <v>80</v>
      </c>
      <c r="K397" s="1">
        <v>43245</v>
      </c>
      <c r="L397" t="s">
        <v>81</v>
      </c>
      <c r="M397" t="str">
        <f>HYPERLINK("https://www.regulations.gov/docket?D=FDA-2018-H-2005")</f>
        <v>https://www.regulations.gov/docket?D=FDA-2018-H-2005</v>
      </c>
      <c r="N397" t="s">
        <v>80</v>
      </c>
    </row>
    <row r="398" spans="1:14" x14ac:dyDescent="0.25">
      <c r="A398" t="s">
        <v>1948</v>
      </c>
      <c r="B398" t="s">
        <v>1949</v>
      </c>
      <c r="C398" t="s">
        <v>1950</v>
      </c>
      <c r="D398" t="s">
        <v>21</v>
      </c>
      <c r="E398">
        <v>25260</v>
      </c>
      <c r="F398" t="s">
        <v>22</v>
      </c>
      <c r="G398" t="s">
        <v>22</v>
      </c>
      <c r="H398" t="s">
        <v>78</v>
      </c>
      <c r="I398" t="s">
        <v>79</v>
      </c>
      <c r="J398" s="1">
        <v>43185</v>
      </c>
      <c r="K398" s="1">
        <v>43244</v>
      </c>
      <c r="L398" t="s">
        <v>331</v>
      </c>
      <c r="N398" t="s">
        <v>1302</v>
      </c>
    </row>
    <row r="399" spans="1:14" x14ac:dyDescent="0.25">
      <c r="A399" t="s">
        <v>3367</v>
      </c>
      <c r="B399" t="s">
        <v>3368</v>
      </c>
      <c r="C399" t="s">
        <v>1044</v>
      </c>
      <c r="D399" t="s">
        <v>21</v>
      </c>
      <c r="E399">
        <v>25524</v>
      </c>
      <c r="F399" t="s">
        <v>22</v>
      </c>
      <c r="G399" t="s">
        <v>22</v>
      </c>
      <c r="H399" t="s">
        <v>78</v>
      </c>
      <c r="I399" t="s">
        <v>79</v>
      </c>
      <c r="J399" t="s">
        <v>80</v>
      </c>
      <c r="K399" s="1">
        <v>43238</v>
      </c>
      <c r="L399" t="s">
        <v>81</v>
      </c>
      <c r="M399" t="str">
        <f>HYPERLINK("https://www.regulations.gov/docket?D=FDA-2018-H-1920")</f>
        <v>https://www.regulations.gov/docket?D=FDA-2018-H-1920</v>
      </c>
      <c r="N399" t="s">
        <v>80</v>
      </c>
    </row>
    <row r="400" spans="1:14" x14ac:dyDescent="0.25">
      <c r="A400" t="s">
        <v>3376</v>
      </c>
      <c r="B400" t="s">
        <v>3377</v>
      </c>
      <c r="C400" t="s">
        <v>220</v>
      </c>
      <c r="D400" t="s">
        <v>21</v>
      </c>
      <c r="E400">
        <v>25506</v>
      </c>
      <c r="F400" t="s">
        <v>22</v>
      </c>
      <c r="G400" t="s">
        <v>22</v>
      </c>
      <c r="H400" t="s">
        <v>78</v>
      </c>
      <c r="I400" t="s">
        <v>79</v>
      </c>
      <c r="J400" s="1">
        <v>43179</v>
      </c>
      <c r="K400" s="1">
        <v>43237</v>
      </c>
      <c r="L400" t="s">
        <v>331</v>
      </c>
      <c r="N400" t="s">
        <v>1299</v>
      </c>
    </row>
    <row r="401" spans="1:14" x14ac:dyDescent="0.25">
      <c r="A401" t="s">
        <v>4245</v>
      </c>
      <c r="B401" t="s">
        <v>4246</v>
      </c>
      <c r="C401" t="s">
        <v>326</v>
      </c>
      <c r="D401" t="s">
        <v>21</v>
      </c>
      <c r="E401">
        <v>25702</v>
      </c>
      <c r="F401" t="s">
        <v>22</v>
      </c>
      <c r="G401" t="s">
        <v>22</v>
      </c>
      <c r="H401" t="s">
        <v>78</v>
      </c>
      <c r="I401" t="s">
        <v>79</v>
      </c>
      <c r="J401" t="s">
        <v>80</v>
      </c>
      <c r="K401" s="1">
        <v>43230</v>
      </c>
      <c r="L401" t="s">
        <v>81</v>
      </c>
      <c r="M401" t="str">
        <f>HYPERLINK("https://www.regulations.gov/docket?D=FDA-2018-H-1810")</f>
        <v>https://www.regulations.gov/docket?D=FDA-2018-H-1810</v>
      </c>
      <c r="N401" t="s">
        <v>80</v>
      </c>
    </row>
    <row r="402" spans="1:14" x14ac:dyDescent="0.25">
      <c r="A402" t="s">
        <v>3562</v>
      </c>
      <c r="B402" t="s">
        <v>3563</v>
      </c>
      <c r="C402" t="s">
        <v>841</v>
      </c>
      <c r="D402" t="s">
        <v>21</v>
      </c>
      <c r="E402">
        <v>25601</v>
      </c>
      <c r="F402" t="s">
        <v>22</v>
      </c>
      <c r="G402" t="s">
        <v>22</v>
      </c>
      <c r="H402" t="s">
        <v>78</v>
      </c>
      <c r="I402" t="s">
        <v>79</v>
      </c>
      <c r="J402" t="s">
        <v>80</v>
      </c>
      <c r="K402" s="1">
        <v>43199</v>
      </c>
      <c r="L402" t="s">
        <v>81</v>
      </c>
      <c r="M402" t="str">
        <f>HYPERLINK("https://www.regulations.gov/docket?D=FDA-2018-H-1423")</f>
        <v>https://www.regulations.gov/docket?D=FDA-2018-H-1423</v>
      </c>
      <c r="N402" t="s">
        <v>80</v>
      </c>
    </row>
    <row r="403" spans="1:14" x14ac:dyDescent="0.25">
      <c r="A403" t="s">
        <v>349</v>
      </c>
      <c r="B403" t="s">
        <v>1093</v>
      </c>
      <c r="C403" t="s">
        <v>326</v>
      </c>
      <c r="D403" t="s">
        <v>21</v>
      </c>
      <c r="E403">
        <v>25701</v>
      </c>
      <c r="F403" t="s">
        <v>22</v>
      </c>
      <c r="G403" t="s">
        <v>22</v>
      </c>
      <c r="H403" t="s">
        <v>78</v>
      </c>
      <c r="I403" t="s">
        <v>79</v>
      </c>
      <c r="J403" t="s">
        <v>80</v>
      </c>
      <c r="K403" s="1">
        <v>43196</v>
      </c>
      <c r="L403" t="s">
        <v>81</v>
      </c>
      <c r="M403" t="str">
        <f>HYPERLINK("https://www.regulations.gov/docket?D=FDA-2018-H-1413")</f>
        <v>https://www.regulations.gov/docket?D=FDA-2018-H-1413</v>
      </c>
      <c r="N403" t="s">
        <v>80</v>
      </c>
    </row>
    <row r="404" spans="1:14" x14ac:dyDescent="0.25">
      <c r="A404" t="s">
        <v>3506</v>
      </c>
      <c r="B404" t="s">
        <v>3507</v>
      </c>
      <c r="C404" t="s">
        <v>3508</v>
      </c>
      <c r="D404" t="s">
        <v>21</v>
      </c>
      <c r="E404">
        <v>25545</v>
      </c>
      <c r="F404" t="s">
        <v>22</v>
      </c>
      <c r="G404" t="s">
        <v>22</v>
      </c>
      <c r="H404" t="s">
        <v>78</v>
      </c>
      <c r="I404" t="s">
        <v>79</v>
      </c>
      <c r="J404" s="1">
        <v>43143</v>
      </c>
      <c r="K404" s="1">
        <v>43174</v>
      </c>
      <c r="L404" t="s">
        <v>331</v>
      </c>
      <c r="N404" t="s">
        <v>1299</v>
      </c>
    </row>
    <row r="405" spans="1:14" x14ac:dyDescent="0.25">
      <c r="A405" t="s">
        <v>439</v>
      </c>
      <c r="B405" t="s">
        <v>3067</v>
      </c>
      <c r="C405" t="s">
        <v>2937</v>
      </c>
      <c r="D405" t="s">
        <v>21</v>
      </c>
      <c r="E405">
        <v>25535</v>
      </c>
      <c r="F405" t="s">
        <v>22</v>
      </c>
      <c r="G405" t="s">
        <v>22</v>
      </c>
      <c r="H405" t="s">
        <v>78</v>
      </c>
      <c r="I405" t="s">
        <v>79</v>
      </c>
      <c r="J405" s="1">
        <v>43139</v>
      </c>
      <c r="K405" s="1">
        <v>43153</v>
      </c>
      <c r="L405" t="s">
        <v>331</v>
      </c>
      <c r="N405" t="s">
        <v>1302</v>
      </c>
    </row>
    <row r="406" spans="1:14" x14ac:dyDescent="0.25">
      <c r="A406" t="s">
        <v>5432</v>
      </c>
      <c r="B406" t="s">
        <v>4064</v>
      </c>
      <c r="C406" t="s">
        <v>2919</v>
      </c>
      <c r="D406" t="s">
        <v>21</v>
      </c>
      <c r="E406">
        <v>25570</v>
      </c>
      <c r="F406" t="s">
        <v>22</v>
      </c>
      <c r="G406" t="s">
        <v>22</v>
      </c>
      <c r="H406" t="s">
        <v>78</v>
      </c>
      <c r="I406" t="s">
        <v>79</v>
      </c>
      <c r="J406" s="1">
        <v>43139</v>
      </c>
      <c r="K406" s="1">
        <v>43153</v>
      </c>
      <c r="L406" t="s">
        <v>331</v>
      </c>
      <c r="N406" t="s">
        <v>1302</v>
      </c>
    </row>
    <row r="407" spans="1:14" x14ac:dyDescent="0.25">
      <c r="A407" t="s">
        <v>3378</v>
      </c>
      <c r="B407" t="s">
        <v>3379</v>
      </c>
      <c r="C407" t="s">
        <v>335</v>
      </c>
      <c r="D407" t="s">
        <v>21</v>
      </c>
      <c r="E407">
        <v>25560</v>
      </c>
      <c r="F407" t="s">
        <v>22</v>
      </c>
      <c r="G407" t="s">
        <v>22</v>
      </c>
      <c r="H407" t="s">
        <v>78</v>
      </c>
      <c r="I407" t="s">
        <v>79</v>
      </c>
      <c r="J407" s="1">
        <v>43104</v>
      </c>
      <c r="K407" s="1">
        <v>43118</v>
      </c>
      <c r="L407" t="s">
        <v>331</v>
      </c>
      <c r="N407" t="s">
        <v>1302</v>
      </c>
    </row>
    <row r="408" spans="1:14" x14ac:dyDescent="0.25">
      <c r="A408" t="s">
        <v>2272</v>
      </c>
      <c r="B408" t="s">
        <v>5522</v>
      </c>
      <c r="C408" t="s">
        <v>2796</v>
      </c>
      <c r="D408" t="s">
        <v>21</v>
      </c>
      <c r="E408">
        <v>25003</v>
      </c>
      <c r="F408" t="s">
        <v>22</v>
      </c>
      <c r="G408" t="s">
        <v>22</v>
      </c>
      <c r="H408" t="s">
        <v>78</v>
      </c>
      <c r="I408" t="s">
        <v>79</v>
      </c>
      <c r="J408" s="1">
        <v>43104</v>
      </c>
      <c r="K408" s="1">
        <v>43118</v>
      </c>
      <c r="L408" t="s">
        <v>331</v>
      </c>
      <c r="N408" t="s">
        <v>1299</v>
      </c>
    </row>
    <row r="409" spans="1:14" x14ac:dyDescent="0.25">
      <c r="A409" t="s">
        <v>1866</v>
      </c>
      <c r="B409" t="s">
        <v>1867</v>
      </c>
      <c r="C409" t="s">
        <v>1868</v>
      </c>
      <c r="D409" t="s">
        <v>21</v>
      </c>
      <c r="E409">
        <v>25520</v>
      </c>
      <c r="F409" t="s">
        <v>22</v>
      </c>
      <c r="G409" t="s">
        <v>22</v>
      </c>
      <c r="H409" t="s">
        <v>78</v>
      </c>
      <c r="I409" t="s">
        <v>79</v>
      </c>
      <c r="J409" s="1">
        <v>43090</v>
      </c>
      <c r="K409" s="1">
        <v>43111</v>
      </c>
      <c r="L409" t="s">
        <v>331</v>
      </c>
      <c r="N409" t="s">
        <v>1299</v>
      </c>
    </row>
    <row r="410" spans="1:14" x14ac:dyDescent="0.25">
      <c r="A410" t="s">
        <v>3363</v>
      </c>
      <c r="B410" t="s">
        <v>3364</v>
      </c>
      <c r="C410" t="s">
        <v>2008</v>
      </c>
      <c r="D410" t="s">
        <v>21</v>
      </c>
      <c r="E410">
        <v>25674</v>
      </c>
      <c r="F410" t="s">
        <v>22</v>
      </c>
      <c r="G410" t="s">
        <v>22</v>
      </c>
      <c r="H410" t="s">
        <v>78</v>
      </c>
      <c r="I410" t="s">
        <v>2797</v>
      </c>
      <c r="J410" s="1">
        <v>43082</v>
      </c>
      <c r="K410" s="1">
        <v>43104</v>
      </c>
      <c r="L410" t="s">
        <v>331</v>
      </c>
      <c r="N410" t="s">
        <v>1299</v>
      </c>
    </row>
  </sheetData>
  <sortState ref="A2:N410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BF15-DCE1-44DD-9F46-898055659A54}">
  <dimension ref="A1:N12"/>
  <sheetViews>
    <sheetView tabSelected="1" workbookViewId="0">
      <selection activeCell="A2" sqref="A2:XFD1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585</v>
      </c>
      <c r="B2" t="s">
        <v>586</v>
      </c>
      <c r="C2" t="s">
        <v>587</v>
      </c>
      <c r="D2" t="s">
        <v>21</v>
      </c>
      <c r="E2">
        <v>25951</v>
      </c>
      <c r="F2" t="s">
        <v>22</v>
      </c>
      <c r="G2" t="s">
        <v>22</v>
      </c>
      <c r="H2" t="s">
        <v>588</v>
      </c>
      <c r="I2" t="s">
        <v>449</v>
      </c>
      <c r="J2" s="1">
        <v>43662</v>
      </c>
      <c r="K2" s="1">
        <v>43692</v>
      </c>
      <c r="L2" t="s">
        <v>331</v>
      </c>
      <c r="N2" t="s">
        <v>332</v>
      </c>
    </row>
    <row r="3" spans="1:14" x14ac:dyDescent="0.25">
      <c r="A3" t="s">
        <v>4370</v>
      </c>
      <c r="B3" t="s">
        <v>945</v>
      </c>
      <c r="C3" t="s">
        <v>326</v>
      </c>
      <c r="D3" t="s">
        <v>21</v>
      </c>
      <c r="E3">
        <v>25704</v>
      </c>
      <c r="F3" t="s">
        <v>22</v>
      </c>
      <c r="G3" t="s">
        <v>22</v>
      </c>
      <c r="H3" t="s">
        <v>588</v>
      </c>
      <c r="I3" t="s">
        <v>4371</v>
      </c>
      <c r="J3" s="1">
        <v>43348</v>
      </c>
      <c r="K3" s="1">
        <v>43398</v>
      </c>
      <c r="L3" t="s">
        <v>331</v>
      </c>
      <c r="N3" t="s">
        <v>1330</v>
      </c>
    </row>
    <row r="4" spans="1:14" x14ac:dyDescent="0.25">
      <c r="A4" t="s">
        <v>1527</v>
      </c>
      <c r="B4" t="s">
        <v>1528</v>
      </c>
      <c r="C4" t="s">
        <v>1529</v>
      </c>
      <c r="D4" t="s">
        <v>21</v>
      </c>
      <c r="E4">
        <v>25507</v>
      </c>
      <c r="F4" t="s">
        <v>22</v>
      </c>
      <c r="G4" t="s">
        <v>22</v>
      </c>
      <c r="H4" t="s">
        <v>588</v>
      </c>
      <c r="I4" t="s">
        <v>4371</v>
      </c>
      <c r="J4" s="1">
        <v>43348</v>
      </c>
      <c r="K4" s="1">
        <v>43398</v>
      </c>
      <c r="L4" t="s">
        <v>331</v>
      </c>
      <c r="N4" t="s">
        <v>1330</v>
      </c>
    </row>
    <row r="5" spans="1:14" x14ac:dyDescent="0.25">
      <c r="A5" t="s">
        <v>2721</v>
      </c>
      <c r="B5" t="s">
        <v>2722</v>
      </c>
      <c r="C5" t="s">
        <v>53</v>
      </c>
      <c r="D5" t="s">
        <v>21</v>
      </c>
      <c r="E5">
        <v>25303</v>
      </c>
      <c r="F5" t="s">
        <v>22</v>
      </c>
      <c r="G5" t="s">
        <v>22</v>
      </c>
      <c r="H5" t="s">
        <v>588</v>
      </c>
      <c r="I5" t="s">
        <v>4371</v>
      </c>
      <c r="J5" s="1">
        <v>43256</v>
      </c>
      <c r="K5" s="1">
        <v>43314</v>
      </c>
      <c r="L5" t="s">
        <v>331</v>
      </c>
      <c r="N5" t="s">
        <v>1330</v>
      </c>
    </row>
    <row r="6" spans="1:14" x14ac:dyDescent="0.25">
      <c r="A6" t="s">
        <v>359</v>
      </c>
      <c r="B6" t="s">
        <v>4303</v>
      </c>
      <c r="C6" t="s">
        <v>53</v>
      </c>
      <c r="D6" t="s">
        <v>21</v>
      </c>
      <c r="E6">
        <v>25309</v>
      </c>
      <c r="F6" t="s">
        <v>22</v>
      </c>
      <c r="G6" t="s">
        <v>22</v>
      </c>
      <c r="H6" t="s">
        <v>588</v>
      </c>
      <c r="I6" t="s">
        <v>4371</v>
      </c>
      <c r="J6" s="1">
        <v>43256</v>
      </c>
      <c r="K6" s="1">
        <v>43314</v>
      </c>
      <c r="L6" t="s">
        <v>331</v>
      </c>
      <c r="N6" t="s">
        <v>1330</v>
      </c>
    </row>
    <row r="7" spans="1:14" x14ac:dyDescent="0.25">
      <c r="A7" t="s">
        <v>523</v>
      </c>
      <c r="B7" t="s">
        <v>524</v>
      </c>
      <c r="C7" t="s">
        <v>271</v>
      </c>
      <c r="D7" t="s">
        <v>21</v>
      </c>
      <c r="E7">
        <v>25404</v>
      </c>
      <c r="F7" t="s">
        <v>22</v>
      </c>
      <c r="G7" t="s">
        <v>22</v>
      </c>
      <c r="H7" t="s">
        <v>588</v>
      </c>
      <c r="I7" t="s">
        <v>449</v>
      </c>
      <c r="J7" s="1">
        <v>43237</v>
      </c>
      <c r="K7" s="1">
        <v>43286</v>
      </c>
      <c r="L7" t="s">
        <v>331</v>
      </c>
      <c r="N7" t="s">
        <v>1330</v>
      </c>
    </row>
    <row r="8" spans="1:14" x14ac:dyDescent="0.25">
      <c r="A8" t="s">
        <v>3292</v>
      </c>
      <c r="B8" t="s">
        <v>3293</v>
      </c>
      <c r="C8" t="s">
        <v>48</v>
      </c>
      <c r="D8" t="s">
        <v>21</v>
      </c>
      <c r="E8">
        <v>25302</v>
      </c>
      <c r="F8" t="s">
        <v>22</v>
      </c>
      <c r="G8" t="s">
        <v>22</v>
      </c>
      <c r="H8" t="s">
        <v>588</v>
      </c>
      <c r="I8" t="s">
        <v>4371</v>
      </c>
      <c r="J8" t="s">
        <v>80</v>
      </c>
      <c r="K8" s="1">
        <v>43271</v>
      </c>
      <c r="L8" t="s">
        <v>81</v>
      </c>
      <c r="M8" t="str">
        <f>HYPERLINK("https://www.regulations.gov/docket?D=FDA-2018-H-2372")</f>
        <v>https://www.regulations.gov/docket?D=FDA-2018-H-2372</v>
      </c>
      <c r="N8" t="s">
        <v>80</v>
      </c>
    </row>
    <row r="9" spans="1:14" x14ac:dyDescent="0.25">
      <c r="A9" t="s">
        <v>3519</v>
      </c>
      <c r="B9" t="s">
        <v>3520</v>
      </c>
      <c r="C9" t="s">
        <v>3521</v>
      </c>
      <c r="D9" t="s">
        <v>21</v>
      </c>
      <c r="E9">
        <v>26164</v>
      </c>
      <c r="F9" t="s">
        <v>22</v>
      </c>
      <c r="G9" t="s">
        <v>22</v>
      </c>
      <c r="H9" t="s">
        <v>588</v>
      </c>
      <c r="I9" t="s">
        <v>5474</v>
      </c>
      <c r="J9" s="1">
        <v>43115</v>
      </c>
      <c r="K9" s="1">
        <v>43132</v>
      </c>
      <c r="L9" t="s">
        <v>331</v>
      </c>
      <c r="N9" t="s">
        <v>1330</v>
      </c>
    </row>
    <row r="10" spans="1:14" x14ac:dyDescent="0.25">
      <c r="A10" t="s">
        <v>3936</v>
      </c>
      <c r="B10" t="s">
        <v>3937</v>
      </c>
      <c r="C10" t="s">
        <v>3938</v>
      </c>
      <c r="D10" t="s">
        <v>21</v>
      </c>
      <c r="E10">
        <v>25241</v>
      </c>
      <c r="F10" t="s">
        <v>22</v>
      </c>
      <c r="G10" t="s">
        <v>22</v>
      </c>
      <c r="H10" t="s">
        <v>588</v>
      </c>
      <c r="I10" t="s">
        <v>4371</v>
      </c>
      <c r="J10" s="1">
        <v>43115</v>
      </c>
      <c r="K10" s="1">
        <v>43132</v>
      </c>
      <c r="L10" t="s">
        <v>331</v>
      </c>
      <c r="N10" t="s">
        <v>1330</v>
      </c>
    </row>
    <row r="11" spans="1:14" x14ac:dyDescent="0.25">
      <c r="A11" t="s">
        <v>2407</v>
      </c>
      <c r="B11" t="s">
        <v>3471</v>
      </c>
      <c r="C11" t="s">
        <v>956</v>
      </c>
      <c r="D11" t="s">
        <v>21</v>
      </c>
      <c r="E11">
        <v>25569</v>
      </c>
      <c r="F11" t="s">
        <v>22</v>
      </c>
      <c r="G11" t="s">
        <v>22</v>
      </c>
      <c r="H11" t="s">
        <v>588</v>
      </c>
      <c r="I11" t="s">
        <v>4371</v>
      </c>
      <c r="J11" s="1">
        <v>43112</v>
      </c>
      <c r="K11" s="1">
        <v>43125</v>
      </c>
      <c r="L11" t="s">
        <v>331</v>
      </c>
      <c r="N11" t="s">
        <v>1330</v>
      </c>
    </row>
    <row r="12" spans="1:14" x14ac:dyDescent="0.25">
      <c r="A12" t="s">
        <v>5571</v>
      </c>
      <c r="B12" t="s">
        <v>3272</v>
      </c>
      <c r="C12" t="s">
        <v>48</v>
      </c>
      <c r="D12" t="s">
        <v>21</v>
      </c>
      <c r="E12">
        <v>25304</v>
      </c>
      <c r="F12" t="s">
        <v>22</v>
      </c>
      <c r="G12" t="s">
        <v>22</v>
      </c>
      <c r="H12" t="s">
        <v>588</v>
      </c>
      <c r="I12" t="s">
        <v>4371</v>
      </c>
      <c r="J12" s="1">
        <v>43083</v>
      </c>
      <c r="K12" s="1">
        <v>43104</v>
      </c>
      <c r="L12" t="s">
        <v>331</v>
      </c>
      <c r="N12" t="s">
        <v>1330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E42C-772D-4F38-BD83-BC6706943228}">
  <dimension ref="A1:N251"/>
  <sheetViews>
    <sheetView workbookViewId="0">
      <selection activeCell="A2" sqref="A2:XFD25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309</v>
      </c>
      <c r="B2" t="s">
        <v>310</v>
      </c>
      <c r="C2" t="s">
        <v>311</v>
      </c>
      <c r="D2" t="s">
        <v>21</v>
      </c>
      <c r="E2">
        <v>24941</v>
      </c>
      <c r="F2" t="s">
        <v>22</v>
      </c>
      <c r="G2" t="s">
        <v>22</v>
      </c>
      <c r="H2" t="s">
        <v>312</v>
      </c>
      <c r="I2" t="s">
        <v>313</v>
      </c>
      <c r="J2" t="s">
        <v>80</v>
      </c>
      <c r="K2" s="1">
        <v>43724</v>
      </c>
      <c r="L2" t="s">
        <v>81</v>
      </c>
      <c r="M2" t="str">
        <f>HYPERLINK("https://www.regulations.gov/docket?D=FDA-2019-H-4276")</f>
        <v>https://www.regulations.gov/docket?D=FDA-2019-H-4276</v>
      </c>
      <c r="N2" t="s">
        <v>80</v>
      </c>
    </row>
    <row r="3" spans="1:14" x14ac:dyDescent="0.25">
      <c r="A3" t="s">
        <v>333</v>
      </c>
      <c r="B3" t="s">
        <v>334</v>
      </c>
      <c r="C3" t="s">
        <v>335</v>
      </c>
      <c r="D3" t="s">
        <v>21</v>
      </c>
      <c r="E3">
        <v>25560</v>
      </c>
      <c r="F3" t="s">
        <v>22</v>
      </c>
      <c r="G3" t="s">
        <v>22</v>
      </c>
      <c r="H3" t="s">
        <v>312</v>
      </c>
      <c r="I3" t="s">
        <v>313</v>
      </c>
      <c r="J3" s="1">
        <v>43703</v>
      </c>
      <c r="K3" s="1">
        <v>43720</v>
      </c>
      <c r="L3" t="s">
        <v>331</v>
      </c>
      <c r="N3" t="s">
        <v>332</v>
      </c>
    </row>
    <row r="4" spans="1:14" x14ac:dyDescent="0.25">
      <c r="A4" t="s">
        <v>343</v>
      </c>
      <c r="B4" t="s">
        <v>344</v>
      </c>
      <c r="C4" t="s">
        <v>48</v>
      </c>
      <c r="D4" t="s">
        <v>21</v>
      </c>
      <c r="E4">
        <v>25302</v>
      </c>
      <c r="F4" t="s">
        <v>22</v>
      </c>
      <c r="G4" t="s">
        <v>22</v>
      </c>
      <c r="H4" t="s">
        <v>312</v>
      </c>
      <c r="I4" t="s">
        <v>313</v>
      </c>
      <c r="J4" s="1">
        <v>43691</v>
      </c>
      <c r="K4" s="1">
        <v>43720</v>
      </c>
      <c r="L4" t="s">
        <v>331</v>
      </c>
      <c r="N4" t="s">
        <v>332</v>
      </c>
    </row>
    <row r="5" spans="1:14" x14ac:dyDescent="0.25">
      <c r="A5" t="s">
        <v>435</v>
      </c>
      <c r="B5" t="s">
        <v>436</v>
      </c>
      <c r="C5" t="s">
        <v>434</v>
      </c>
      <c r="D5" t="s">
        <v>21</v>
      </c>
      <c r="E5">
        <v>25143</v>
      </c>
      <c r="F5" t="s">
        <v>22</v>
      </c>
      <c r="G5" t="s">
        <v>22</v>
      </c>
      <c r="H5" t="s">
        <v>312</v>
      </c>
      <c r="I5" t="s">
        <v>313</v>
      </c>
      <c r="J5" s="1">
        <v>43682</v>
      </c>
      <c r="K5" s="1">
        <v>43706</v>
      </c>
      <c r="L5" t="s">
        <v>331</v>
      </c>
      <c r="N5" t="s">
        <v>332</v>
      </c>
    </row>
    <row r="6" spans="1:14" x14ac:dyDescent="0.25">
      <c r="A6" t="s">
        <v>445</v>
      </c>
      <c r="B6" t="s">
        <v>446</v>
      </c>
      <c r="C6" t="s">
        <v>48</v>
      </c>
      <c r="D6" t="s">
        <v>21</v>
      </c>
      <c r="E6">
        <v>25313</v>
      </c>
      <c r="F6" t="s">
        <v>22</v>
      </c>
      <c r="G6" t="s">
        <v>22</v>
      </c>
      <c r="H6" t="s">
        <v>312</v>
      </c>
      <c r="I6" t="s">
        <v>313</v>
      </c>
      <c r="J6" s="1">
        <v>43682</v>
      </c>
      <c r="K6" s="1">
        <v>43706</v>
      </c>
      <c r="L6" t="s">
        <v>331</v>
      </c>
      <c r="N6" t="s">
        <v>332</v>
      </c>
    </row>
    <row r="7" spans="1:14" x14ac:dyDescent="0.25">
      <c r="A7" t="s">
        <v>574</v>
      </c>
      <c r="B7" t="s">
        <v>575</v>
      </c>
      <c r="C7" t="s">
        <v>480</v>
      </c>
      <c r="D7" t="s">
        <v>21</v>
      </c>
      <c r="E7">
        <v>25901</v>
      </c>
      <c r="F7" t="s">
        <v>22</v>
      </c>
      <c r="G7" t="s">
        <v>22</v>
      </c>
      <c r="H7" t="s">
        <v>312</v>
      </c>
      <c r="I7" t="s">
        <v>313</v>
      </c>
      <c r="J7" s="1">
        <v>43666</v>
      </c>
      <c r="K7" s="1">
        <v>43692</v>
      </c>
      <c r="L7" t="s">
        <v>331</v>
      </c>
      <c r="N7" t="s">
        <v>332</v>
      </c>
    </row>
    <row r="8" spans="1:14" x14ac:dyDescent="0.25">
      <c r="A8" t="s">
        <v>69</v>
      </c>
      <c r="B8" t="s">
        <v>70</v>
      </c>
      <c r="C8" t="s">
        <v>71</v>
      </c>
      <c r="D8" t="s">
        <v>21</v>
      </c>
      <c r="E8">
        <v>26003</v>
      </c>
      <c r="F8" t="s">
        <v>22</v>
      </c>
      <c r="G8" t="s">
        <v>22</v>
      </c>
      <c r="H8" t="s">
        <v>312</v>
      </c>
      <c r="I8" t="s">
        <v>313</v>
      </c>
      <c r="J8" s="1">
        <v>43667</v>
      </c>
      <c r="K8" s="1">
        <v>43692</v>
      </c>
      <c r="L8" t="s">
        <v>331</v>
      </c>
      <c r="N8" t="s">
        <v>332</v>
      </c>
    </row>
    <row r="9" spans="1:14" x14ac:dyDescent="0.25">
      <c r="A9" t="s">
        <v>596</v>
      </c>
      <c r="B9" t="s">
        <v>597</v>
      </c>
      <c r="C9" t="s">
        <v>113</v>
      </c>
      <c r="D9" t="s">
        <v>21</v>
      </c>
      <c r="E9">
        <v>25801</v>
      </c>
      <c r="F9" t="s">
        <v>22</v>
      </c>
      <c r="G9" t="s">
        <v>22</v>
      </c>
      <c r="H9" t="s">
        <v>312</v>
      </c>
      <c r="I9" t="s">
        <v>598</v>
      </c>
      <c r="J9" s="1">
        <v>43669</v>
      </c>
      <c r="K9" s="1">
        <v>43692</v>
      </c>
      <c r="L9" t="s">
        <v>331</v>
      </c>
      <c r="N9" t="s">
        <v>332</v>
      </c>
    </row>
    <row r="10" spans="1:14" x14ac:dyDescent="0.25">
      <c r="A10" t="s">
        <v>681</v>
      </c>
      <c r="B10" t="s">
        <v>682</v>
      </c>
      <c r="C10" t="s">
        <v>683</v>
      </c>
      <c r="D10" t="s">
        <v>21</v>
      </c>
      <c r="E10">
        <v>26062</v>
      </c>
      <c r="F10" t="s">
        <v>22</v>
      </c>
      <c r="G10" t="s">
        <v>22</v>
      </c>
      <c r="H10" t="s">
        <v>312</v>
      </c>
      <c r="I10" t="s">
        <v>313</v>
      </c>
      <c r="J10" s="1">
        <v>43596</v>
      </c>
      <c r="K10" s="1">
        <v>43685</v>
      </c>
      <c r="L10" t="s">
        <v>331</v>
      </c>
      <c r="N10" t="s">
        <v>332</v>
      </c>
    </row>
    <row r="11" spans="1:14" x14ac:dyDescent="0.25">
      <c r="A11" t="s">
        <v>695</v>
      </c>
      <c r="B11" t="s">
        <v>696</v>
      </c>
      <c r="C11" t="s">
        <v>697</v>
      </c>
      <c r="D11" t="s">
        <v>21</v>
      </c>
      <c r="E11">
        <v>26521</v>
      </c>
      <c r="F11" t="s">
        <v>22</v>
      </c>
      <c r="G11" t="s">
        <v>22</v>
      </c>
      <c r="H11" t="s">
        <v>312</v>
      </c>
      <c r="I11" t="s">
        <v>313</v>
      </c>
      <c r="J11" s="1">
        <v>43662</v>
      </c>
      <c r="K11" s="1">
        <v>43685</v>
      </c>
      <c r="L11" t="s">
        <v>331</v>
      </c>
      <c r="N11" t="s">
        <v>332</v>
      </c>
    </row>
    <row r="12" spans="1:14" x14ac:dyDescent="0.25">
      <c r="A12" t="s">
        <v>698</v>
      </c>
      <c r="B12" t="s">
        <v>699</v>
      </c>
      <c r="C12" t="s">
        <v>700</v>
      </c>
      <c r="D12" t="s">
        <v>21</v>
      </c>
      <c r="E12">
        <v>25419</v>
      </c>
      <c r="F12" t="s">
        <v>22</v>
      </c>
      <c r="G12" t="s">
        <v>22</v>
      </c>
      <c r="H12" t="s">
        <v>312</v>
      </c>
      <c r="I12" t="s">
        <v>701</v>
      </c>
      <c r="J12" s="1">
        <v>43657</v>
      </c>
      <c r="K12" s="1">
        <v>43685</v>
      </c>
      <c r="L12" t="s">
        <v>331</v>
      </c>
      <c r="N12" t="s">
        <v>332</v>
      </c>
    </row>
    <row r="13" spans="1:14" x14ac:dyDescent="0.25">
      <c r="A13" t="s">
        <v>746</v>
      </c>
      <c r="B13" t="s">
        <v>747</v>
      </c>
      <c r="C13" t="s">
        <v>304</v>
      </c>
      <c r="D13" t="s">
        <v>21</v>
      </c>
      <c r="E13">
        <v>24740</v>
      </c>
      <c r="F13" t="s">
        <v>22</v>
      </c>
      <c r="G13" t="s">
        <v>22</v>
      </c>
      <c r="H13" t="s">
        <v>312</v>
      </c>
      <c r="I13" t="s">
        <v>313</v>
      </c>
      <c r="J13" s="1">
        <v>43649</v>
      </c>
      <c r="K13" s="1">
        <v>43678</v>
      </c>
      <c r="L13" t="s">
        <v>331</v>
      </c>
      <c r="N13" t="s">
        <v>332</v>
      </c>
    </row>
    <row r="14" spans="1:14" x14ac:dyDescent="0.25">
      <c r="A14" t="s">
        <v>155</v>
      </c>
      <c r="B14" t="s">
        <v>752</v>
      </c>
      <c r="C14" t="s">
        <v>48</v>
      </c>
      <c r="D14" t="s">
        <v>21</v>
      </c>
      <c r="E14">
        <v>25312</v>
      </c>
      <c r="F14" t="s">
        <v>22</v>
      </c>
      <c r="G14" t="s">
        <v>22</v>
      </c>
      <c r="H14" t="s">
        <v>312</v>
      </c>
      <c r="I14" t="s">
        <v>313</v>
      </c>
      <c r="J14" s="1">
        <v>43642</v>
      </c>
      <c r="K14" s="1">
        <v>43678</v>
      </c>
      <c r="L14" t="s">
        <v>331</v>
      </c>
      <c r="N14" t="s">
        <v>332</v>
      </c>
    </row>
    <row r="15" spans="1:14" x14ac:dyDescent="0.25">
      <c r="A15" t="s">
        <v>765</v>
      </c>
      <c r="B15" t="s">
        <v>766</v>
      </c>
      <c r="C15" t="s">
        <v>271</v>
      </c>
      <c r="D15" t="s">
        <v>21</v>
      </c>
      <c r="E15">
        <v>25405</v>
      </c>
      <c r="F15" t="s">
        <v>22</v>
      </c>
      <c r="G15" t="s">
        <v>22</v>
      </c>
      <c r="H15" t="s">
        <v>312</v>
      </c>
      <c r="I15" t="s">
        <v>767</v>
      </c>
      <c r="J15" t="s">
        <v>80</v>
      </c>
      <c r="K15" s="1">
        <v>43677</v>
      </c>
      <c r="L15" t="s">
        <v>81</v>
      </c>
      <c r="M15" t="str">
        <f>HYPERLINK("https://www.regulations.gov/docket?D=FDA-2019-H-3588")</f>
        <v>https://www.regulations.gov/docket?D=FDA-2019-H-3588</v>
      </c>
      <c r="N15" t="s">
        <v>80</v>
      </c>
    </row>
    <row r="16" spans="1:14" x14ac:dyDescent="0.25">
      <c r="A16" t="s">
        <v>338</v>
      </c>
      <c r="B16" t="s">
        <v>339</v>
      </c>
      <c r="C16" t="s">
        <v>340</v>
      </c>
      <c r="D16" t="s">
        <v>21</v>
      </c>
      <c r="E16">
        <v>24712</v>
      </c>
      <c r="F16" t="s">
        <v>22</v>
      </c>
      <c r="G16" t="s">
        <v>22</v>
      </c>
      <c r="H16" t="s">
        <v>312</v>
      </c>
      <c r="I16" t="s">
        <v>598</v>
      </c>
      <c r="J16" s="1">
        <v>43607</v>
      </c>
      <c r="K16" s="1">
        <v>43671</v>
      </c>
      <c r="L16" t="s">
        <v>331</v>
      </c>
      <c r="N16" t="s">
        <v>332</v>
      </c>
    </row>
    <row r="17" spans="1:14" x14ac:dyDescent="0.25">
      <c r="A17" t="s">
        <v>815</v>
      </c>
      <c r="B17" t="s">
        <v>816</v>
      </c>
      <c r="C17" t="s">
        <v>817</v>
      </c>
      <c r="D17" t="s">
        <v>21</v>
      </c>
      <c r="E17">
        <v>25425</v>
      </c>
      <c r="F17" t="s">
        <v>22</v>
      </c>
      <c r="G17" t="s">
        <v>22</v>
      </c>
      <c r="H17" t="s">
        <v>312</v>
      </c>
      <c r="I17" t="s">
        <v>701</v>
      </c>
      <c r="J17" s="1">
        <v>43643</v>
      </c>
      <c r="K17" s="1">
        <v>43671</v>
      </c>
      <c r="L17" t="s">
        <v>331</v>
      </c>
      <c r="N17" t="s">
        <v>332</v>
      </c>
    </row>
    <row r="18" spans="1:14" x14ac:dyDescent="0.25">
      <c r="A18" t="s">
        <v>821</v>
      </c>
      <c r="B18" t="s">
        <v>822</v>
      </c>
      <c r="C18" t="s">
        <v>37</v>
      </c>
      <c r="D18" t="s">
        <v>21</v>
      </c>
      <c r="E18">
        <v>26508</v>
      </c>
      <c r="F18" t="s">
        <v>22</v>
      </c>
      <c r="G18" t="s">
        <v>22</v>
      </c>
      <c r="H18" t="s">
        <v>312</v>
      </c>
      <c r="I18" t="s">
        <v>313</v>
      </c>
      <c r="J18" s="1">
        <v>43643</v>
      </c>
      <c r="K18" s="1">
        <v>43671</v>
      </c>
      <c r="L18" t="s">
        <v>331</v>
      </c>
      <c r="N18" t="s">
        <v>332</v>
      </c>
    </row>
    <row r="19" spans="1:14" x14ac:dyDescent="0.25">
      <c r="A19" t="s">
        <v>825</v>
      </c>
      <c r="B19" t="s">
        <v>826</v>
      </c>
      <c r="C19" t="s">
        <v>707</v>
      </c>
      <c r="D19" t="s">
        <v>21</v>
      </c>
      <c r="E19">
        <v>24701</v>
      </c>
      <c r="F19" t="s">
        <v>22</v>
      </c>
      <c r="G19" t="s">
        <v>22</v>
      </c>
      <c r="H19" t="s">
        <v>312</v>
      </c>
      <c r="I19" t="s">
        <v>449</v>
      </c>
      <c r="J19" s="1">
        <v>43641</v>
      </c>
      <c r="K19" s="1">
        <v>43671</v>
      </c>
      <c r="L19" t="s">
        <v>331</v>
      </c>
      <c r="N19" t="s">
        <v>332</v>
      </c>
    </row>
    <row r="20" spans="1:14" x14ac:dyDescent="0.25">
      <c r="A20" t="s">
        <v>827</v>
      </c>
      <c r="B20" t="s">
        <v>828</v>
      </c>
      <c r="C20" t="s">
        <v>817</v>
      </c>
      <c r="D20" t="s">
        <v>21</v>
      </c>
      <c r="E20">
        <v>25425</v>
      </c>
      <c r="F20" t="s">
        <v>22</v>
      </c>
      <c r="G20" t="s">
        <v>22</v>
      </c>
      <c r="H20" t="s">
        <v>312</v>
      </c>
      <c r="I20" t="s">
        <v>767</v>
      </c>
      <c r="J20" s="1">
        <v>43643</v>
      </c>
      <c r="K20" s="1">
        <v>43671</v>
      </c>
      <c r="L20" t="s">
        <v>331</v>
      </c>
      <c r="N20" t="s">
        <v>332</v>
      </c>
    </row>
    <row r="21" spans="1:14" x14ac:dyDescent="0.25">
      <c r="A21" t="s">
        <v>790</v>
      </c>
      <c r="B21" t="s">
        <v>829</v>
      </c>
      <c r="C21" t="s">
        <v>830</v>
      </c>
      <c r="D21" t="s">
        <v>21</v>
      </c>
      <c r="E21">
        <v>26804</v>
      </c>
      <c r="F21" t="s">
        <v>22</v>
      </c>
      <c r="G21" t="s">
        <v>22</v>
      </c>
      <c r="H21" t="s">
        <v>312</v>
      </c>
      <c r="I21" t="s">
        <v>449</v>
      </c>
      <c r="J21" s="1">
        <v>43606</v>
      </c>
      <c r="K21" s="1">
        <v>43671</v>
      </c>
      <c r="L21" t="s">
        <v>331</v>
      </c>
      <c r="N21" t="s">
        <v>332</v>
      </c>
    </row>
    <row r="22" spans="1:14" x14ac:dyDescent="0.25">
      <c r="A22" t="s">
        <v>951</v>
      </c>
      <c r="B22" t="s">
        <v>952</v>
      </c>
      <c r="C22" t="s">
        <v>953</v>
      </c>
      <c r="D22" t="s">
        <v>21</v>
      </c>
      <c r="E22">
        <v>25064</v>
      </c>
      <c r="F22" t="s">
        <v>22</v>
      </c>
      <c r="G22" t="s">
        <v>22</v>
      </c>
      <c r="H22" t="s">
        <v>312</v>
      </c>
      <c r="I22" t="s">
        <v>313</v>
      </c>
      <c r="J22" s="1">
        <v>43629</v>
      </c>
      <c r="K22" s="1">
        <v>43664</v>
      </c>
      <c r="L22" t="s">
        <v>331</v>
      </c>
      <c r="N22" t="s">
        <v>332</v>
      </c>
    </row>
    <row r="23" spans="1:14" x14ac:dyDescent="0.25">
      <c r="A23" t="s">
        <v>954</v>
      </c>
      <c r="B23" t="s">
        <v>955</v>
      </c>
      <c r="C23" t="s">
        <v>956</v>
      </c>
      <c r="D23" t="s">
        <v>21</v>
      </c>
      <c r="E23">
        <v>25569</v>
      </c>
      <c r="F23" t="s">
        <v>22</v>
      </c>
      <c r="G23" t="s">
        <v>22</v>
      </c>
      <c r="H23" t="s">
        <v>312</v>
      </c>
      <c r="I23" t="s">
        <v>313</v>
      </c>
      <c r="J23" s="1">
        <v>43629</v>
      </c>
      <c r="K23" s="1">
        <v>43664</v>
      </c>
      <c r="L23" t="s">
        <v>331</v>
      </c>
      <c r="N23" t="s">
        <v>332</v>
      </c>
    </row>
    <row r="24" spans="1:14" x14ac:dyDescent="0.25">
      <c r="A24" t="s">
        <v>957</v>
      </c>
      <c r="B24" t="s">
        <v>958</v>
      </c>
      <c r="C24" t="s">
        <v>637</v>
      </c>
      <c r="D24" t="s">
        <v>21</v>
      </c>
      <c r="E24">
        <v>26101</v>
      </c>
      <c r="F24" t="s">
        <v>22</v>
      </c>
      <c r="G24" t="s">
        <v>22</v>
      </c>
      <c r="H24" t="s">
        <v>312</v>
      </c>
      <c r="I24" t="s">
        <v>767</v>
      </c>
      <c r="J24" s="1">
        <v>43620</v>
      </c>
      <c r="K24" s="1">
        <v>43664</v>
      </c>
      <c r="L24" t="s">
        <v>331</v>
      </c>
      <c r="N24" t="s">
        <v>332</v>
      </c>
    </row>
    <row r="25" spans="1:14" x14ac:dyDescent="0.25">
      <c r="A25" t="s">
        <v>959</v>
      </c>
      <c r="B25" t="s">
        <v>960</v>
      </c>
      <c r="C25" t="s">
        <v>953</v>
      </c>
      <c r="D25" t="s">
        <v>21</v>
      </c>
      <c r="E25">
        <v>25064</v>
      </c>
      <c r="F25" t="s">
        <v>22</v>
      </c>
      <c r="G25" t="s">
        <v>22</v>
      </c>
      <c r="H25" t="s">
        <v>312</v>
      </c>
      <c r="I25" t="s">
        <v>313</v>
      </c>
      <c r="J25" s="1">
        <v>43629</v>
      </c>
      <c r="K25" s="1">
        <v>43664</v>
      </c>
      <c r="L25" t="s">
        <v>331</v>
      </c>
      <c r="N25" t="s">
        <v>332</v>
      </c>
    </row>
    <row r="26" spans="1:14" x14ac:dyDescent="0.25">
      <c r="A26" t="s">
        <v>963</v>
      </c>
      <c r="B26" t="s">
        <v>964</v>
      </c>
      <c r="C26" t="s">
        <v>965</v>
      </c>
      <c r="D26" t="s">
        <v>21</v>
      </c>
      <c r="E26">
        <v>24916</v>
      </c>
      <c r="F26" t="s">
        <v>22</v>
      </c>
      <c r="G26" t="s">
        <v>22</v>
      </c>
      <c r="H26" t="s">
        <v>312</v>
      </c>
      <c r="I26" t="s">
        <v>313</v>
      </c>
      <c r="J26" s="1">
        <v>43628</v>
      </c>
      <c r="K26" s="1">
        <v>43664</v>
      </c>
      <c r="L26" t="s">
        <v>331</v>
      </c>
      <c r="N26" t="s">
        <v>332</v>
      </c>
    </row>
    <row r="27" spans="1:14" x14ac:dyDescent="0.25">
      <c r="A27" t="s">
        <v>202</v>
      </c>
      <c r="B27" t="s">
        <v>203</v>
      </c>
      <c r="C27" t="s">
        <v>201</v>
      </c>
      <c r="D27" t="s">
        <v>21</v>
      </c>
      <c r="E27">
        <v>26836</v>
      </c>
      <c r="F27" t="s">
        <v>22</v>
      </c>
      <c r="G27" t="s">
        <v>22</v>
      </c>
      <c r="H27" t="s">
        <v>312</v>
      </c>
      <c r="I27" t="s">
        <v>701</v>
      </c>
      <c r="J27" s="1">
        <v>43634</v>
      </c>
      <c r="K27" s="1">
        <v>43664</v>
      </c>
      <c r="L27" t="s">
        <v>331</v>
      </c>
      <c r="N27" t="s">
        <v>332</v>
      </c>
    </row>
    <row r="28" spans="1:14" x14ac:dyDescent="0.25">
      <c r="A28" t="s">
        <v>966</v>
      </c>
      <c r="B28" t="s">
        <v>967</v>
      </c>
      <c r="C28" t="s">
        <v>968</v>
      </c>
      <c r="D28" t="s">
        <v>21</v>
      </c>
      <c r="E28">
        <v>25067</v>
      </c>
      <c r="F28" t="s">
        <v>22</v>
      </c>
      <c r="G28" t="s">
        <v>22</v>
      </c>
      <c r="H28" t="s">
        <v>312</v>
      </c>
      <c r="I28" t="s">
        <v>313</v>
      </c>
      <c r="J28" s="1">
        <v>43550</v>
      </c>
      <c r="K28" s="1">
        <v>43664</v>
      </c>
      <c r="L28" t="s">
        <v>331</v>
      </c>
      <c r="N28" t="s">
        <v>332</v>
      </c>
    </row>
    <row r="29" spans="1:14" x14ac:dyDescent="0.25">
      <c r="A29" t="s">
        <v>244</v>
      </c>
      <c r="B29" t="s">
        <v>245</v>
      </c>
      <c r="C29" t="s">
        <v>246</v>
      </c>
      <c r="D29" t="s">
        <v>21</v>
      </c>
      <c r="E29">
        <v>26812</v>
      </c>
      <c r="F29" t="s">
        <v>22</v>
      </c>
      <c r="G29" t="s">
        <v>22</v>
      </c>
      <c r="H29" t="s">
        <v>312</v>
      </c>
      <c r="I29" t="s">
        <v>313</v>
      </c>
      <c r="J29" s="1">
        <v>43626</v>
      </c>
      <c r="K29" s="1">
        <v>43664</v>
      </c>
      <c r="L29" t="s">
        <v>331</v>
      </c>
      <c r="N29" t="s">
        <v>332</v>
      </c>
    </row>
    <row r="30" spans="1:14" x14ac:dyDescent="0.25">
      <c r="A30" t="s">
        <v>247</v>
      </c>
      <c r="B30" t="s">
        <v>248</v>
      </c>
      <c r="C30" t="s">
        <v>969</v>
      </c>
      <c r="D30" t="s">
        <v>21</v>
      </c>
      <c r="E30">
        <v>26817</v>
      </c>
      <c r="F30" t="s">
        <v>22</v>
      </c>
      <c r="G30" t="s">
        <v>22</v>
      </c>
      <c r="H30" t="s">
        <v>312</v>
      </c>
      <c r="I30" t="s">
        <v>313</v>
      </c>
      <c r="J30" s="1">
        <v>43626</v>
      </c>
      <c r="K30" s="1">
        <v>43664</v>
      </c>
      <c r="L30" t="s">
        <v>331</v>
      </c>
      <c r="N30" t="s">
        <v>332</v>
      </c>
    </row>
    <row r="31" spans="1:14" x14ac:dyDescent="0.25">
      <c r="A31" t="s">
        <v>970</v>
      </c>
      <c r="B31" t="s">
        <v>971</v>
      </c>
      <c r="C31" t="s">
        <v>683</v>
      </c>
      <c r="D31" t="s">
        <v>21</v>
      </c>
      <c r="E31">
        <v>26062</v>
      </c>
      <c r="F31" t="s">
        <v>22</v>
      </c>
      <c r="G31" t="s">
        <v>22</v>
      </c>
      <c r="H31" t="s">
        <v>312</v>
      </c>
      <c r="I31" t="s">
        <v>449</v>
      </c>
      <c r="J31" s="1">
        <v>43630</v>
      </c>
      <c r="K31" s="1">
        <v>43664</v>
      </c>
      <c r="L31" t="s">
        <v>331</v>
      </c>
      <c r="N31" t="s">
        <v>332</v>
      </c>
    </row>
    <row r="32" spans="1:14" x14ac:dyDescent="0.25">
      <c r="A32" t="s">
        <v>351</v>
      </c>
      <c r="B32" t="s">
        <v>352</v>
      </c>
      <c r="C32" t="s">
        <v>113</v>
      </c>
      <c r="D32" t="s">
        <v>21</v>
      </c>
      <c r="E32">
        <v>25801</v>
      </c>
      <c r="F32" t="s">
        <v>22</v>
      </c>
      <c r="G32" t="s">
        <v>22</v>
      </c>
      <c r="H32" t="s">
        <v>312</v>
      </c>
      <c r="I32" t="s">
        <v>313</v>
      </c>
      <c r="J32" s="1">
        <v>43619</v>
      </c>
      <c r="K32" s="1">
        <v>43657</v>
      </c>
      <c r="L32" t="s">
        <v>331</v>
      </c>
      <c r="N32" t="s">
        <v>332</v>
      </c>
    </row>
    <row r="33" spans="1:14" x14ac:dyDescent="0.25">
      <c r="A33" t="s">
        <v>359</v>
      </c>
      <c r="B33" t="s">
        <v>360</v>
      </c>
      <c r="C33" t="s">
        <v>71</v>
      </c>
      <c r="D33" t="s">
        <v>21</v>
      </c>
      <c r="E33">
        <v>26003</v>
      </c>
      <c r="F33" t="s">
        <v>22</v>
      </c>
      <c r="G33" t="s">
        <v>22</v>
      </c>
      <c r="H33" t="s">
        <v>312</v>
      </c>
      <c r="I33" t="s">
        <v>313</v>
      </c>
      <c r="J33" s="1">
        <v>43625</v>
      </c>
      <c r="K33" s="1">
        <v>43657</v>
      </c>
      <c r="L33" t="s">
        <v>331</v>
      </c>
      <c r="N33" t="s">
        <v>332</v>
      </c>
    </row>
    <row r="34" spans="1:14" x14ac:dyDescent="0.25">
      <c r="A34" t="s">
        <v>1104</v>
      </c>
      <c r="B34" t="s">
        <v>1105</v>
      </c>
      <c r="C34" t="s">
        <v>113</v>
      </c>
      <c r="D34" t="s">
        <v>21</v>
      </c>
      <c r="E34">
        <v>25801</v>
      </c>
      <c r="F34" t="s">
        <v>22</v>
      </c>
      <c r="G34" t="s">
        <v>22</v>
      </c>
      <c r="H34" t="s">
        <v>312</v>
      </c>
      <c r="I34" t="s">
        <v>313</v>
      </c>
      <c r="J34" s="1">
        <v>43619</v>
      </c>
      <c r="K34" s="1">
        <v>43657</v>
      </c>
      <c r="L34" t="s">
        <v>331</v>
      </c>
      <c r="N34" t="s">
        <v>332</v>
      </c>
    </row>
    <row r="35" spans="1:14" x14ac:dyDescent="0.25">
      <c r="A35" t="s">
        <v>710</v>
      </c>
      <c r="B35" t="s">
        <v>711</v>
      </c>
      <c r="C35" t="s">
        <v>340</v>
      </c>
      <c r="D35" t="s">
        <v>21</v>
      </c>
      <c r="E35">
        <v>24712</v>
      </c>
      <c r="F35" t="s">
        <v>22</v>
      </c>
      <c r="G35" t="s">
        <v>22</v>
      </c>
      <c r="H35" t="s">
        <v>312</v>
      </c>
      <c r="I35" t="s">
        <v>598</v>
      </c>
      <c r="J35" s="1">
        <v>43607</v>
      </c>
      <c r="K35" s="1">
        <v>43651</v>
      </c>
      <c r="L35" t="s">
        <v>331</v>
      </c>
      <c r="N35" t="s">
        <v>332</v>
      </c>
    </row>
    <row r="36" spans="1:14" x14ac:dyDescent="0.25">
      <c r="A36" t="s">
        <v>324</v>
      </c>
      <c r="B36" t="s">
        <v>325</v>
      </c>
      <c r="C36" t="s">
        <v>326</v>
      </c>
      <c r="D36" t="s">
        <v>21</v>
      </c>
      <c r="E36">
        <v>25702</v>
      </c>
      <c r="F36" t="s">
        <v>22</v>
      </c>
      <c r="G36" t="s">
        <v>22</v>
      </c>
      <c r="H36" t="s">
        <v>312</v>
      </c>
      <c r="I36" t="s">
        <v>313</v>
      </c>
      <c r="J36" s="1">
        <v>43606</v>
      </c>
      <c r="K36" s="1">
        <v>43651</v>
      </c>
      <c r="L36" t="s">
        <v>331</v>
      </c>
      <c r="N36" t="s">
        <v>332</v>
      </c>
    </row>
    <row r="37" spans="1:14" x14ac:dyDescent="0.25">
      <c r="A37" t="s">
        <v>302</v>
      </c>
      <c r="B37" t="s">
        <v>303</v>
      </c>
      <c r="C37" t="s">
        <v>304</v>
      </c>
      <c r="D37" t="s">
        <v>21</v>
      </c>
      <c r="E37">
        <v>24739</v>
      </c>
      <c r="F37" t="s">
        <v>22</v>
      </c>
      <c r="G37" t="s">
        <v>22</v>
      </c>
      <c r="H37" t="s">
        <v>312</v>
      </c>
      <c r="I37" t="s">
        <v>313</v>
      </c>
      <c r="J37" s="1">
        <v>43607</v>
      </c>
      <c r="K37" s="1">
        <v>43651</v>
      </c>
      <c r="L37" t="s">
        <v>331</v>
      </c>
      <c r="N37" t="s">
        <v>332</v>
      </c>
    </row>
    <row r="38" spans="1:14" x14ac:dyDescent="0.25">
      <c r="A38" t="s">
        <v>1284</v>
      </c>
      <c r="B38" t="s">
        <v>1285</v>
      </c>
      <c r="C38" t="s">
        <v>683</v>
      </c>
      <c r="D38" t="s">
        <v>21</v>
      </c>
      <c r="E38">
        <v>26062</v>
      </c>
      <c r="F38" t="s">
        <v>22</v>
      </c>
      <c r="G38" t="s">
        <v>22</v>
      </c>
      <c r="H38" t="s">
        <v>312</v>
      </c>
      <c r="I38" t="s">
        <v>313</v>
      </c>
      <c r="J38" t="s">
        <v>80</v>
      </c>
      <c r="K38" s="1">
        <v>43651</v>
      </c>
      <c r="L38" t="s">
        <v>81</v>
      </c>
      <c r="M38" t="str">
        <f>HYPERLINK("https://www.regulations.gov/docket?D=FDA-2019-H-3194")</f>
        <v>https://www.regulations.gov/docket?D=FDA-2019-H-3194</v>
      </c>
      <c r="N38" t="s">
        <v>80</v>
      </c>
    </row>
    <row r="39" spans="1:14" x14ac:dyDescent="0.25">
      <c r="A39" t="s">
        <v>708</v>
      </c>
      <c r="B39" t="s">
        <v>709</v>
      </c>
      <c r="C39" t="s">
        <v>304</v>
      </c>
      <c r="D39" t="s">
        <v>21</v>
      </c>
      <c r="E39">
        <v>24739</v>
      </c>
      <c r="F39" t="s">
        <v>22</v>
      </c>
      <c r="G39" t="s">
        <v>22</v>
      </c>
      <c r="H39" t="s">
        <v>312</v>
      </c>
      <c r="I39" t="s">
        <v>313</v>
      </c>
      <c r="J39" t="s">
        <v>80</v>
      </c>
      <c r="K39" s="1">
        <v>43644</v>
      </c>
      <c r="L39" t="s">
        <v>81</v>
      </c>
      <c r="M39" t="str">
        <f>HYPERLINK("https://www.regulations.gov/docket?D=FDA-2019-H-3100")</f>
        <v>https://www.regulations.gov/docket?D=FDA-2019-H-3100</v>
      </c>
      <c r="N39" t="s">
        <v>80</v>
      </c>
    </row>
    <row r="40" spans="1:14" x14ac:dyDescent="0.25">
      <c r="A40" t="s">
        <v>714</v>
      </c>
      <c r="B40" t="s">
        <v>715</v>
      </c>
      <c r="C40" t="s">
        <v>716</v>
      </c>
      <c r="D40" t="s">
        <v>21</v>
      </c>
      <c r="E40">
        <v>25678</v>
      </c>
      <c r="F40" t="s">
        <v>22</v>
      </c>
      <c r="G40" t="s">
        <v>22</v>
      </c>
      <c r="H40" t="s">
        <v>312</v>
      </c>
      <c r="I40" t="s">
        <v>313</v>
      </c>
      <c r="J40" s="1">
        <v>43600</v>
      </c>
      <c r="K40" s="1">
        <v>43643</v>
      </c>
      <c r="L40" t="s">
        <v>331</v>
      </c>
      <c r="N40" t="s">
        <v>1299</v>
      </c>
    </row>
    <row r="41" spans="1:14" x14ac:dyDescent="0.25">
      <c r="A41" t="s">
        <v>18</v>
      </c>
      <c r="B41" t="s">
        <v>19</v>
      </c>
      <c r="C41" t="s">
        <v>20</v>
      </c>
      <c r="D41" t="s">
        <v>21</v>
      </c>
      <c r="E41">
        <v>25070</v>
      </c>
      <c r="F41" t="s">
        <v>22</v>
      </c>
      <c r="G41" t="s">
        <v>22</v>
      </c>
      <c r="H41" t="s">
        <v>312</v>
      </c>
      <c r="I41" t="s">
        <v>313</v>
      </c>
      <c r="J41" s="1">
        <v>43599</v>
      </c>
      <c r="K41" s="1">
        <v>43643</v>
      </c>
      <c r="L41" t="s">
        <v>331</v>
      </c>
      <c r="N41" t="s">
        <v>1302</v>
      </c>
    </row>
    <row r="42" spans="1:14" x14ac:dyDescent="0.25">
      <c r="A42" t="s">
        <v>630</v>
      </c>
      <c r="B42" t="s">
        <v>631</v>
      </c>
      <c r="C42" t="s">
        <v>632</v>
      </c>
      <c r="D42" t="s">
        <v>21</v>
      </c>
      <c r="E42">
        <v>25962</v>
      </c>
      <c r="F42" t="s">
        <v>22</v>
      </c>
      <c r="G42" t="s">
        <v>22</v>
      </c>
      <c r="H42" t="s">
        <v>312</v>
      </c>
      <c r="I42" t="s">
        <v>313</v>
      </c>
      <c r="J42" s="1">
        <v>43601</v>
      </c>
      <c r="K42" s="1">
        <v>43643</v>
      </c>
      <c r="L42" t="s">
        <v>331</v>
      </c>
      <c r="N42" t="s">
        <v>332</v>
      </c>
    </row>
    <row r="43" spans="1:14" x14ac:dyDescent="0.25">
      <c r="A43" t="s">
        <v>1411</v>
      </c>
      <c r="B43" t="s">
        <v>1412</v>
      </c>
      <c r="C43" t="s">
        <v>1413</v>
      </c>
      <c r="D43" t="s">
        <v>21</v>
      </c>
      <c r="E43">
        <v>24946</v>
      </c>
      <c r="F43" t="s">
        <v>22</v>
      </c>
      <c r="G43" t="s">
        <v>22</v>
      </c>
      <c r="H43" t="s">
        <v>312</v>
      </c>
      <c r="I43" t="s">
        <v>313</v>
      </c>
      <c r="J43" s="1">
        <v>43603</v>
      </c>
      <c r="K43" s="1">
        <v>43643</v>
      </c>
      <c r="L43" t="s">
        <v>331</v>
      </c>
      <c r="N43" t="s">
        <v>1302</v>
      </c>
    </row>
    <row r="44" spans="1:14" x14ac:dyDescent="0.25">
      <c r="A44" t="s">
        <v>705</v>
      </c>
      <c r="B44" t="s">
        <v>706</v>
      </c>
      <c r="C44" t="s">
        <v>707</v>
      </c>
      <c r="D44" t="s">
        <v>21</v>
      </c>
      <c r="E44">
        <v>24701</v>
      </c>
      <c r="F44" t="s">
        <v>22</v>
      </c>
      <c r="G44" t="s">
        <v>22</v>
      </c>
      <c r="H44" t="s">
        <v>312</v>
      </c>
      <c r="I44" t="s">
        <v>313</v>
      </c>
      <c r="J44" s="1">
        <v>43606</v>
      </c>
      <c r="K44" s="1">
        <v>43643</v>
      </c>
      <c r="L44" t="s">
        <v>331</v>
      </c>
      <c r="N44" t="s">
        <v>332</v>
      </c>
    </row>
    <row r="45" spans="1:14" x14ac:dyDescent="0.25">
      <c r="A45" t="s">
        <v>1425</v>
      </c>
      <c r="B45" t="s">
        <v>1426</v>
      </c>
      <c r="C45" t="s">
        <v>1427</v>
      </c>
      <c r="D45" t="s">
        <v>21</v>
      </c>
      <c r="E45">
        <v>25688</v>
      </c>
      <c r="F45" t="s">
        <v>22</v>
      </c>
      <c r="G45" t="s">
        <v>22</v>
      </c>
      <c r="H45" t="s">
        <v>312</v>
      </c>
      <c r="I45" t="s">
        <v>313</v>
      </c>
      <c r="J45" s="1">
        <v>43600</v>
      </c>
      <c r="K45" s="1">
        <v>43643</v>
      </c>
      <c r="L45" t="s">
        <v>331</v>
      </c>
      <c r="N45" t="s">
        <v>332</v>
      </c>
    </row>
    <row r="46" spans="1:14" x14ac:dyDescent="0.25">
      <c r="A46" t="s">
        <v>1430</v>
      </c>
      <c r="B46" t="s">
        <v>1431</v>
      </c>
      <c r="C46" t="s">
        <v>1432</v>
      </c>
      <c r="D46" t="s">
        <v>21</v>
      </c>
      <c r="E46">
        <v>24839</v>
      </c>
      <c r="F46" t="s">
        <v>22</v>
      </c>
      <c r="G46" t="s">
        <v>22</v>
      </c>
      <c r="H46" t="s">
        <v>312</v>
      </c>
      <c r="I46" t="s">
        <v>313</v>
      </c>
      <c r="J46" t="s">
        <v>80</v>
      </c>
      <c r="K46" s="1">
        <v>43643</v>
      </c>
      <c r="L46" t="s">
        <v>81</v>
      </c>
      <c r="M46" t="str">
        <f>HYPERLINK("https://www.regulations.gov/docket?D=FDA-2019-H-3069")</f>
        <v>https://www.regulations.gov/docket?D=FDA-2019-H-3069</v>
      </c>
      <c r="N46" t="s">
        <v>80</v>
      </c>
    </row>
    <row r="47" spans="1:14" x14ac:dyDescent="0.25">
      <c r="A47" t="s">
        <v>253</v>
      </c>
      <c r="B47" t="s">
        <v>254</v>
      </c>
      <c r="C47" t="s">
        <v>255</v>
      </c>
      <c r="D47" t="s">
        <v>21</v>
      </c>
      <c r="E47">
        <v>26884</v>
      </c>
      <c r="F47" t="s">
        <v>22</v>
      </c>
      <c r="G47" t="s">
        <v>22</v>
      </c>
      <c r="H47" t="s">
        <v>312</v>
      </c>
      <c r="I47" t="s">
        <v>313</v>
      </c>
      <c r="J47" s="1">
        <v>43599</v>
      </c>
      <c r="K47" s="1">
        <v>43643</v>
      </c>
      <c r="L47" t="s">
        <v>331</v>
      </c>
      <c r="N47" t="s">
        <v>1299</v>
      </c>
    </row>
    <row r="48" spans="1:14" x14ac:dyDescent="0.25">
      <c r="A48" t="s">
        <v>1487</v>
      </c>
      <c r="B48" t="s">
        <v>1488</v>
      </c>
      <c r="C48" t="s">
        <v>434</v>
      </c>
      <c r="D48" t="s">
        <v>21</v>
      </c>
      <c r="E48">
        <v>25143</v>
      </c>
      <c r="F48" t="s">
        <v>22</v>
      </c>
      <c r="G48" t="s">
        <v>22</v>
      </c>
      <c r="H48" t="s">
        <v>312</v>
      </c>
      <c r="I48" t="s">
        <v>313</v>
      </c>
      <c r="J48" t="s">
        <v>80</v>
      </c>
      <c r="K48" s="1">
        <v>43640</v>
      </c>
      <c r="L48" t="s">
        <v>81</v>
      </c>
      <c r="M48" t="str">
        <f>HYPERLINK("https://www.regulations.gov/docket?D=FDA-2019-H-2978")</f>
        <v>https://www.regulations.gov/docket?D=FDA-2019-H-2978</v>
      </c>
      <c r="N48" t="s">
        <v>80</v>
      </c>
    </row>
    <row r="49" spans="1:14" x14ac:dyDescent="0.25">
      <c r="A49" t="s">
        <v>633</v>
      </c>
      <c r="B49" t="s">
        <v>634</v>
      </c>
      <c r="C49" t="s">
        <v>217</v>
      </c>
      <c r="D49" t="s">
        <v>21</v>
      </c>
      <c r="E49">
        <v>25523</v>
      </c>
      <c r="F49" t="s">
        <v>22</v>
      </c>
      <c r="G49" t="s">
        <v>22</v>
      </c>
      <c r="H49" t="s">
        <v>312</v>
      </c>
      <c r="I49" t="s">
        <v>313</v>
      </c>
      <c r="J49" s="1">
        <v>43593</v>
      </c>
      <c r="K49" s="1">
        <v>43636</v>
      </c>
      <c r="L49" t="s">
        <v>331</v>
      </c>
      <c r="N49" t="s">
        <v>1302</v>
      </c>
    </row>
    <row r="50" spans="1:14" x14ac:dyDescent="0.25">
      <c r="A50" t="s">
        <v>819</v>
      </c>
      <c r="B50" t="s">
        <v>820</v>
      </c>
      <c r="C50" t="s">
        <v>113</v>
      </c>
      <c r="D50" t="s">
        <v>21</v>
      </c>
      <c r="E50">
        <v>25801</v>
      </c>
      <c r="F50" t="s">
        <v>22</v>
      </c>
      <c r="G50" t="s">
        <v>22</v>
      </c>
      <c r="H50" t="s">
        <v>312</v>
      </c>
      <c r="I50" t="s">
        <v>313</v>
      </c>
      <c r="J50" t="s">
        <v>80</v>
      </c>
      <c r="K50" s="1">
        <v>43628</v>
      </c>
      <c r="L50" t="s">
        <v>81</v>
      </c>
      <c r="M50" t="str">
        <f>HYPERLINK("https://www.regulations.gov/docket?D=FDA-2019-H-2827")</f>
        <v>https://www.regulations.gov/docket?D=FDA-2019-H-2827</v>
      </c>
      <c r="N50" t="s">
        <v>80</v>
      </c>
    </row>
    <row r="51" spans="1:14" x14ac:dyDescent="0.25">
      <c r="A51" t="s">
        <v>1678</v>
      </c>
      <c r="B51" t="s">
        <v>1679</v>
      </c>
      <c r="C51" t="s">
        <v>1680</v>
      </c>
      <c r="D51" t="s">
        <v>21</v>
      </c>
      <c r="E51">
        <v>25978</v>
      </c>
      <c r="F51" t="s">
        <v>22</v>
      </c>
      <c r="G51" t="s">
        <v>22</v>
      </c>
      <c r="H51" t="s">
        <v>312</v>
      </c>
      <c r="I51" t="s">
        <v>313</v>
      </c>
      <c r="J51" t="s">
        <v>80</v>
      </c>
      <c r="K51" s="1">
        <v>43627</v>
      </c>
      <c r="L51" t="s">
        <v>81</v>
      </c>
      <c r="M51" t="str">
        <f>HYPERLINK("https://www.regulations.gov/docket?D=FDA-2019-H-2786")</f>
        <v>https://www.regulations.gov/docket?D=FDA-2019-H-2786</v>
      </c>
      <c r="N51" t="s">
        <v>80</v>
      </c>
    </row>
    <row r="52" spans="1:14" x14ac:dyDescent="0.25">
      <c r="A52" t="s">
        <v>1703</v>
      </c>
      <c r="B52" t="s">
        <v>1095</v>
      </c>
      <c r="C52" t="s">
        <v>37</v>
      </c>
      <c r="D52" t="s">
        <v>21</v>
      </c>
      <c r="E52">
        <v>26501</v>
      </c>
      <c r="F52" t="s">
        <v>22</v>
      </c>
      <c r="G52" t="s">
        <v>22</v>
      </c>
      <c r="H52" t="s">
        <v>312</v>
      </c>
      <c r="I52" t="s">
        <v>313</v>
      </c>
      <c r="J52" s="1">
        <v>43582</v>
      </c>
      <c r="K52" s="1">
        <v>43622</v>
      </c>
      <c r="L52" t="s">
        <v>331</v>
      </c>
      <c r="N52" t="s">
        <v>1302</v>
      </c>
    </row>
    <row r="53" spans="1:14" x14ac:dyDescent="0.25">
      <c r="A53" t="s">
        <v>1039</v>
      </c>
      <c r="B53" t="s">
        <v>1714</v>
      </c>
      <c r="C53" t="s">
        <v>1380</v>
      </c>
      <c r="D53" t="s">
        <v>21</v>
      </c>
      <c r="E53">
        <v>26330</v>
      </c>
      <c r="F53" t="s">
        <v>22</v>
      </c>
      <c r="G53" t="s">
        <v>22</v>
      </c>
      <c r="H53" t="s">
        <v>312</v>
      </c>
      <c r="I53" t="s">
        <v>313</v>
      </c>
      <c r="J53" t="s">
        <v>80</v>
      </c>
      <c r="K53" s="1">
        <v>43622</v>
      </c>
      <c r="L53" t="s">
        <v>81</v>
      </c>
      <c r="M53" t="str">
        <f>HYPERLINK("https://www.regulations.gov/docket?D=FDA-2019-H-2678")</f>
        <v>https://www.regulations.gov/docket?D=FDA-2019-H-2678</v>
      </c>
      <c r="N53" t="s">
        <v>80</v>
      </c>
    </row>
    <row r="54" spans="1:14" x14ac:dyDescent="0.25">
      <c r="A54" t="s">
        <v>1719</v>
      </c>
      <c r="B54" t="s">
        <v>1720</v>
      </c>
      <c r="C54" t="s">
        <v>509</v>
      </c>
      <c r="D54" t="s">
        <v>21</v>
      </c>
      <c r="E54">
        <v>26679</v>
      </c>
      <c r="F54" t="s">
        <v>22</v>
      </c>
      <c r="G54" t="s">
        <v>22</v>
      </c>
      <c r="H54" t="s">
        <v>312</v>
      </c>
      <c r="I54" t="s">
        <v>313</v>
      </c>
      <c r="J54" s="1">
        <v>43574</v>
      </c>
      <c r="K54" s="1">
        <v>43622</v>
      </c>
      <c r="L54" t="s">
        <v>331</v>
      </c>
      <c r="N54" t="s">
        <v>1302</v>
      </c>
    </row>
    <row r="55" spans="1:14" x14ac:dyDescent="0.25">
      <c r="A55" t="s">
        <v>790</v>
      </c>
      <c r="B55" t="s">
        <v>791</v>
      </c>
      <c r="C55" t="s">
        <v>71</v>
      </c>
      <c r="D55" t="s">
        <v>21</v>
      </c>
      <c r="E55">
        <v>26003</v>
      </c>
      <c r="F55" t="s">
        <v>22</v>
      </c>
      <c r="G55" t="s">
        <v>22</v>
      </c>
      <c r="H55" t="s">
        <v>312</v>
      </c>
      <c r="I55" t="s">
        <v>313</v>
      </c>
      <c r="J55" s="1">
        <v>43579</v>
      </c>
      <c r="K55" s="1">
        <v>43622</v>
      </c>
      <c r="L55" t="s">
        <v>331</v>
      </c>
      <c r="N55" t="s">
        <v>1302</v>
      </c>
    </row>
    <row r="56" spans="1:14" x14ac:dyDescent="0.25">
      <c r="A56" t="s">
        <v>780</v>
      </c>
      <c r="B56" t="s">
        <v>781</v>
      </c>
      <c r="C56" t="s">
        <v>71</v>
      </c>
      <c r="D56" t="s">
        <v>21</v>
      </c>
      <c r="E56">
        <v>26003</v>
      </c>
      <c r="F56" t="s">
        <v>22</v>
      </c>
      <c r="G56" t="s">
        <v>22</v>
      </c>
      <c r="H56" t="s">
        <v>312</v>
      </c>
      <c r="I56" t="s">
        <v>313</v>
      </c>
      <c r="J56" t="s">
        <v>80</v>
      </c>
      <c r="K56" s="1">
        <v>43616</v>
      </c>
      <c r="L56" t="s">
        <v>81</v>
      </c>
      <c r="M56" t="str">
        <f>HYPERLINK("https://www.regulations.gov/docket?D=FDA-2019-H-2596")</f>
        <v>https://www.regulations.gov/docket?D=FDA-2019-H-2596</v>
      </c>
      <c r="N56" t="s">
        <v>80</v>
      </c>
    </row>
    <row r="57" spans="1:14" x14ac:dyDescent="0.25">
      <c r="A57" t="s">
        <v>1975</v>
      </c>
      <c r="B57" t="s">
        <v>1976</v>
      </c>
      <c r="C57" t="s">
        <v>48</v>
      </c>
      <c r="D57" t="s">
        <v>21</v>
      </c>
      <c r="E57">
        <v>25387</v>
      </c>
      <c r="F57" t="s">
        <v>22</v>
      </c>
      <c r="G57" t="s">
        <v>22</v>
      </c>
      <c r="H57" t="s">
        <v>312</v>
      </c>
      <c r="I57" t="s">
        <v>313</v>
      </c>
      <c r="J57" s="1">
        <v>43552</v>
      </c>
      <c r="K57" s="1">
        <v>43608</v>
      </c>
      <c r="L57" t="s">
        <v>331</v>
      </c>
      <c r="N57" t="s">
        <v>332</v>
      </c>
    </row>
    <row r="58" spans="1:14" x14ac:dyDescent="0.25">
      <c r="A58" t="s">
        <v>1977</v>
      </c>
      <c r="B58" t="s">
        <v>840</v>
      </c>
      <c r="C58" t="s">
        <v>841</v>
      </c>
      <c r="D58" t="s">
        <v>21</v>
      </c>
      <c r="E58">
        <v>25601</v>
      </c>
      <c r="F58" t="s">
        <v>22</v>
      </c>
      <c r="G58" t="s">
        <v>22</v>
      </c>
      <c r="H58" t="s">
        <v>312</v>
      </c>
      <c r="I58" t="s">
        <v>313</v>
      </c>
      <c r="J58" s="1">
        <v>43565</v>
      </c>
      <c r="K58" s="1">
        <v>43608</v>
      </c>
      <c r="L58" t="s">
        <v>331</v>
      </c>
      <c r="N58" t="s">
        <v>1302</v>
      </c>
    </row>
    <row r="59" spans="1:14" x14ac:dyDescent="0.25">
      <c r="A59" t="s">
        <v>1986</v>
      </c>
      <c r="B59" t="s">
        <v>1987</v>
      </c>
      <c r="C59" t="s">
        <v>680</v>
      </c>
      <c r="D59" t="s">
        <v>21</v>
      </c>
      <c r="E59">
        <v>25541</v>
      </c>
      <c r="F59" t="s">
        <v>22</v>
      </c>
      <c r="G59" t="s">
        <v>22</v>
      </c>
      <c r="H59" t="s">
        <v>312</v>
      </c>
      <c r="I59" t="s">
        <v>313</v>
      </c>
      <c r="J59" s="1">
        <v>43566</v>
      </c>
      <c r="K59" s="1">
        <v>43608</v>
      </c>
      <c r="L59" t="s">
        <v>331</v>
      </c>
      <c r="N59" t="s">
        <v>1302</v>
      </c>
    </row>
    <row r="60" spans="1:14" x14ac:dyDescent="0.25">
      <c r="A60" t="s">
        <v>2152</v>
      </c>
      <c r="B60" t="s">
        <v>783</v>
      </c>
      <c r="C60" t="s">
        <v>784</v>
      </c>
      <c r="D60" t="s">
        <v>21</v>
      </c>
      <c r="E60">
        <v>26070</v>
      </c>
      <c r="F60" t="s">
        <v>22</v>
      </c>
      <c r="G60" t="s">
        <v>22</v>
      </c>
      <c r="H60" t="s">
        <v>312</v>
      </c>
      <c r="I60" t="s">
        <v>313</v>
      </c>
      <c r="J60" s="1">
        <v>43481</v>
      </c>
      <c r="K60" s="1">
        <v>43601</v>
      </c>
      <c r="L60" t="s">
        <v>331</v>
      </c>
      <c r="N60" t="s">
        <v>1299</v>
      </c>
    </row>
    <row r="61" spans="1:14" x14ac:dyDescent="0.25">
      <c r="A61" t="s">
        <v>1039</v>
      </c>
      <c r="B61" t="s">
        <v>1040</v>
      </c>
      <c r="C61" t="s">
        <v>1041</v>
      </c>
      <c r="D61" t="s">
        <v>21</v>
      </c>
      <c r="E61">
        <v>26323</v>
      </c>
      <c r="F61" t="s">
        <v>22</v>
      </c>
      <c r="G61" t="s">
        <v>22</v>
      </c>
      <c r="H61" t="s">
        <v>312</v>
      </c>
      <c r="I61" t="s">
        <v>313</v>
      </c>
      <c r="J61" t="s">
        <v>80</v>
      </c>
      <c r="K61" s="1">
        <v>43599</v>
      </c>
      <c r="L61" t="s">
        <v>81</v>
      </c>
      <c r="M61" t="str">
        <f>HYPERLINK("https://www.regulations.gov/docket?D=FDA-2019-H-2288")</f>
        <v>https://www.regulations.gov/docket?D=FDA-2019-H-2288</v>
      </c>
      <c r="N61" t="s">
        <v>80</v>
      </c>
    </row>
    <row r="62" spans="1:14" x14ac:dyDescent="0.25">
      <c r="A62" t="s">
        <v>702</v>
      </c>
      <c r="B62" t="s">
        <v>703</v>
      </c>
      <c r="C62" t="s">
        <v>704</v>
      </c>
      <c r="D62" t="s">
        <v>21</v>
      </c>
      <c r="E62">
        <v>25515</v>
      </c>
      <c r="F62" t="s">
        <v>22</v>
      </c>
      <c r="G62" t="s">
        <v>22</v>
      </c>
      <c r="H62" t="s">
        <v>312</v>
      </c>
      <c r="I62" t="s">
        <v>313</v>
      </c>
      <c r="J62" s="1">
        <v>43551</v>
      </c>
      <c r="K62" s="1">
        <v>43594</v>
      </c>
      <c r="L62" t="s">
        <v>331</v>
      </c>
      <c r="N62" t="s">
        <v>1302</v>
      </c>
    </row>
    <row r="63" spans="1:14" x14ac:dyDescent="0.25">
      <c r="A63" t="s">
        <v>2269</v>
      </c>
      <c r="B63" t="s">
        <v>2270</v>
      </c>
      <c r="C63" t="s">
        <v>2271</v>
      </c>
      <c r="D63" t="s">
        <v>21</v>
      </c>
      <c r="E63">
        <v>25081</v>
      </c>
      <c r="F63" t="s">
        <v>22</v>
      </c>
      <c r="G63" t="s">
        <v>22</v>
      </c>
      <c r="H63" t="s">
        <v>312</v>
      </c>
      <c r="I63" t="s">
        <v>449</v>
      </c>
      <c r="J63" s="1">
        <v>43545</v>
      </c>
      <c r="K63" s="1">
        <v>43594</v>
      </c>
      <c r="L63" t="s">
        <v>331</v>
      </c>
      <c r="N63" t="s">
        <v>1299</v>
      </c>
    </row>
    <row r="64" spans="1:14" x14ac:dyDescent="0.25">
      <c r="A64" t="s">
        <v>442</v>
      </c>
      <c r="B64" t="s">
        <v>443</v>
      </c>
      <c r="C64" t="s">
        <v>444</v>
      </c>
      <c r="D64" t="s">
        <v>21</v>
      </c>
      <c r="E64">
        <v>26288</v>
      </c>
      <c r="F64" t="s">
        <v>22</v>
      </c>
      <c r="G64" t="s">
        <v>22</v>
      </c>
      <c r="H64" t="s">
        <v>312</v>
      </c>
      <c r="I64" t="s">
        <v>313</v>
      </c>
      <c r="J64" s="1">
        <v>43549</v>
      </c>
      <c r="K64" s="1">
        <v>43594</v>
      </c>
      <c r="L64" t="s">
        <v>331</v>
      </c>
      <c r="N64" t="s">
        <v>1299</v>
      </c>
    </row>
    <row r="65" spans="1:14" x14ac:dyDescent="0.25">
      <c r="A65" t="s">
        <v>777</v>
      </c>
      <c r="B65" t="s">
        <v>778</v>
      </c>
      <c r="C65" t="s">
        <v>779</v>
      </c>
      <c r="D65" t="s">
        <v>21</v>
      </c>
      <c r="E65">
        <v>26040</v>
      </c>
      <c r="F65" t="s">
        <v>22</v>
      </c>
      <c r="G65" t="s">
        <v>22</v>
      </c>
      <c r="H65" t="s">
        <v>312</v>
      </c>
      <c r="I65" t="s">
        <v>313</v>
      </c>
      <c r="J65" s="1">
        <v>43534</v>
      </c>
      <c r="K65" s="1">
        <v>43587</v>
      </c>
      <c r="L65" t="s">
        <v>331</v>
      </c>
      <c r="N65" t="s">
        <v>1302</v>
      </c>
    </row>
    <row r="66" spans="1:14" x14ac:dyDescent="0.25">
      <c r="A66" t="s">
        <v>2332</v>
      </c>
      <c r="B66" t="s">
        <v>2333</v>
      </c>
      <c r="C66" t="s">
        <v>1298</v>
      </c>
      <c r="D66" t="s">
        <v>21</v>
      </c>
      <c r="E66">
        <v>26241</v>
      </c>
      <c r="F66" t="s">
        <v>22</v>
      </c>
      <c r="G66" t="s">
        <v>22</v>
      </c>
      <c r="H66" t="s">
        <v>312</v>
      </c>
      <c r="I66" t="s">
        <v>313</v>
      </c>
      <c r="J66" t="s">
        <v>80</v>
      </c>
      <c r="K66" s="1">
        <v>43587</v>
      </c>
      <c r="L66" t="s">
        <v>81</v>
      </c>
      <c r="M66" t="str">
        <f>HYPERLINK("https://www.regulations.gov/docket?D=FDA-2019-H-2094")</f>
        <v>https://www.regulations.gov/docket?D=FDA-2019-H-2094</v>
      </c>
      <c r="N66" t="s">
        <v>80</v>
      </c>
    </row>
    <row r="67" spans="1:14" x14ac:dyDescent="0.25">
      <c r="A67" t="s">
        <v>1674</v>
      </c>
      <c r="B67" t="s">
        <v>2334</v>
      </c>
      <c r="C67" t="s">
        <v>1632</v>
      </c>
      <c r="D67" t="s">
        <v>21</v>
      </c>
      <c r="E67">
        <v>26041</v>
      </c>
      <c r="F67" t="s">
        <v>22</v>
      </c>
      <c r="G67" t="s">
        <v>22</v>
      </c>
      <c r="H67" t="s">
        <v>312</v>
      </c>
      <c r="I67" t="s">
        <v>313</v>
      </c>
      <c r="J67" s="1">
        <v>43534</v>
      </c>
      <c r="K67" s="1">
        <v>43587</v>
      </c>
      <c r="L67" t="s">
        <v>331</v>
      </c>
      <c r="N67" t="s">
        <v>1302</v>
      </c>
    </row>
    <row r="68" spans="1:14" x14ac:dyDescent="0.25">
      <c r="A68" t="s">
        <v>785</v>
      </c>
      <c r="B68" t="s">
        <v>786</v>
      </c>
      <c r="C68" t="s">
        <v>375</v>
      </c>
      <c r="D68" t="s">
        <v>21</v>
      </c>
      <c r="E68">
        <v>26059</v>
      </c>
      <c r="F68" t="s">
        <v>22</v>
      </c>
      <c r="G68" t="s">
        <v>22</v>
      </c>
      <c r="H68" t="s">
        <v>312</v>
      </c>
      <c r="I68" t="s">
        <v>313</v>
      </c>
      <c r="J68" s="1">
        <v>43534</v>
      </c>
      <c r="K68" s="1">
        <v>43587</v>
      </c>
      <c r="L68" t="s">
        <v>331</v>
      </c>
      <c r="N68" t="s">
        <v>1302</v>
      </c>
    </row>
    <row r="69" spans="1:14" x14ac:dyDescent="0.25">
      <c r="A69" t="s">
        <v>2422</v>
      </c>
      <c r="B69" t="s">
        <v>724</v>
      </c>
      <c r="C69" t="s">
        <v>326</v>
      </c>
      <c r="D69" t="s">
        <v>21</v>
      </c>
      <c r="E69">
        <v>25705</v>
      </c>
      <c r="F69" t="s">
        <v>22</v>
      </c>
      <c r="G69" t="s">
        <v>22</v>
      </c>
      <c r="H69" t="s">
        <v>312</v>
      </c>
      <c r="I69" t="s">
        <v>313</v>
      </c>
      <c r="J69" s="1">
        <v>43523</v>
      </c>
      <c r="K69" s="1">
        <v>43580</v>
      </c>
      <c r="L69" t="s">
        <v>331</v>
      </c>
      <c r="N69" t="s">
        <v>1302</v>
      </c>
    </row>
    <row r="70" spans="1:14" x14ac:dyDescent="0.25">
      <c r="A70" t="s">
        <v>768</v>
      </c>
      <c r="B70" t="s">
        <v>769</v>
      </c>
      <c r="C70" t="s">
        <v>271</v>
      </c>
      <c r="D70" t="s">
        <v>21</v>
      </c>
      <c r="E70">
        <v>25404</v>
      </c>
      <c r="F70" t="s">
        <v>22</v>
      </c>
      <c r="G70" t="s">
        <v>22</v>
      </c>
      <c r="H70" t="s">
        <v>312</v>
      </c>
      <c r="I70" t="s">
        <v>767</v>
      </c>
      <c r="J70" s="1">
        <v>43522</v>
      </c>
      <c r="K70" s="1">
        <v>43573</v>
      </c>
      <c r="L70" t="s">
        <v>331</v>
      </c>
      <c r="N70" t="s">
        <v>1302</v>
      </c>
    </row>
    <row r="71" spans="1:14" x14ac:dyDescent="0.25">
      <c r="A71" t="s">
        <v>2616</v>
      </c>
      <c r="B71" t="s">
        <v>2617</v>
      </c>
      <c r="C71" t="s">
        <v>774</v>
      </c>
      <c r="D71" t="s">
        <v>21</v>
      </c>
      <c r="E71">
        <v>25428</v>
      </c>
      <c r="F71" t="s">
        <v>22</v>
      </c>
      <c r="G71" t="s">
        <v>22</v>
      </c>
      <c r="H71" t="s">
        <v>312</v>
      </c>
      <c r="I71" t="s">
        <v>701</v>
      </c>
      <c r="J71" s="1">
        <v>43503</v>
      </c>
      <c r="K71" s="1">
        <v>43566</v>
      </c>
      <c r="L71" t="s">
        <v>331</v>
      </c>
      <c r="N71" t="s">
        <v>1302</v>
      </c>
    </row>
    <row r="72" spans="1:14" x14ac:dyDescent="0.25">
      <c r="A72" t="s">
        <v>2620</v>
      </c>
      <c r="B72" t="s">
        <v>2621</v>
      </c>
      <c r="C72" t="s">
        <v>326</v>
      </c>
      <c r="D72" t="s">
        <v>21</v>
      </c>
      <c r="E72">
        <v>25704</v>
      </c>
      <c r="F72" t="s">
        <v>22</v>
      </c>
      <c r="G72" t="s">
        <v>22</v>
      </c>
      <c r="H72" t="s">
        <v>312</v>
      </c>
      <c r="I72" t="s">
        <v>313</v>
      </c>
      <c r="J72" s="1">
        <v>43507</v>
      </c>
      <c r="K72" s="1">
        <v>43566</v>
      </c>
      <c r="L72" t="s">
        <v>331</v>
      </c>
      <c r="N72" t="s">
        <v>1302</v>
      </c>
    </row>
    <row r="73" spans="1:14" x14ac:dyDescent="0.25">
      <c r="A73" t="s">
        <v>806</v>
      </c>
      <c r="B73" t="s">
        <v>2632</v>
      </c>
      <c r="C73" t="s">
        <v>808</v>
      </c>
      <c r="D73" t="s">
        <v>21</v>
      </c>
      <c r="E73">
        <v>26624</v>
      </c>
      <c r="F73" t="s">
        <v>22</v>
      </c>
      <c r="G73" t="s">
        <v>22</v>
      </c>
      <c r="H73" t="s">
        <v>312</v>
      </c>
      <c r="I73" t="s">
        <v>313</v>
      </c>
      <c r="J73" t="s">
        <v>80</v>
      </c>
      <c r="K73" s="1">
        <v>43565</v>
      </c>
      <c r="L73" t="s">
        <v>81</v>
      </c>
      <c r="M73" t="str">
        <f>HYPERLINK("https://www.regulations.gov/docket?D=FDA-2019-H-1695")</f>
        <v>https://www.regulations.gov/docket?D=FDA-2019-H-1695</v>
      </c>
      <c r="N73" t="s">
        <v>80</v>
      </c>
    </row>
    <row r="74" spans="1:14" x14ac:dyDescent="0.25">
      <c r="A74" t="s">
        <v>2774</v>
      </c>
      <c r="B74" t="s">
        <v>2775</v>
      </c>
      <c r="C74" t="s">
        <v>784</v>
      </c>
      <c r="D74" t="s">
        <v>21</v>
      </c>
      <c r="E74">
        <v>26070</v>
      </c>
      <c r="F74" t="s">
        <v>22</v>
      </c>
      <c r="G74" t="s">
        <v>22</v>
      </c>
      <c r="H74" t="s">
        <v>312</v>
      </c>
      <c r="I74" t="s">
        <v>313</v>
      </c>
      <c r="J74" s="1">
        <v>43481</v>
      </c>
      <c r="K74" s="1">
        <v>43552</v>
      </c>
      <c r="L74" t="s">
        <v>331</v>
      </c>
      <c r="N74" t="s">
        <v>1302</v>
      </c>
    </row>
    <row r="75" spans="1:14" x14ac:dyDescent="0.25">
      <c r="A75" t="s">
        <v>2783</v>
      </c>
      <c r="B75" t="s">
        <v>2784</v>
      </c>
      <c r="C75" t="s">
        <v>271</v>
      </c>
      <c r="D75" t="s">
        <v>21</v>
      </c>
      <c r="E75">
        <v>25404</v>
      </c>
      <c r="F75" t="s">
        <v>22</v>
      </c>
      <c r="G75" t="s">
        <v>22</v>
      </c>
      <c r="H75" t="s">
        <v>312</v>
      </c>
      <c r="I75" t="s">
        <v>701</v>
      </c>
      <c r="J75" s="1">
        <v>43475</v>
      </c>
      <c r="K75" s="1">
        <v>43552</v>
      </c>
      <c r="L75" t="s">
        <v>331</v>
      </c>
      <c r="N75" t="s">
        <v>1299</v>
      </c>
    </row>
    <row r="76" spans="1:14" x14ac:dyDescent="0.25">
      <c r="A76" t="s">
        <v>1946</v>
      </c>
      <c r="B76" t="s">
        <v>1947</v>
      </c>
      <c r="C76" t="s">
        <v>463</v>
      </c>
      <c r="D76" t="s">
        <v>21</v>
      </c>
      <c r="E76">
        <v>25550</v>
      </c>
      <c r="F76" t="s">
        <v>22</v>
      </c>
      <c r="G76" t="s">
        <v>22</v>
      </c>
      <c r="H76" t="s">
        <v>312</v>
      </c>
      <c r="I76" t="s">
        <v>313</v>
      </c>
      <c r="J76" t="s">
        <v>80</v>
      </c>
      <c r="K76" s="1">
        <v>43546</v>
      </c>
      <c r="L76" t="s">
        <v>81</v>
      </c>
      <c r="M76" t="str">
        <f>HYPERLINK("https://www.regulations.gov/docket?D=FDA-2019-H-1361")</f>
        <v>https://www.regulations.gov/docket?D=FDA-2019-H-1361</v>
      </c>
      <c r="N76" t="s">
        <v>80</v>
      </c>
    </row>
    <row r="77" spans="1:14" x14ac:dyDescent="0.25">
      <c r="A77" t="s">
        <v>557</v>
      </c>
      <c r="B77" t="s">
        <v>2876</v>
      </c>
      <c r="C77" t="s">
        <v>559</v>
      </c>
      <c r="D77" t="s">
        <v>21</v>
      </c>
      <c r="E77">
        <v>26710</v>
      </c>
      <c r="F77" t="s">
        <v>22</v>
      </c>
      <c r="G77" t="s">
        <v>22</v>
      </c>
      <c r="H77" t="s">
        <v>312</v>
      </c>
      <c r="I77" t="s">
        <v>701</v>
      </c>
      <c r="J77" s="1">
        <v>43463</v>
      </c>
      <c r="K77" s="1">
        <v>43545</v>
      </c>
      <c r="L77" t="s">
        <v>331</v>
      </c>
      <c r="N77" t="s">
        <v>1299</v>
      </c>
    </row>
    <row r="78" spans="1:14" x14ac:dyDescent="0.25">
      <c r="A78" t="s">
        <v>1908</v>
      </c>
      <c r="B78" t="s">
        <v>1909</v>
      </c>
      <c r="C78" t="s">
        <v>1910</v>
      </c>
      <c r="D78" t="s">
        <v>21</v>
      </c>
      <c r="E78">
        <v>25411</v>
      </c>
      <c r="F78" t="s">
        <v>22</v>
      </c>
      <c r="G78" t="s">
        <v>22</v>
      </c>
      <c r="H78" t="s">
        <v>312</v>
      </c>
      <c r="I78" t="s">
        <v>701</v>
      </c>
      <c r="J78" s="1">
        <v>43461</v>
      </c>
      <c r="K78" s="1">
        <v>43538</v>
      </c>
      <c r="L78" t="s">
        <v>331</v>
      </c>
      <c r="N78" t="s">
        <v>1302</v>
      </c>
    </row>
    <row r="79" spans="1:14" x14ac:dyDescent="0.25">
      <c r="A79" t="s">
        <v>1919</v>
      </c>
      <c r="B79" t="s">
        <v>1920</v>
      </c>
      <c r="C79" t="s">
        <v>1921</v>
      </c>
      <c r="D79" t="s">
        <v>21</v>
      </c>
      <c r="E79">
        <v>25422</v>
      </c>
      <c r="F79" t="s">
        <v>22</v>
      </c>
      <c r="G79" t="s">
        <v>22</v>
      </c>
      <c r="H79" t="s">
        <v>312</v>
      </c>
      <c r="I79" t="s">
        <v>449</v>
      </c>
      <c r="J79" s="1">
        <v>43461</v>
      </c>
      <c r="K79" s="1">
        <v>43538</v>
      </c>
      <c r="L79" t="s">
        <v>331</v>
      </c>
      <c r="N79" t="s">
        <v>1299</v>
      </c>
    </row>
    <row r="80" spans="1:14" x14ac:dyDescent="0.25">
      <c r="A80" t="s">
        <v>1988</v>
      </c>
      <c r="B80" t="s">
        <v>1989</v>
      </c>
      <c r="C80" t="s">
        <v>1990</v>
      </c>
      <c r="D80" t="s">
        <v>21</v>
      </c>
      <c r="E80">
        <v>25555</v>
      </c>
      <c r="F80" t="s">
        <v>22</v>
      </c>
      <c r="G80" t="s">
        <v>22</v>
      </c>
      <c r="H80" t="s">
        <v>312</v>
      </c>
      <c r="I80" t="s">
        <v>313</v>
      </c>
      <c r="J80" s="1">
        <v>43461</v>
      </c>
      <c r="K80" s="1">
        <v>43538</v>
      </c>
      <c r="L80" t="s">
        <v>331</v>
      </c>
      <c r="N80" t="s">
        <v>1302</v>
      </c>
    </row>
    <row r="81" spans="1:14" x14ac:dyDescent="0.25">
      <c r="A81" t="s">
        <v>2915</v>
      </c>
      <c r="B81" t="s">
        <v>1992</v>
      </c>
      <c r="C81" t="s">
        <v>1993</v>
      </c>
      <c r="D81" t="s">
        <v>21</v>
      </c>
      <c r="E81">
        <v>25514</v>
      </c>
      <c r="F81" t="s">
        <v>22</v>
      </c>
      <c r="G81" t="s">
        <v>22</v>
      </c>
      <c r="H81" t="s">
        <v>312</v>
      </c>
      <c r="I81" t="s">
        <v>313</v>
      </c>
      <c r="J81" s="1">
        <v>43461</v>
      </c>
      <c r="K81" s="1">
        <v>43538</v>
      </c>
      <c r="L81" t="s">
        <v>331</v>
      </c>
      <c r="N81" t="s">
        <v>1302</v>
      </c>
    </row>
    <row r="82" spans="1:14" x14ac:dyDescent="0.25">
      <c r="A82" t="s">
        <v>1994</v>
      </c>
      <c r="B82" t="s">
        <v>1995</v>
      </c>
      <c r="C82" t="s">
        <v>1996</v>
      </c>
      <c r="D82" t="s">
        <v>21</v>
      </c>
      <c r="E82">
        <v>25843</v>
      </c>
      <c r="F82" t="s">
        <v>22</v>
      </c>
      <c r="G82" t="s">
        <v>22</v>
      </c>
      <c r="H82" t="s">
        <v>312</v>
      </c>
      <c r="I82" t="s">
        <v>313</v>
      </c>
      <c r="J82" s="1">
        <v>43460</v>
      </c>
      <c r="K82" s="1">
        <v>43538</v>
      </c>
      <c r="L82" t="s">
        <v>331</v>
      </c>
      <c r="N82" t="s">
        <v>1302</v>
      </c>
    </row>
    <row r="83" spans="1:14" x14ac:dyDescent="0.25">
      <c r="A83" t="s">
        <v>2220</v>
      </c>
      <c r="B83" t="s">
        <v>2221</v>
      </c>
      <c r="C83" t="s">
        <v>271</v>
      </c>
      <c r="D83" t="s">
        <v>21</v>
      </c>
      <c r="E83">
        <v>25404</v>
      </c>
      <c r="F83" t="s">
        <v>22</v>
      </c>
      <c r="G83" t="s">
        <v>22</v>
      </c>
      <c r="H83" t="s">
        <v>312</v>
      </c>
      <c r="I83" t="s">
        <v>767</v>
      </c>
      <c r="J83" t="s">
        <v>80</v>
      </c>
      <c r="K83" s="1">
        <v>43532</v>
      </c>
      <c r="L83" t="s">
        <v>81</v>
      </c>
      <c r="M83" t="str">
        <f>HYPERLINK("https://www.regulations.gov/docket?D=FDA-2019-H-1104")</f>
        <v>https://www.regulations.gov/docket?D=FDA-2019-H-1104</v>
      </c>
      <c r="N83" t="s">
        <v>80</v>
      </c>
    </row>
    <row r="84" spans="1:14" x14ac:dyDescent="0.25">
      <c r="A84" t="s">
        <v>1935</v>
      </c>
      <c r="B84" t="s">
        <v>2950</v>
      </c>
      <c r="C84" t="s">
        <v>1937</v>
      </c>
      <c r="D84" t="s">
        <v>21</v>
      </c>
      <c r="E84">
        <v>25265</v>
      </c>
      <c r="F84" t="s">
        <v>22</v>
      </c>
      <c r="G84" t="s">
        <v>22</v>
      </c>
      <c r="H84" t="s">
        <v>312</v>
      </c>
      <c r="I84" t="s">
        <v>313</v>
      </c>
      <c r="J84" s="1">
        <v>43452</v>
      </c>
      <c r="K84" s="1">
        <v>43531</v>
      </c>
      <c r="L84" t="s">
        <v>331</v>
      </c>
      <c r="N84" t="s">
        <v>1302</v>
      </c>
    </row>
    <row r="85" spans="1:14" x14ac:dyDescent="0.25">
      <c r="A85" t="s">
        <v>552</v>
      </c>
      <c r="B85" t="s">
        <v>553</v>
      </c>
      <c r="C85" t="s">
        <v>37</v>
      </c>
      <c r="D85" t="s">
        <v>21</v>
      </c>
      <c r="E85">
        <v>26505</v>
      </c>
      <c r="F85" t="s">
        <v>22</v>
      </c>
      <c r="G85" t="s">
        <v>22</v>
      </c>
      <c r="H85" t="s">
        <v>312</v>
      </c>
      <c r="I85" t="s">
        <v>313</v>
      </c>
      <c r="J85" s="1">
        <v>43444</v>
      </c>
      <c r="K85" s="1">
        <v>43524</v>
      </c>
      <c r="L85" t="s">
        <v>331</v>
      </c>
      <c r="N85" t="s">
        <v>1299</v>
      </c>
    </row>
    <row r="86" spans="1:14" x14ac:dyDescent="0.25">
      <c r="A86" t="s">
        <v>116</v>
      </c>
      <c r="B86" t="s">
        <v>117</v>
      </c>
      <c r="C86" t="s">
        <v>118</v>
      </c>
      <c r="D86" t="s">
        <v>21</v>
      </c>
      <c r="E86">
        <v>26169</v>
      </c>
      <c r="F86" t="s">
        <v>22</v>
      </c>
      <c r="G86" t="s">
        <v>22</v>
      </c>
      <c r="H86" t="s">
        <v>312</v>
      </c>
      <c r="I86" t="s">
        <v>313</v>
      </c>
      <c r="J86" s="1">
        <v>43449</v>
      </c>
      <c r="K86" s="1">
        <v>43524</v>
      </c>
      <c r="L86" t="s">
        <v>331</v>
      </c>
      <c r="N86" t="s">
        <v>1302</v>
      </c>
    </row>
    <row r="87" spans="1:14" x14ac:dyDescent="0.25">
      <c r="A87" t="s">
        <v>2261</v>
      </c>
      <c r="B87" t="s">
        <v>2262</v>
      </c>
      <c r="C87" t="s">
        <v>537</v>
      </c>
      <c r="D87" t="s">
        <v>21</v>
      </c>
      <c r="E87">
        <v>25053</v>
      </c>
      <c r="F87" t="s">
        <v>22</v>
      </c>
      <c r="G87" t="s">
        <v>22</v>
      </c>
      <c r="H87" t="s">
        <v>312</v>
      </c>
      <c r="I87" t="s">
        <v>313</v>
      </c>
      <c r="J87" t="s">
        <v>80</v>
      </c>
      <c r="K87" s="1">
        <v>43517</v>
      </c>
      <c r="L87" t="s">
        <v>81</v>
      </c>
      <c r="M87" t="str">
        <f>HYPERLINK("https://www.regulations.gov/docket?D=FDA-2019-H-0793")</f>
        <v>https://www.regulations.gov/docket?D=FDA-2019-H-0793</v>
      </c>
      <c r="N87" t="s">
        <v>80</v>
      </c>
    </row>
    <row r="88" spans="1:14" x14ac:dyDescent="0.25">
      <c r="A88" t="s">
        <v>3068</v>
      </c>
      <c r="B88" t="s">
        <v>3069</v>
      </c>
      <c r="C88" t="s">
        <v>3070</v>
      </c>
      <c r="D88" t="s">
        <v>21</v>
      </c>
      <c r="E88">
        <v>26050</v>
      </c>
      <c r="F88" t="s">
        <v>22</v>
      </c>
      <c r="G88" t="s">
        <v>22</v>
      </c>
      <c r="H88" t="s">
        <v>312</v>
      </c>
      <c r="I88" t="s">
        <v>313</v>
      </c>
      <c r="J88" s="1">
        <v>43443</v>
      </c>
      <c r="K88" s="1">
        <v>43517</v>
      </c>
      <c r="L88" t="s">
        <v>331</v>
      </c>
      <c r="N88" t="s">
        <v>1302</v>
      </c>
    </row>
    <row r="89" spans="1:14" x14ac:dyDescent="0.25">
      <c r="A89" t="s">
        <v>108</v>
      </c>
      <c r="B89" t="s">
        <v>109</v>
      </c>
      <c r="C89" t="s">
        <v>110</v>
      </c>
      <c r="D89" t="s">
        <v>21</v>
      </c>
      <c r="E89">
        <v>26031</v>
      </c>
      <c r="F89" t="s">
        <v>22</v>
      </c>
      <c r="G89" t="s">
        <v>22</v>
      </c>
      <c r="H89" t="s">
        <v>312</v>
      </c>
      <c r="I89" t="s">
        <v>313</v>
      </c>
      <c r="J89" t="s">
        <v>80</v>
      </c>
      <c r="K89" s="1">
        <v>43517</v>
      </c>
      <c r="L89" t="s">
        <v>81</v>
      </c>
      <c r="M89" t="str">
        <f>HYPERLINK("https://www.regulations.gov/docket?D=FDA-2019-H-0784")</f>
        <v>https://www.regulations.gov/docket?D=FDA-2019-H-0784</v>
      </c>
      <c r="N89" t="s">
        <v>80</v>
      </c>
    </row>
    <row r="90" spans="1:14" x14ac:dyDescent="0.25">
      <c r="A90" t="s">
        <v>256</v>
      </c>
      <c r="B90" t="s">
        <v>257</v>
      </c>
      <c r="C90" t="s">
        <v>258</v>
      </c>
      <c r="D90" t="s">
        <v>21</v>
      </c>
      <c r="E90">
        <v>26047</v>
      </c>
      <c r="F90" t="s">
        <v>22</v>
      </c>
      <c r="G90" t="s">
        <v>22</v>
      </c>
      <c r="H90" t="s">
        <v>312</v>
      </c>
      <c r="I90" t="s">
        <v>313</v>
      </c>
      <c r="J90" s="1">
        <v>43443</v>
      </c>
      <c r="K90" s="1">
        <v>43517</v>
      </c>
      <c r="L90" t="s">
        <v>331</v>
      </c>
      <c r="N90" t="s">
        <v>1302</v>
      </c>
    </row>
    <row r="91" spans="1:14" x14ac:dyDescent="0.25">
      <c r="A91" t="s">
        <v>1696</v>
      </c>
      <c r="B91" t="s">
        <v>1697</v>
      </c>
      <c r="C91" t="s">
        <v>1698</v>
      </c>
      <c r="D91" t="s">
        <v>21</v>
      </c>
      <c r="E91">
        <v>26155</v>
      </c>
      <c r="F91" t="s">
        <v>22</v>
      </c>
      <c r="G91" t="s">
        <v>22</v>
      </c>
      <c r="H91" t="s">
        <v>312</v>
      </c>
      <c r="I91" t="s">
        <v>313</v>
      </c>
      <c r="J91" s="1">
        <v>43442</v>
      </c>
      <c r="K91" s="1">
        <v>43517</v>
      </c>
      <c r="L91" t="s">
        <v>331</v>
      </c>
      <c r="N91" t="s">
        <v>1299</v>
      </c>
    </row>
    <row r="92" spans="1:14" x14ac:dyDescent="0.25">
      <c r="A92" t="s">
        <v>370</v>
      </c>
      <c r="B92" t="s">
        <v>371</v>
      </c>
      <c r="C92" t="s">
        <v>71</v>
      </c>
      <c r="D92" t="s">
        <v>21</v>
      </c>
      <c r="E92">
        <v>26003</v>
      </c>
      <c r="F92" t="s">
        <v>22</v>
      </c>
      <c r="G92" t="s">
        <v>22</v>
      </c>
      <c r="H92" t="s">
        <v>312</v>
      </c>
      <c r="I92" t="s">
        <v>313</v>
      </c>
      <c r="J92" t="s">
        <v>80</v>
      </c>
      <c r="K92" s="1">
        <v>43517</v>
      </c>
      <c r="L92" t="s">
        <v>81</v>
      </c>
      <c r="M92" t="str">
        <f>HYPERLINK("https://www.regulations.gov/docket?D=FDA-2019-H-0785")</f>
        <v>https://www.regulations.gov/docket?D=FDA-2019-H-0785</v>
      </c>
      <c r="N92" t="s">
        <v>80</v>
      </c>
    </row>
    <row r="93" spans="1:14" x14ac:dyDescent="0.25">
      <c r="A93" t="s">
        <v>3095</v>
      </c>
      <c r="B93" t="s">
        <v>3096</v>
      </c>
      <c r="C93" t="s">
        <v>3097</v>
      </c>
      <c r="D93" t="s">
        <v>21</v>
      </c>
      <c r="E93">
        <v>25621</v>
      </c>
      <c r="F93" t="s">
        <v>22</v>
      </c>
      <c r="G93" t="s">
        <v>22</v>
      </c>
      <c r="H93" t="s">
        <v>312</v>
      </c>
      <c r="I93" t="s">
        <v>313</v>
      </c>
      <c r="J93" s="1">
        <v>43440</v>
      </c>
      <c r="K93" s="1">
        <v>43517</v>
      </c>
      <c r="L93" t="s">
        <v>331</v>
      </c>
      <c r="N93" t="s">
        <v>1299</v>
      </c>
    </row>
    <row r="94" spans="1:14" x14ac:dyDescent="0.25">
      <c r="A94" t="s">
        <v>912</v>
      </c>
      <c r="B94" t="s">
        <v>3244</v>
      </c>
      <c r="C94" t="s">
        <v>914</v>
      </c>
      <c r="D94" t="s">
        <v>21</v>
      </c>
      <c r="E94">
        <v>25670</v>
      </c>
      <c r="F94" t="s">
        <v>22</v>
      </c>
      <c r="G94" t="s">
        <v>22</v>
      </c>
      <c r="H94" t="s">
        <v>312</v>
      </c>
      <c r="I94" t="s">
        <v>313</v>
      </c>
      <c r="J94" t="s">
        <v>80</v>
      </c>
      <c r="K94" s="1">
        <v>43507</v>
      </c>
      <c r="L94" t="s">
        <v>81</v>
      </c>
      <c r="M94" t="str">
        <f>HYPERLINK("https://www.regulations.gov/docket?D=FDA-2019-H-0629")</f>
        <v>https://www.regulations.gov/docket?D=FDA-2019-H-0629</v>
      </c>
      <c r="N94" t="s">
        <v>80</v>
      </c>
    </row>
    <row r="95" spans="1:14" x14ac:dyDescent="0.25">
      <c r="A95" t="s">
        <v>1967</v>
      </c>
      <c r="B95" t="s">
        <v>1968</v>
      </c>
      <c r="C95" t="s">
        <v>1969</v>
      </c>
      <c r="D95" t="s">
        <v>21</v>
      </c>
      <c r="E95">
        <v>26260</v>
      </c>
      <c r="F95" t="s">
        <v>22</v>
      </c>
      <c r="G95" t="s">
        <v>22</v>
      </c>
      <c r="H95" t="s">
        <v>312</v>
      </c>
      <c r="I95" t="s">
        <v>767</v>
      </c>
      <c r="J95" s="1">
        <v>43431</v>
      </c>
      <c r="K95" s="1">
        <v>43503</v>
      </c>
      <c r="L95" t="s">
        <v>331</v>
      </c>
      <c r="N95" t="s">
        <v>1299</v>
      </c>
    </row>
    <row r="96" spans="1:14" x14ac:dyDescent="0.25">
      <c r="A96" t="s">
        <v>3294</v>
      </c>
      <c r="B96" t="s">
        <v>3295</v>
      </c>
      <c r="C96" t="s">
        <v>2358</v>
      </c>
      <c r="D96" t="s">
        <v>21</v>
      </c>
      <c r="E96">
        <v>25177</v>
      </c>
      <c r="F96" t="s">
        <v>22</v>
      </c>
      <c r="G96" t="s">
        <v>22</v>
      </c>
      <c r="H96" t="s">
        <v>312</v>
      </c>
      <c r="I96" t="s">
        <v>313</v>
      </c>
      <c r="J96" s="1">
        <v>43423</v>
      </c>
      <c r="K96" s="1">
        <v>43503</v>
      </c>
      <c r="L96" t="s">
        <v>331</v>
      </c>
      <c r="N96" t="s">
        <v>1299</v>
      </c>
    </row>
    <row r="97" spans="1:14" x14ac:dyDescent="0.25">
      <c r="A97" t="s">
        <v>708</v>
      </c>
      <c r="B97" t="s">
        <v>709</v>
      </c>
      <c r="C97" t="s">
        <v>304</v>
      </c>
      <c r="D97" t="s">
        <v>21</v>
      </c>
      <c r="E97">
        <v>24739</v>
      </c>
      <c r="F97" t="s">
        <v>22</v>
      </c>
      <c r="G97" t="s">
        <v>22</v>
      </c>
      <c r="H97" t="s">
        <v>312</v>
      </c>
      <c r="I97" t="s">
        <v>313</v>
      </c>
      <c r="J97" t="s">
        <v>80</v>
      </c>
      <c r="K97" s="1">
        <v>43500</v>
      </c>
      <c r="L97" t="s">
        <v>81</v>
      </c>
      <c r="M97" t="str">
        <f>HYPERLINK("https://www.regulations.gov/docket?D=FDA-2019-H-0517")</f>
        <v>https://www.regulations.gov/docket?D=FDA-2019-H-0517</v>
      </c>
      <c r="N97" t="s">
        <v>80</v>
      </c>
    </row>
    <row r="98" spans="1:14" x14ac:dyDescent="0.25">
      <c r="A98" t="s">
        <v>3359</v>
      </c>
      <c r="B98" t="s">
        <v>3360</v>
      </c>
      <c r="C98" t="s">
        <v>1288</v>
      </c>
      <c r="D98" t="s">
        <v>21</v>
      </c>
      <c r="E98">
        <v>26505</v>
      </c>
      <c r="F98" t="s">
        <v>22</v>
      </c>
      <c r="G98" t="s">
        <v>22</v>
      </c>
      <c r="H98" t="s">
        <v>312</v>
      </c>
      <c r="I98" t="s">
        <v>313</v>
      </c>
      <c r="J98" t="s">
        <v>80</v>
      </c>
      <c r="K98" s="1">
        <v>43496</v>
      </c>
      <c r="L98" t="s">
        <v>81</v>
      </c>
      <c r="M98" t="str">
        <f>HYPERLINK("https://www.regulations.gov/docket?D=FDA-2019-H-0474")</f>
        <v>https://www.regulations.gov/docket?D=FDA-2019-H-0474</v>
      </c>
      <c r="N98" t="s">
        <v>80</v>
      </c>
    </row>
    <row r="99" spans="1:14" x14ac:dyDescent="0.25">
      <c r="A99" t="s">
        <v>309</v>
      </c>
      <c r="B99" t="s">
        <v>310</v>
      </c>
      <c r="C99" t="s">
        <v>311</v>
      </c>
      <c r="D99" t="s">
        <v>21</v>
      </c>
      <c r="E99">
        <v>24941</v>
      </c>
      <c r="F99" t="s">
        <v>22</v>
      </c>
      <c r="G99" t="s">
        <v>22</v>
      </c>
      <c r="H99" t="s">
        <v>312</v>
      </c>
      <c r="I99" t="s">
        <v>313</v>
      </c>
      <c r="J99" s="1">
        <v>43418</v>
      </c>
      <c r="K99" s="1">
        <v>43496</v>
      </c>
      <c r="L99" t="s">
        <v>331</v>
      </c>
      <c r="N99" t="s">
        <v>1302</v>
      </c>
    </row>
    <row r="100" spans="1:14" x14ac:dyDescent="0.25">
      <c r="A100" t="s">
        <v>3383</v>
      </c>
      <c r="B100" t="s">
        <v>200</v>
      </c>
      <c r="C100" t="s">
        <v>201</v>
      </c>
      <c r="D100" t="s">
        <v>21</v>
      </c>
      <c r="E100">
        <v>26836</v>
      </c>
      <c r="F100" t="s">
        <v>22</v>
      </c>
      <c r="G100" t="s">
        <v>22</v>
      </c>
      <c r="H100" t="s">
        <v>312</v>
      </c>
      <c r="I100" t="s">
        <v>701</v>
      </c>
      <c r="J100" t="s">
        <v>80</v>
      </c>
      <c r="K100" s="1">
        <v>43494</v>
      </c>
      <c r="L100" t="s">
        <v>81</v>
      </c>
      <c r="M100" t="str">
        <f>HYPERLINK("https://www.regulations.gov/docket?D=FDA-2019-H-0406")</f>
        <v>https://www.regulations.gov/docket?D=FDA-2019-H-0406</v>
      </c>
      <c r="N100" t="s">
        <v>80</v>
      </c>
    </row>
    <row r="101" spans="1:14" x14ac:dyDescent="0.25">
      <c r="A101" t="s">
        <v>3384</v>
      </c>
      <c r="B101" t="s">
        <v>3385</v>
      </c>
      <c r="C101" t="s">
        <v>1493</v>
      </c>
      <c r="D101" t="s">
        <v>21</v>
      </c>
      <c r="E101">
        <v>26711</v>
      </c>
      <c r="F101" t="s">
        <v>22</v>
      </c>
      <c r="G101" t="s">
        <v>22</v>
      </c>
      <c r="H101" t="s">
        <v>312</v>
      </c>
      <c r="I101" t="s">
        <v>767</v>
      </c>
      <c r="J101" t="s">
        <v>80</v>
      </c>
      <c r="K101" s="1">
        <v>43494</v>
      </c>
      <c r="L101" t="s">
        <v>81</v>
      </c>
      <c r="M101" t="str">
        <f>HYPERLINK("https://www.regulations.gov/docket?D=FDA-2019-H-0421")</f>
        <v>https://www.regulations.gov/docket?D=FDA-2019-H-0421</v>
      </c>
      <c r="N101" t="s">
        <v>80</v>
      </c>
    </row>
    <row r="102" spans="1:14" x14ac:dyDescent="0.25">
      <c r="A102" t="s">
        <v>439</v>
      </c>
      <c r="B102" t="s">
        <v>500</v>
      </c>
      <c r="C102" t="s">
        <v>501</v>
      </c>
      <c r="D102" t="s">
        <v>21</v>
      </c>
      <c r="E102">
        <v>25854</v>
      </c>
      <c r="F102" t="s">
        <v>22</v>
      </c>
      <c r="G102" t="s">
        <v>22</v>
      </c>
      <c r="H102" t="s">
        <v>312</v>
      </c>
      <c r="I102" t="s">
        <v>313</v>
      </c>
      <c r="J102" t="s">
        <v>80</v>
      </c>
      <c r="K102" s="1">
        <v>43489</v>
      </c>
      <c r="L102" t="s">
        <v>81</v>
      </c>
      <c r="M102" t="str">
        <f>HYPERLINK("https://www.regulations.gov/docket?D=FDA-2019-H-0340")</f>
        <v>https://www.regulations.gov/docket?D=FDA-2019-H-0340</v>
      </c>
      <c r="N102" t="s">
        <v>80</v>
      </c>
    </row>
    <row r="103" spans="1:14" x14ac:dyDescent="0.25">
      <c r="A103" t="s">
        <v>85</v>
      </c>
      <c r="B103" t="s">
        <v>3445</v>
      </c>
      <c r="C103" t="s">
        <v>87</v>
      </c>
      <c r="D103" t="s">
        <v>21</v>
      </c>
      <c r="E103">
        <v>24983</v>
      </c>
      <c r="F103" t="s">
        <v>22</v>
      </c>
      <c r="G103" t="s">
        <v>22</v>
      </c>
      <c r="H103" t="s">
        <v>312</v>
      </c>
      <c r="I103" t="s">
        <v>313</v>
      </c>
      <c r="J103" s="1">
        <v>43418</v>
      </c>
      <c r="K103" s="1">
        <v>43489</v>
      </c>
      <c r="L103" t="s">
        <v>331</v>
      </c>
      <c r="N103" t="s">
        <v>1302</v>
      </c>
    </row>
    <row r="104" spans="1:14" x14ac:dyDescent="0.25">
      <c r="A104" t="s">
        <v>209</v>
      </c>
      <c r="B104" t="s">
        <v>210</v>
      </c>
      <c r="C104" t="s">
        <v>211</v>
      </c>
      <c r="D104" t="s">
        <v>21</v>
      </c>
      <c r="E104">
        <v>25649</v>
      </c>
      <c r="F104" t="s">
        <v>22</v>
      </c>
      <c r="G104" t="s">
        <v>22</v>
      </c>
      <c r="H104" t="s">
        <v>312</v>
      </c>
      <c r="I104" t="s">
        <v>313</v>
      </c>
      <c r="J104" t="s">
        <v>80</v>
      </c>
      <c r="K104" s="1">
        <v>43487</v>
      </c>
      <c r="L104" t="s">
        <v>81</v>
      </c>
      <c r="M104" t="str">
        <f>HYPERLINK("https://www.regulations.gov/docket?D=FDA-2019-H-0290")</f>
        <v>https://www.regulations.gov/docket?D=FDA-2019-H-0290</v>
      </c>
      <c r="N104" t="s">
        <v>80</v>
      </c>
    </row>
    <row r="105" spans="1:14" x14ac:dyDescent="0.25">
      <c r="A105" t="s">
        <v>2048</v>
      </c>
      <c r="B105" t="s">
        <v>3499</v>
      </c>
      <c r="C105" t="s">
        <v>2050</v>
      </c>
      <c r="D105" t="s">
        <v>21</v>
      </c>
      <c r="E105">
        <v>26238</v>
      </c>
      <c r="F105" t="s">
        <v>22</v>
      </c>
      <c r="G105" t="s">
        <v>22</v>
      </c>
      <c r="H105" t="s">
        <v>312</v>
      </c>
      <c r="I105" t="s">
        <v>313</v>
      </c>
      <c r="J105" s="1">
        <v>43414</v>
      </c>
      <c r="K105" s="1">
        <v>43482</v>
      </c>
      <c r="L105" t="s">
        <v>331</v>
      </c>
      <c r="N105" t="s">
        <v>1299</v>
      </c>
    </row>
    <row r="106" spans="1:14" x14ac:dyDescent="0.25">
      <c r="A106" t="s">
        <v>471</v>
      </c>
      <c r="B106" t="s">
        <v>472</v>
      </c>
      <c r="C106" t="s">
        <v>301</v>
      </c>
      <c r="D106" t="s">
        <v>21</v>
      </c>
      <c r="E106">
        <v>26034</v>
      </c>
      <c r="F106" t="s">
        <v>22</v>
      </c>
      <c r="G106" t="s">
        <v>22</v>
      </c>
      <c r="H106" t="s">
        <v>312</v>
      </c>
      <c r="I106" t="s">
        <v>313</v>
      </c>
      <c r="J106" s="1">
        <v>43412</v>
      </c>
      <c r="K106" s="1">
        <v>43482</v>
      </c>
      <c r="L106" t="s">
        <v>331</v>
      </c>
      <c r="N106" t="s">
        <v>1302</v>
      </c>
    </row>
    <row r="107" spans="1:14" x14ac:dyDescent="0.25">
      <c r="A107" t="s">
        <v>318</v>
      </c>
      <c r="B107" t="s">
        <v>319</v>
      </c>
      <c r="C107" t="s">
        <v>320</v>
      </c>
      <c r="D107" t="s">
        <v>21</v>
      </c>
      <c r="E107">
        <v>26452</v>
      </c>
      <c r="F107" t="s">
        <v>22</v>
      </c>
      <c r="G107" t="s">
        <v>22</v>
      </c>
      <c r="H107" t="s">
        <v>312</v>
      </c>
      <c r="I107" t="s">
        <v>313</v>
      </c>
      <c r="J107" s="1">
        <v>43414</v>
      </c>
      <c r="K107" s="1">
        <v>43482</v>
      </c>
      <c r="L107" t="s">
        <v>331</v>
      </c>
      <c r="N107" t="s">
        <v>1302</v>
      </c>
    </row>
    <row r="108" spans="1:14" x14ac:dyDescent="0.25">
      <c r="A108" t="s">
        <v>2097</v>
      </c>
      <c r="B108" t="s">
        <v>2098</v>
      </c>
      <c r="C108" t="s">
        <v>2099</v>
      </c>
      <c r="D108" t="s">
        <v>21</v>
      </c>
      <c r="E108">
        <v>26416</v>
      </c>
      <c r="F108" t="s">
        <v>22</v>
      </c>
      <c r="G108" t="s">
        <v>22</v>
      </c>
      <c r="H108" t="s">
        <v>312</v>
      </c>
      <c r="I108" t="s">
        <v>313</v>
      </c>
      <c r="J108" s="1">
        <v>43414</v>
      </c>
      <c r="K108" s="1">
        <v>43482</v>
      </c>
      <c r="L108" t="s">
        <v>331</v>
      </c>
      <c r="N108" t="s">
        <v>1302</v>
      </c>
    </row>
    <row r="109" spans="1:14" x14ac:dyDescent="0.25">
      <c r="A109" t="s">
        <v>476</v>
      </c>
      <c r="B109" t="s">
        <v>477</v>
      </c>
      <c r="C109" t="s">
        <v>301</v>
      </c>
      <c r="D109" t="s">
        <v>21</v>
      </c>
      <c r="E109">
        <v>26034</v>
      </c>
      <c r="F109" t="s">
        <v>22</v>
      </c>
      <c r="G109" t="s">
        <v>22</v>
      </c>
      <c r="H109" t="s">
        <v>312</v>
      </c>
      <c r="I109" t="s">
        <v>313</v>
      </c>
      <c r="J109" s="1">
        <v>43412</v>
      </c>
      <c r="K109" s="1">
        <v>43482</v>
      </c>
      <c r="L109" t="s">
        <v>331</v>
      </c>
      <c r="N109" t="s">
        <v>1302</v>
      </c>
    </row>
    <row r="110" spans="1:14" x14ac:dyDescent="0.25">
      <c r="A110" t="s">
        <v>1039</v>
      </c>
      <c r="B110" t="s">
        <v>1040</v>
      </c>
      <c r="C110" t="s">
        <v>1041</v>
      </c>
      <c r="D110" t="s">
        <v>21</v>
      </c>
      <c r="E110">
        <v>26323</v>
      </c>
      <c r="F110" t="s">
        <v>22</v>
      </c>
      <c r="G110" t="s">
        <v>22</v>
      </c>
      <c r="H110" t="s">
        <v>312</v>
      </c>
      <c r="I110" t="s">
        <v>313</v>
      </c>
      <c r="J110" t="s">
        <v>80</v>
      </c>
      <c r="K110" s="1">
        <v>43481</v>
      </c>
      <c r="L110" t="s">
        <v>81</v>
      </c>
      <c r="M110" t="str">
        <f>HYPERLINK("https://www.regulations.gov/docket?D=FDA-2019-H-0234")</f>
        <v>https://www.regulations.gov/docket?D=FDA-2019-H-0234</v>
      </c>
      <c r="N110" t="s">
        <v>80</v>
      </c>
    </row>
    <row r="111" spans="1:14" x14ac:dyDescent="0.25">
      <c r="A111" t="s">
        <v>347</v>
      </c>
      <c r="B111" t="s">
        <v>348</v>
      </c>
      <c r="C111" t="s">
        <v>304</v>
      </c>
      <c r="D111" t="s">
        <v>21</v>
      </c>
      <c r="E111">
        <v>24740</v>
      </c>
      <c r="F111" t="s">
        <v>22</v>
      </c>
      <c r="G111" t="s">
        <v>22</v>
      </c>
      <c r="H111" t="s">
        <v>312</v>
      </c>
      <c r="I111" t="s">
        <v>313</v>
      </c>
      <c r="J111" t="s">
        <v>80</v>
      </c>
      <c r="K111" s="1">
        <v>43479</v>
      </c>
      <c r="L111" t="s">
        <v>81</v>
      </c>
      <c r="M111" t="str">
        <f>HYPERLINK("https://www.regulations.gov/docket?D=FDA-2019-H-0194")</f>
        <v>https://www.regulations.gov/docket?D=FDA-2019-H-0194</v>
      </c>
      <c r="N111" t="s">
        <v>80</v>
      </c>
    </row>
    <row r="112" spans="1:14" x14ac:dyDescent="0.25">
      <c r="A112" t="s">
        <v>72</v>
      </c>
      <c r="B112" t="s">
        <v>3618</v>
      </c>
      <c r="C112" t="s">
        <v>74</v>
      </c>
      <c r="D112" t="s">
        <v>21</v>
      </c>
      <c r="E112">
        <v>24901</v>
      </c>
      <c r="F112" t="s">
        <v>22</v>
      </c>
      <c r="G112" t="s">
        <v>22</v>
      </c>
      <c r="H112" t="s">
        <v>312</v>
      </c>
      <c r="I112" t="s">
        <v>313</v>
      </c>
      <c r="J112" s="1">
        <v>43411</v>
      </c>
      <c r="K112" s="1">
        <v>43475</v>
      </c>
      <c r="L112" t="s">
        <v>331</v>
      </c>
      <c r="N112" t="s">
        <v>1302</v>
      </c>
    </row>
    <row r="113" spans="1:14" x14ac:dyDescent="0.25">
      <c r="A113" t="s">
        <v>2373</v>
      </c>
      <c r="B113" t="s">
        <v>2374</v>
      </c>
      <c r="C113" t="s">
        <v>632</v>
      </c>
      <c r="D113" t="s">
        <v>21</v>
      </c>
      <c r="E113">
        <v>25962</v>
      </c>
      <c r="F113" t="s">
        <v>22</v>
      </c>
      <c r="G113" t="s">
        <v>22</v>
      </c>
      <c r="H113" t="s">
        <v>312</v>
      </c>
      <c r="I113" t="s">
        <v>313</v>
      </c>
      <c r="J113" s="1">
        <v>43411</v>
      </c>
      <c r="K113" s="1">
        <v>43475</v>
      </c>
      <c r="L113" t="s">
        <v>331</v>
      </c>
      <c r="N113" t="s">
        <v>1299</v>
      </c>
    </row>
    <row r="114" spans="1:14" x14ac:dyDescent="0.25">
      <c r="A114" t="s">
        <v>2726</v>
      </c>
      <c r="B114" t="s">
        <v>2727</v>
      </c>
      <c r="C114" t="s">
        <v>570</v>
      </c>
      <c r="D114" t="s">
        <v>21</v>
      </c>
      <c r="E114">
        <v>24844</v>
      </c>
      <c r="F114" t="s">
        <v>22</v>
      </c>
      <c r="G114" t="s">
        <v>22</v>
      </c>
      <c r="H114" t="s">
        <v>312</v>
      </c>
      <c r="I114" t="s">
        <v>313</v>
      </c>
      <c r="J114" s="1">
        <v>43400</v>
      </c>
      <c r="K114" s="1">
        <v>43475</v>
      </c>
      <c r="L114" t="s">
        <v>331</v>
      </c>
      <c r="N114" t="s">
        <v>1302</v>
      </c>
    </row>
    <row r="115" spans="1:14" x14ac:dyDescent="0.25">
      <c r="A115" t="s">
        <v>3682</v>
      </c>
      <c r="B115" t="s">
        <v>2104</v>
      </c>
      <c r="C115" t="s">
        <v>409</v>
      </c>
      <c r="D115" t="s">
        <v>21</v>
      </c>
      <c r="E115">
        <v>26807</v>
      </c>
      <c r="F115" t="s">
        <v>22</v>
      </c>
      <c r="G115" t="s">
        <v>22</v>
      </c>
      <c r="H115" t="s">
        <v>312</v>
      </c>
      <c r="I115" t="s">
        <v>767</v>
      </c>
      <c r="J115" s="1">
        <v>43400</v>
      </c>
      <c r="K115" s="1">
        <v>43468</v>
      </c>
      <c r="L115" t="s">
        <v>331</v>
      </c>
      <c r="N115" t="s">
        <v>1302</v>
      </c>
    </row>
    <row r="116" spans="1:14" x14ac:dyDescent="0.25">
      <c r="A116" t="s">
        <v>2483</v>
      </c>
      <c r="B116" t="s">
        <v>2484</v>
      </c>
      <c r="C116" t="s">
        <v>149</v>
      </c>
      <c r="D116" t="s">
        <v>21</v>
      </c>
      <c r="E116">
        <v>25276</v>
      </c>
      <c r="F116" t="s">
        <v>22</v>
      </c>
      <c r="G116" t="s">
        <v>22</v>
      </c>
      <c r="H116" t="s">
        <v>312</v>
      </c>
      <c r="I116" t="s">
        <v>313</v>
      </c>
      <c r="J116" s="1">
        <v>43403</v>
      </c>
      <c r="K116" s="1">
        <v>43468</v>
      </c>
      <c r="L116" t="s">
        <v>331</v>
      </c>
      <c r="N116" t="s">
        <v>1302</v>
      </c>
    </row>
    <row r="117" spans="1:14" x14ac:dyDescent="0.25">
      <c r="A117" t="s">
        <v>1430</v>
      </c>
      <c r="B117" t="s">
        <v>1431</v>
      </c>
      <c r="C117" t="s">
        <v>1432</v>
      </c>
      <c r="D117" t="s">
        <v>21</v>
      </c>
      <c r="E117">
        <v>24839</v>
      </c>
      <c r="F117" t="s">
        <v>22</v>
      </c>
      <c r="G117" t="s">
        <v>22</v>
      </c>
      <c r="H117" t="s">
        <v>312</v>
      </c>
      <c r="I117" t="s">
        <v>313</v>
      </c>
      <c r="J117" s="1">
        <v>43401</v>
      </c>
      <c r="K117" s="1">
        <v>43468</v>
      </c>
      <c r="L117" t="s">
        <v>331</v>
      </c>
      <c r="N117" t="s">
        <v>1299</v>
      </c>
    </row>
    <row r="118" spans="1:14" x14ac:dyDescent="0.25">
      <c r="A118" t="s">
        <v>473</v>
      </c>
      <c r="B118" t="s">
        <v>474</v>
      </c>
      <c r="C118" t="s">
        <v>475</v>
      </c>
      <c r="D118" t="s">
        <v>21</v>
      </c>
      <c r="E118">
        <v>24822</v>
      </c>
      <c r="F118" t="s">
        <v>22</v>
      </c>
      <c r="G118" t="s">
        <v>22</v>
      </c>
      <c r="H118" t="s">
        <v>312</v>
      </c>
      <c r="I118" t="s">
        <v>313</v>
      </c>
      <c r="J118" s="1">
        <v>43401</v>
      </c>
      <c r="K118" s="1">
        <v>43461</v>
      </c>
      <c r="L118" t="s">
        <v>331</v>
      </c>
      <c r="N118" t="s">
        <v>1299</v>
      </c>
    </row>
    <row r="119" spans="1:14" x14ac:dyDescent="0.25">
      <c r="A119" t="s">
        <v>204</v>
      </c>
      <c r="B119" t="s">
        <v>205</v>
      </c>
      <c r="C119" t="s">
        <v>206</v>
      </c>
      <c r="D119" t="s">
        <v>21</v>
      </c>
      <c r="E119">
        <v>25637</v>
      </c>
      <c r="F119" t="s">
        <v>22</v>
      </c>
      <c r="G119" t="s">
        <v>22</v>
      </c>
      <c r="H119" t="s">
        <v>312</v>
      </c>
      <c r="I119" t="s">
        <v>313</v>
      </c>
      <c r="J119" s="1">
        <v>43396</v>
      </c>
      <c r="K119" s="1">
        <v>43454</v>
      </c>
      <c r="L119" t="s">
        <v>331</v>
      </c>
      <c r="N119" t="s">
        <v>1302</v>
      </c>
    </row>
    <row r="120" spans="1:14" x14ac:dyDescent="0.25">
      <c r="A120" t="s">
        <v>207</v>
      </c>
      <c r="B120" t="s">
        <v>208</v>
      </c>
      <c r="C120" t="s">
        <v>154</v>
      </c>
      <c r="D120" t="s">
        <v>21</v>
      </c>
      <c r="E120">
        <v>25508</v>
      </c>
      <c r="F120" t="s">
        <v>22</v>
      </c>
      <c r="G120" t="s">
        <v>22</v>
      </c>
      <c r="H120" t="s">
        <v>312</v>
      </c>
      <c r="I120" t="s">
        <v>313</v>
      </c>
      <c r="J120" s="1">
        <v>43396</v>
      </c>
      <c r="K120" s="1">
        <v>43454</v>
      </c>
      <c r="L120" t="s">
        <v>331</v>
      </c>
      <c r="N120" t="s">
        <v>1299</v>
      </c>
    </row>
    <row r="121" spans="1:14" x14ac:dyDescent="0.25">
      <c r="A121" t="s">
        <v>568</v>
      </c>
      <c r="B121" t="s">
        <v>569</v>
      </c>
      <c r="C121" t="s">
        <v>570</v>
      </c>
      <c r="D121" t="s">
        <v>21</v>
      </c>
      <c r="E121">
        <v>24844</v>
      </c>
      <c r="F121" t="s">
        <v>22</v>
      </c>
      <c r="G121" t="s">
        <v>22</v>
      </c>
      <c r="H121" t="s">
        <v>312</v>
      </c>
      <c r="I121" t="s">
        <v>313</v>
      </c>
      <c r="J121" s="1">
        <v>43400</v>
      </c>
      <c r="K121" s="1">
        <v>43454</v>
      </c>
      <c r="L121" t="s">
        <v>331</v>
      </c>
      <c r="N121" t="s">
        <v>1302</v>
      </c>
    </row>
    <row r="122" spans="1:14" x14ac:dyDescent="0.25">
      <c r="A122" t="s">
        <v>3874</v>
      </c>
      <c r="B122" t="s">
        <v>3875</v>
      </c>
      <c r="C122" t="s">
        <v>29</v>
      </c>
      <c r="D122" t="s">
        <v>21</v>
      </c>
      <c r="E122">
        <v>26253</v>
      </c>
      <c r="F122" t="s">
        <v>22</v>
      </c>
      <c r="G122" t="s">
        <v>22</v>
      </c>
      <c r="H122" t="s">
        <v>312</v>
      </c>
      <c r="I122" t="s">
        <v>313</v>
      </c>
      <c r="J122" s="1">
        <v>43393</v>
      </c>
      <c r="K122" s="1">
        <v>43447</v>
      </c>
      <c r="L122" t="s">
        <v>331</v>
      </c>
      <c r="N122" t="s">
        <v>1302</v>
      </c>
    </row>
    <row r="123" spans="1:14" x14ac:dyDescent="0.25">
      <c r="A123" t="s">
        <v>3978</v>
      </c>
      <c r="B123" t="s">
        <v>3979</v>
      </c>
      <c r="C123" t="s">
        <v>537</v>
      </c>
      <c r="D123" t="s">
        <v>21</v>
      </c>
      <c r="E123">
        <v>25053</v>
      </c>
      <c r="F123" t="s">
        <v>22</v>
      </c>
      <c r="G123" t="s">
        <v>22</v>
      </c>
      <c r="H123" t="s">
        <v>312</v>
      </c>
      <c r="I123" t="s">
        <v>449</v>
      </c>
      <c r="J123" s="1">
        <v>43388</v>
      </c>
      <c r="K123" s="1">
        <v>43440</v>
      </c>
      <c r="L123" t="s">
        <v>331</v>
      </c>
      <c r="N123" t="s">
        <v>1302</v>
      </c>
    </row>
    <row r="124" spans="1:14" x14ac:dyDescent="0.25">
      <c r="A124" t="s">
        <v>3294</v>
      </c>
      <c r="B124" t="s">
        <v>145</v>
      </c>
      <c r="C124" t="s">
        <v>146</v>
      </c>
      <c r="D124" t="s">
        <v>21</v>
      </c>
      <c r="E124">
        <v>26362</v>
      </c>
      <c r="F124" t="s">
        <v>22</v>
      </c>
      <c r="G124" t="s">
        <v>22</v>
      </c>
      <c r="H124" t="s">
        <v>312</v>
      </c>
      <c r="I124" t="s">
        <v>3982</v>
      </c>
      <c r="J124" s="1">
        <v>43387</v>
      </c>
      <c r="K124" s="1">
        <v>43440</v>
      </c>
      <c r="L124" t="s">
        <v>331</v>
      </c>
      <c r="N124" t="s">
        <v>1302</v>
      </c>
    </row>
    <row r="125" spans="1:14" x14ac:dyDescent="0.25">
      <c r="A125" t="s">
        <v>4004</v>
      </c>
      <c r="B125" t="s">
        <v>1679</v>
      </c>
      <c r="C125" t="s">
        <v>1680</v>
      </c>
      <c r="D125" t="s">
        <v>21</v>
      </c>
      <c r="E125">
        <v>25978</v>
      </c>
      <c r="F125" t="s">
        <v>22</v>
      </c>
      <c r="G125" t="s">
        <v>22</v>
      </c>
      <c r="H125" t="s">
        <v>312</v>
      </c>
      <c r="I125" t="s">
        <v>313</v>
      </c>
      <c r="J125" s="1">
        <v>43375</v>
      </c>
      <c r="K125" s="1">
        <v>43433</v>
      </c>
      <c r="L125" t="s">
        <v>331</v>
      </c>
      <c r="N125" t="s">
        <v>1299</v>
      </c>
    </row>
    <row r="126" spans="1:14" x14ac:dyDescent="0.25">
      <c r="A126" t="s">
        <v>521</v>
      </c>
      <c r="B126" t="s">
        <v>522</v>
      </c>
      <c r="C126" t="s">
        <v>393</v>
      </c>
      <c r="D126" t="s">
        <v>21</v>
      </c>
      <c r="E126">
        <v>26764</v>
      </c>
      <c r="F126" t="s">
        <v>22</v>
      </c>
      <c r="G126" t="s">
        <v>22</v>
      </c>
      <c r="H126" t="s">
        <v>312</v>
      </c>
      <c r="I126" t="s">
        <v>313</v>
      </c>
      <c r="J126" s="1">
        <v>43380</v>
      </c>
      <c r="K126" s="1">
        <v>43433</v>
      </c>
      <c r="L126" t="s">
        <v>331</v>
      </c>
      <c r="N126" t="s">
        <v>1299</v>
      </c>
    </row>
    <row r="127" spans="1:14" x14ac:dyDescent="0.25">
      <c r="A127" t="s">
        <v>183</v>
      </c>
      <c r="B127" t="s">
        <v>184</v>
      </c>
      <c r="C127" t="s">
        <v>125</v>
      </c>
      <c r="D127" t="s">
        <v>21</v>
      </c>
      <c r="E127">
        <v>26753</v>
      </c>
      <c r="F127" t="s">
        <v>22</v>
      </c>
      <c r="G127" t="s">
        <v>22</v>
      </c>
      <c r="H127" t="s">
        <v>312</v>
      </c>
      <c r="I127" t="s">
        <v>767</v>
      </c>
      <c r="J127" s="1">
        <v>43384</v>
      </c>
      <c r="K127" s="1">
        <v>43433</v>
      </c>
      <c r="L127" t="s">
        <v>331</v>
      </c>
      <c r="N127" t="s">
        <v>1302</v>
      </c>
    </row>
    <row r="128" spans="1:14" x14ac:dyDescent="0.25">
      <c r="A128" t="s">
        <v>1070</v>
      </c>
      <c r="B128" t="s">
        <v>1071</v>
      </c>
      <c r="C128" t="s">
        <v>1072</v>
      </c>
      <c r="D128" t="s">
        <v>21</v>
      </c>
      <c r="E128">
        <v>26456</v>
      </c>
      <c r="F128" t="s">
        <v>22</v>
      </c>
      <c r="G128" t="s">
        <v>22</v>
      </c>
      <c r="H128" t="s">
        <v>312</v>
      </c>
      <c r="I128" t="s">
        <v>313</v>
      </c>
      <c r="J128" s="1">
        <v>43362</v>
      </c>
      <c r="K128" s="1">
        <v>43433</v>
      </c>
      <c r="L128" t="s">
        <v>331</v>
      </c>
      <c r="N128" t="s">
        <v>1299</v>
      </c>
    </row>
    <row r="129" spans="1:14" x14ac:dyDescent="0.25">
      <c r="A129" t="s">
        <v>942</v>
      </c>
      <c r="B129" t="s">
        <v>943</v>
      </c>
      <c r="C129" t="s">
        <v>587</v>
      </c>
      <c r="D129" t="s">
        <v>21</v>
      </c>
      <c r="E129">
        <v>25951</v>
      </c>
      <c r="F129" t="s">
        <v>22</v>
      </c>
      <c r="G129" t="s">
        <v>22</v>
      </c>
      <c r="H129" t="s">
        <v>312</v>
      </c>
      <c r="I129" t="s">
        <v>313</v>
      </c>
      <c r="J129" s="1">
        <v>43375</v>
      </c>
      <c r="K129" s="1">
        <v>43433</v>
      </c>
      <c r="L129" t="s">
        <v>331</v>
      </c>
      <c r="N129" t="s">
        <v>1302</v>
      </c>
    </row>
    <row r="130" spans="1:14" x14ac:dyDescent="0.25">
      <c r="A130" t="s">
        <v>4029</v>
      </c>
      <c r="B130" t="s">
        <v>947</v>
      </c>
      <c r="C130" t="s">
        <v>948</v>
      </c>
      <c r="D130" t="s">
        <v>21</v>
      </c>
      <c r="E130">
        <v>25430</v>
      </c>
      <c r="F130" t="s">
        <v>22</v>
      </c>
      <c r="G130" t="s">
        <v>22</v>
      </c>
      <c r="H130" t="s">
        <v>312</v>
      </c>
      <c r="I130" t="s">
        <v>701</v>
      </c>
      <c r="J130" s="1">
        <v>43368</v>
      </c>
      <c r="K130" s="1">
        <v>43425</v>
      </c>
      <c r="L130" t="s">
        <v>331</v>
      </c>
      <c r="N130" t="s">
        <v>1302</v>
      </c>
    </row>
    <row r="131" spans="1:14" x14ac:dyDescent="0.25">
      <c r="A131" t="s">
        <v>4033</v>
      </c>
      <c r="B131" t="s">
        <v>489</v>
      </c>
      <c r="C131" t="s">
        <v>463</v>
      </c>
      <c r="D131" t="s">
        <v>21</v>
      </c>
      <c r="E131">
        <v>25550</v>
      </c>
      <c r="F131" t="s">
        <v>22</v>
      </c>
      <c r="G131" t="s">
        <v>22</v>
      </c>
      <c r="H131" t="s">
        <v>312</v>
      </c>
      <c r="I131" t="s">
        <v>313</v>
      </c>
      <c r="J131" s="1">
        <v>43368</v>
      </c>
      <c r="K131" s="1">
        <v>43425</v>
      </c>
      <c r="L131" t="s">
        <v>331</v>
      </c>
      <c r="N131" t="s">
        <v>1302</v>
      </c>
    </row>
    <row r="132" spans="1:14" x14ac:dyDescent="0.25">
      <c r="A132" t="s">
        <v>940</v>
      </c>
      <c r="B132" t="s">
        <v>941</v>
      </c>
      <c r="C132" t="s">
        <v>587</v>
      </c>
      <c r="D132" t="s">
        <v>21</v>
      </c>
      <c r="E132">
        <v>25951</v>
      </c>
      <c r="F132" t="s">
        <v>22</v>
      </c>
      <c r="G132" t="s">
        <v>22</v>
      </c>
      <c r="H132" t="s">
        <v>312</v>
      </c>
      <c r="I132" t="s">
        <v>313</v>
      </c>
      <c r="J132" s="1">
        <v>43375</v>
      </c>
      <c r="K132" s="1">
        <v>43425</v>
      </c>
      <c r="L132" t="s">
        <v>331</v>
      </c>
      <c r="N132" t="s">
        <v>1302</v>
      </c>
    </row>
    <row r="133" spans="1:14" x14ac:dyDescent="0.25">
      <c r="A133" t="s">
        <v>938</v>
      </c>
      <c r="B133" t="s">
        <v>939</v>
      </c>
      <c r="C133" t="s">
        <v>304</v>
      </c>
      <c r="D133" t="s">
        <v>21</v>
      </c>
      <c r="E133">
        <v>24740</v>
      </c>
      <c r="F133" t="s">
        <v>22</v>
      </c>
      <c r="G133" t="s">
        <v>22</v>
      </c>
      <c r="H133" t="s">
        <v>312</v>
      </c>
      <c r="I133" t="s">
        <v>313</v>
      </c>
      <c r="J133" s="1">
        <v>43363</v>
      </c>
      <c r="K133" s="1">
        <v>43419</v>
      </c>
      <c r="L133" t="s">
        <v>331</v>
      </c>
      <c r="N133" t="s">
        <v>1302</v>
      </c>
    </row>
    <row r="134" spans="1:14" x14ac:dyDescent="0.25">
      <c r="A134" t="s">
        <v>2664</v>
      </c>
      <c r="B134" t="s">
        <v>4109</v>
      </c>
      <c r="C134" t="s">
        <v>304</v>
      </c>
      <c r="D134" t="s">
        <v>21</v>
      </c>
      <c r="E134">
        <v>24739</v>
      </c>
      <c r="F134" t="s">
        <v>22</v>
      </c>
      <c r="G134" t="s">
        <v>22</v>
      </c>
      <c r="H134" t="s">
        <v>312</v>
      </c>
      <c r="I134" t="s">
        <v>313</v>
      </c>
      <c r="J134" s="1">
        <v>43363</v>
      </c>
      <c r="K134" s="1">
        <v>43419</v>
      </c>
      <c r="L134" t="s">
        <v>331</v>
      </c>
      <c r="N134" t="s">
        <v>1299</v>
      </c>
    </row>
    <row r="135" spans="1:14" x14ac:dyDescent="0.25">
      <c r="A135" t="s">
        <v>4207</v>
      </c>
      <c r="B135" t="s">
        <v>880</v>
      </c>
      <c r="C135" t="s">
        <v>841</v>
      </c>
      <c r="D135" t="s">
        <v>21</v>
      </c>
      <c r="E135">
        <v>25601</v>
      </c>
      <c r="F135" t="s">
        <v>22</v>
      </c>
      <c r="G135" t="s">
        <v>22</v>
      </c>
      <c r="H135" t="s">
        <v>312</v>
      </c>
      <c r="I135" t="s">
        <v>313</v>
      </c>
      <c r="J135" s="1">
        <v>43355</v>
      </c>
      <c r="K135" s="1">
        <v>43412</v>
      </c>
      <c r="L135" t="s">
        <v>331</v>
      </c>
      <c r="N135" t="s">
        <v>1299</v>
      </c>
    </row>
    <row r="136" spans="1:14" x14ac:dyDescent="0.25">
      <c r="A136" t="s">
        <v>3649</v>
      </c>
      <c r="B136" t="s">
        <v>3650</v>
      </c>
      <c r="C136" t="s">
        <v>113</v>
      </c>
      <c r="D136" t="s">
        <v>21</v>
      </c>
      <c r="E136">
        <v>25801</v>
      </c>
      <c r="F136" t="s">
        <v>22</v>
      </c>
      <c r="G136" t="s">
        <v>22</v>
      </c>
      <c r="H136" t="s">
        <v>312</v>
      </c>
      <c r="I136" t="s">
        <v>313</v>
      </c>
      <c r="J136" s="1">
        <v>43356</v>
      </c>
      <c r="K136" s="1">
        <v>43412</v>
      </c>
      <c r="L136" t="s">
        <v>331</v>
      </c>
      <c r="N136" t="s">
        <v>1302</v>
      </c>
    </row>
    <row r="137" spans="1:14" x14ac:dyDescent="0.25">
      <c r="A137" t="s">
        <v>1866</v>
      </c>
      <c r="B137" t="s">
        <v>1867</v>
      </c>
      <c r="C137" t="s">
        <v>1868</v>
      </c>
      <c r="D137" t="s">
        <v>21</v>
      </c>
      <c r="E137">
        <v>25520</v>
      </c>
      <c r="F137" t="s">
        <v>22</v>
      </c>
      <c r="G137" t="s">
        <v>22</v>
      </c>
      <c r="H137" t="s">
        <v>312</v>
      </c>
      <c r="I137" t="s">
        <v>313</v>
      </c>
      <c r="J137" t="s">
        <v>80</v>
      </c>
      <c r="K137" s="1">
        <v>43412</v>
      </c>
      <c r="L137" t="s">
        <v>81</v>
      </c>
      <c r="M137" t="str">
        <f>HYPERLINK("https://www.regulations.gov/docket?D=FDA-2018-H-4258")</f>
        <v>https://www.regulations.gov/docket?D=FDA-2018-H-4258</v>
      </c>
      <c r="N137" t="s">
        <v>80</v>
      </c>
    </row>
    <row r="138" spans="1:14" x14ac:dyDescent="0.25">
      <c r="A138" t="s">
        <v>498</v>
      </c>
      <c r="B138" t="s">
        <v>499</v>
      </c>
      <c r="C138" t="s">
        <v>487</v>
      </c>
      <c r="D138" t="s">
        <v>21</v>
      </c>
      <c r="E138">
        <v>25840</v>
      </c>
      <c r="F138" t="s">
        <v>22</v>
      </c>
      <c r="G138" t="s">
        <v>22</v>
      </c>
      <c r="H138" t="s">
        <v>312</v>
      </c>
      <c r="I138" t="s">
        <v>313</v>
      </c>
      <c r="J138" s="1">
        <v>43358</v>
      </c>
      <c r="K138" s="1">
        <v>43412</v>
      </c>
      <c r="L138" t="s">
        <v>331</v>
      </c>
      <c r="N138" t="s">
        <v>1299</v>
      </c>
    </row>
    <row r="139" spans="1:14" x14ac:dyDescent="0.25">
      <c r="A139" t="s">
        <v>212</v>
      </c>
      <c r="B139" t="s">
        <v>213</v>
      </c>
      <c r="C139" t="s">
        <v>214</v>
      </c>
      <c r="D139" t="s">
        <v>21</v>
      </c>
      <c r="E139">
        <v>26151</v>
      </c>
      <c r="F139" t="s">
        <v>22</v>
      </c>
      <c r="G139" t="s">
        <v>22</v>
      </c>
      <c r="H139" t="s">
        <v>312</v>
      </c>
      <c r="I139" t="s">
        <v>313</v>
      </c>
      <c r="J139" s="1">
        <v>43358</v>
      </c>
      <c r="K139" s="1">
        <v>43412</v>
      </c>
      <c r="L139" t="s">
        <v>331</v>
      </c>
      <c r="N139" t="s">
        <v>1299</v>
      </c>
    </row>
    <row r="140" spans="1:14" x14ac:dyDescent="0.25">
      <c r="A140" t="s">
        <v>4243</v>
      </c>
      <c r="B140" t="s">
        <v>4244</v>
      </c>
      <c r="C140" t="s">
        <v>1024</v>
      </c>
      <c r="D140" t="s">
        <v>21</v>
      </c>
      <c r="E140">
        <v>26354</v>
      </c>
      <c r="F140" t="s">
        <v>22</v>
      </c>
      <c r="G140" t="s">
        <v>22</v>
      </c>
      <c r="H140" t="s">
        <v>312</v>
      </c>
      <c r="I140" t="s">
        <v>313</v>
      </c>
      <c r="J140" t="s">
        <v>80</v>
      </c>
      <c r="K140" s="1">
        <v>43409</v>
      </c>
      <c r="L140" t="s">
        <v>81</v>
      </c>
      <c r="M140" t="str">
        <f>HYPERLINK("https://www.regulations.gov/docket?D=FDA-2018-H-4192")</f>
        <v>https://www.regulations.gov/docket?D=FDA-2018-H-4192</v>
      </c>
      <c r="N140" t="s">
        <v>80</v>
      </c>
    </row>
    <row r="141" spans="1:14" x14ac:dyDescent="0.25">
      <c r="A141" t="s">
        <v>533</v>
      </c>
      <c r="B141" t="s">
        <v>4304</v>
      </c>
      <c r="C141" t="s">
        <v>71</v>
      </c>
      <c r="D141" t="s">
        <v>21</v>
      </c>
      <c r="E141">
        <v>26003</v>
      </c>
      <c r="F141" t="s">
        <v>22</v>
      </c>
      <c r="G141" t="s">
        <v>22</v>
      </c>
      <c r="H141" t="s">
        <v>312</v>
      </c>
      <c r="I141" t="s">
        <v>313</v>
      </c>
      <c r="J141" t="s">
        <v>80</v>
      </c>
      <c r="K141" s="1">
        <v>43402</v>
      </c>
      <c r="L141" t="s">
        <v>81</v>
      </c>
      <c r="M141" t="str">
        <f>HYPERLINK("https://www.regulations.gov/docket?D=FDA-2018-H-4080")</f>
        <v>https://www.regulations.gov/docket?D=FDA-2018-H-4080</v>
      </c>
      <c r="N141" t="s">
        <v>80</v>
      </c>
    </row>
    <row r="142" spans="1:14" x14ac:dyDescent="0.25">
      <c r="A142" t="s">
        <v>4372</v>
      </c>
      <c r="B142" t="s">
        <v>567</v>
      </c>
      <c r="C142" t="s">
        <v>61</v>
      </c>
      <c r="D142" t="s">
        <v>21</v>
      </c>
      <c r="E142">
        <v>24801</v>
      </c>
      <c r="F142" t="s">
        <v>22</v>
      </c>
      <c r="G142" t="s">
        <v>22</v>
      </c>
      <c r="H142" t="s">
        <v>312</v>
      </c>
      <c r="I142" t="s">
        <v>313</v>
      </c>
      <c r="J142" s="1">
        <v>43347</v>
      </c>
      <c r="K142" s="1">
        <v>43398</v>
      </c>
      <c r="L142" t="s">
        <v>331</v>
      </c>
      <c r="N142" t="s">
        <v>1302</v>
      </c>
    </row>
    <row r="143" spans="1:14" x14ac:dyDescent="0.25">
      <c r="A143" t="s">
        <v>59</v>
      </c>
      <c r="B143" t="s">
        <v>60</v>
      </c>
      <c r="C143" t="s">
        <v>61</v>
      </c>
      <c r="D143" t="s">
        <v>21</v>
      </c>
      <c r="E143">
        <v>24801</v>
      </c>
      <c r="F143" t="s">
        <v>22</v>
      </c>
      <c r="G143" t="s">
        <v>22</v>
      </c>
      <c r="H143" t="s">
        <v>312</v>
      </c>
      <c r="I143" t="s">
        <v>313</v>
      </c>
      <c r="J143" s="1">
        <v>43347</v>
      </c>
      <c r="K143" s="1">
        <v>43398</v>
      </c>
      <c r="L143" t="s">
        <v>331</v>
      </c>
      <c r="N143" t="s">
        <v>1302</v>
      </c>
    </row>
    <row r="144" spans="1:14" x14ac:dyDescent="0.25">
      <c r="A144" t="s">
        <v>1420</v>
      </c>
      <c r="B144" t="s">
        <v>1421</v>
      </c>
      <c r="C144" t="s">
        <v>266</v>
      </c>
      <c r="D144" t="s">
        <v>21</v>
      </c>
      <c r="E144">
        <v>24970</v>
      </c>
      <c r="F144" t="s">
        <v>22</v>
      </c>
      <c r="G144" t="s">
        <v>22</v>
      </c>
      <c r="H144" t="s">
        <v>312</v>
      </c>
      <c r="I144" t="s">
        <v>598</v>
      </c>
      <c r="J144" t="s">
        <v>80</v>
      </c>
      <c r="K144" s="1">
        <v>43396</v>
      </c>
      <c r="L144" t="s">
        <v>81</v>
      </c>
      <c r="M144" t="str">
        <f>HYPERLINK("https://www.regulations.gov/docket?D=FDA-2018-H-3992")</f>
        <v>https://www.regulations.gov/docket?D=FDA-2018-H-3992</v>
      </c>
      <c r="N144" t="s">
        <v>80</v>
      </c>
    </row>
    <row r="145" spans="1:14" x14ac:dyDescent="0.25">
      <c r="A145" t="s">
        <v>3316</v>
      </c>
      <c r="B145" t="s">
        <v>3317</v>
      </c>
      <c r="C145" t="s">
        <v>1358</v>
      </c>
      <c r="D145" t="s">
        <v>21</v>
      </c>
      <c r="E145">
        <v>26378</v>
      </c>
      <c r="F145" t="s">
        <v>22</v>
      </c>
      <c r="G145" t="s">
        <v>22</v>
      </c>
      <c r="H145" t="s">
        <v>312</v>
      </c>
      <c r="I145" t="s">
        <v>313</v>
      </c>
      <c r="J145" t="s">
        <v>80</v>
      </c>
      <c r="K145" s="1">
        <v>43390</v>
      </c>
      <c r="L145" t="s">
        <v>81</v>
      </c>
      <c r="M145" t="str">
        <f>HYPERLINK("https://www.regulations.gov/docket?D=FDA-2018-H-3914")</f>
        <v>https://www.regulations.gov/docket?D=FDA-2018-H-3914</v>
      </c>
      <c r="N145" t="s">
        <v>80</v>
      </c>
    </row>
    <row r="146" spans="1:14" x14ac:dyDescent="0.25">
      <c r="A146" t="s">
        <v>681</v>
      </c>
      <c r="B146" t="s">
        <v>682</v>
      </c>
      <c r="C146" t="s">
        <v>683</v>
      </c>
      <c r="D146" t="s">
        <v>21</v>
      </c>
      <c r="E146">
        <v>26062</v>
      </c>
      <c r="F146" t="s">
        <v>22</v>
      </c>
      <c r="G146" t="s">
        <v>22</v>
      </c>
      <c r="H146" t="s">
        <v>312</v>
      </c>
      <c r="I146" t="s">
        <v>313</v>
      </c>
      <c r="J146" s="1">
        <v>43320</v>
      </c>
      <c r="K146" s="1">
        <v>43377</v>
      </c>
      <c r="L146" t="s">
        <v>331</v>
      </c>
      <c r="N146" t="s">
        <v>1302</v>
      </c>
    </row>
    <row r="147" spans="1:14" x14ac:dyDescent="0.25">
      <c r="A147" t="s">
        <v>2332</v>
      </c>
      <c r="B147" t="s">
        <v>2333</v>
      </c>
      <c r="C147" t="s">
        <v>1298</v>
      </c>
      <c r="D147" t="s">
        <v>21</v>
      </c>
      <c r="E147">
        <v>26241</v>
      </c>
      <c r="F147" t="s">
        <v>22</v>
      </c>
      <c r="G147" t="s">
        <v>22</v>
      </c>
      <c r="H147" t="s">
        <v>312</v>
      </c>
      <c r="I147" t="s">
        <v>313</v>
      </c>
      <c r="J147" s="1">
        <v>43323</v>
      </c>
      <c r="K147" s="1">
        <v>43377</v>
      </c>
      <c r="L147" t="s">
        <v>331</v>
      </c>
      <c r="N147" t="s">
        <v>1302</v>
      </c>
    </row>
    <row r="148" spans="1:14" x14ac:dyDescent="0.25">
      <c r="A148" t="s">
        <v>4562</v>
      </c>
      <c r="B148" t="s">
        <v>4563</v>
      </c>
      <c r="C148" t="s">
        <v>320</v>
      </c>
      <c r="D148" t="s">
        <v>21</v>
      </c>
      <c r="E148">
        <v>26452</v>
      </c>
      <c r="F148" t="s">
        <v>22</v>
      </c>
      <c r="G148" t="s">
        <v>22</v>
      </c>
      <c r="H148" t="s">
        <v>312</v>
      </c>
      <c r="I148" t="s">
        <v>449</v>
      </c>
      <c r="J148" s="1">
        <v>43323</v>
      </c>
      <c r="K148" s="1">
        <v>43377</v>
      </c>
      <c r="L148" t="s">
        <v>331</v>
      </c>
      <c r="N148" t="s">
        <v>1302</v>
      </c>
    </row>
    <row r="149" spans="1:14" x14ac:dyDescent="0.25">
      <c r="A149" t="s">
        <v>806</v>
      </c>
      <c r="B149" t="s">
        <v>2632</v>
      </c>
      <c r="C149" t="s">
        <v>808</v>
      </c>
      <c r="D149" t="s">
        <v>21</v>
      </c>
      <c r="E149">
        <v>26624</v>
      </c>
      <c r="F149" t="s">
        <v>22</v>
      </c>
      <c r="G149" t="s">
        <v>22</v>
      </c>
      <c r="H149" t="s">
        <v>312</v>
      </c>
      <c r="I149" t="s">
        <v>313</v>
      </c>
      <c r="J149" s="1">
        <v>43323</v>
      </c>
      <c r="K149" s="1">
        <v>43377</v>
      </c>
      <c r="L149" t="s">
        <v>331</v>
      </c>
      <c r="N149" t="s">
        <v>1302</v>
      </c>
    </row>
    <row r="150" spans="1:14" x14ac:dyDescent="0.25">
      <c r="A150" t="s">
        <v>4700</v>
      </c>
      <c r="B150" t="s">
        <v>2834</v>
      </c>
      <c r="C150" t="s">
        <v>637</v>
      </c>
      <c r="D150" t="s">
        <v>21</v>
      </c>
      <c r="E150">
        <v>26101</v>
      </c>
      <c r="F150" t="s">
        <v>22</v>
      </c>
      <c r="G150" t="s">
        <v>22</v>
      </c>
      <c r="H150" t="s">
        <v>312</v>
      </c>
      <c r="I150" t="s">
        <v>767</v>
      </c>
      <c r="J150" t="s">
        <v>80</v>
      </c>
      <c r="K150" s="1">
        <v>43364</v>
      </c>
      <c r="L150" t="s">
        <v>81</v>
      </c>
      <c r="M150" t="str">
        <f>HYPERLINK("https://www.regulations.gov/docket?D=FDA-2018-H-3567")</f>
        <v>https://www.regulations.gov/docket?D=FDA-2018-H-3567</v>
      </c>
      <c r="N150" t="s">
        <v>80</v>
      </c>
    </row>
    <row r="151" spans="1:14" x14ac:dyDescent="0.25">
      <c r="A151" t="s">
        <v>1407</v>
      </c>
      <c r="B151" t="s">
        <v>1408</v>
      </c>
      <c r="C151" t="s">
        <v>1298</v>
      </c>
      <c r="D151" t="s">
        <v>21</v>
      </c>
      <c r="E151">
        <v>26241</v>
      </c>
      <c r="F151" t="s">
        <v>22</v>
      </c>
      <c r="G151" t="s">
        <v>22</v>
      </c>
      <c r="H151" t="s">
        <v>312</v>
      </c>
      <c r="I151" t="s">
        <v>313</v>
      </c>
      <c r="J151" s="1">
        <v>43309</v>
      </c>
      <c r="K151" s="1">
        <v>43363</v>
      </c>
      <c r="L151" t="s">
        <v>331</v>
      </c>
      <c r="N151" t="s">
        <v>1299</v>
      </c>
    </row>
    <row r="152" spans="1:14" x14ac:dyDescent="0.25">
      <c r="A152" t="s">
        <v>2087</v>
      </c>
      <c r="B152" t="s">
        <v>2088</v>
      </c>
      <c r="C152" t="s">
        <v>2078</v>
      </c>
      <c r="D152" t="s">
        <v>21</v>
      </c>
      <c r="E152">
        <v>26270</v>
      </c>
      <c r="F152" t="s">
        <v>22</v>
      </c>
      <c r="G152" t="s">
        <v>22</v>
      </c>
      <c r="H152" t="s">
        <v>312</v>
      </c>
      <c r="I152" t="s">
        <v>313</v>
      </c>
      <c r="J152" s="1">
        <v>43309</v>
      </c>
      <c r="K152" s="1">
        <v>43363</v>
      </c>
      <c r="L152" t="s">
        <v>331</v>
      </c>
      <c r="N152" t="s">
        <v>1299</v>
      </c>
    </row>
    <row r="153" spans="1:14" x14ac:dyDescent="0.25">
      <c r="A153" t="s">
        <v>2611</v>
      </c>
      <c r="B153" t="s">
        <v>2612</v>
      </c>
      <c r="C153" t="s">
        <v>2613</v>
      </c>
      <c r="D153" t="s">
        <v>21</v>
      </c>
      <c r="E153">
        <v>26060</v>
      </c>
      <c r="F153" t="s">
        <v>22</v>
      </c>
      <c r="G153" t="s">
        <v>22</v>
      </c>
      <c r="H153" t="s">
        <v>312</v>
      </c>
      <c r="I153" t="s">
        <v>313</v>
      </c>
      <c r="J153" s="1">
        <v>43304</v>
      </c>
      <c r="K153" s="1">
        <v>43363</v>
      </c>
      <c r="L153" t="s">
        <v>331</v>
      </c>
      <c r="N153" t="s">
        <v>1302</v>
      </c>
    </row>
    <row r="154" spans="1:14" x14ac:dyDescent="0.25">
      <c r="A154" t="s">
        <v>4116</v>
      </c>
      <c r="B154" t="s">
        <v>1429</v>
      </c>
      <c r="C154" t="s">
        <v>1298</v>
      </c>
      <c r="D154" t="s">
        <v>21</v>
      </c>
      <c r="E154">
        <v>26241</v>
      </c>
      <c r="F154" t="s">
        <v>22</v>
      </c>
      <c r="G154" t="s">
        <v>22</v>
      </c>
      <c r="H154" t="s">
        <v>312</v>
      </c>
      <c r="I154" t="s">
        <v>313</v>
      </c>
      <c r="J154" s="1">
        <v>43309</v>
      </c>
      <c r="K154" s="1">
        <v>43363</v>
      </c>
      <c r="L154" t="s">
        <v>331</v>
      </c>
      <c r="N154" t="s">
        <v>1299</v>
      </c>
    </row>
    <row r="155" spans="1:14" x14ac:dyDescent="0.25">
      <c r="A155" t="s">
        <v>4802</v>
      </c>
      <c r="B155" t="s">
        <v>358</v>
      </c>
      <c r="C155" t="s">
        <v>71</v>
      </c>
      <c r="D155" t="s">
        <v>21</v>
      </c>
      <c r="E155">
        <v>26003</v>
      </c>
      <c r="F155" t="s">
        <v>22</v>
      </c>
      <c r="G155" t="s">
        <v>22</v>
      </c>
      <c r="H155" t="s">
        <v>312</v>
      </c>
      <c r="I155" t="s">
        <v>313</v>
      </c>
      <c r="J155" s="1">
        <v>43304</v>
      </c>
      <c r="K155" s="1">
        <v>43356</v>
      </c>
      <c r="L155" t="s">
        <v>331</v>
      </c>
      <c r="N155" t="s">
        <v>1302</v>
      </c>
    </row>
    <row r="156" spans="1:14" x14ac:dyDescent="0.25">
      <c r="A156" t="s">
        <v>370</v>
      </c>
      <c r="B156" t="s">
        <v>371</v>
      </c>
      <c r="C156" t="s">
        <v>71</v>
      </c>
      <c r="D156" t="s">
        <v>21</v>
      </c>
      <c r="E156">
        <v>26003</v>
      </c>
      <c r="F156" t="s">
        <v>22</v>
      </c>
      <c r="G156" t="s">
        <v>22</v>
      </c>
      <c r="H156" t="s">
        <v>312</v>
      </c>
      <c r="I156" t="s">
        <v>313</v>
      </c>
      <c r="J156" s="1">
        <v>43304</v>
      </c>
      <c r="K156" s="1">
        <v>43356</v>
      </c>
      <c r="L156" t="s">
        <v>331</v>
      </c>
      <c r="N156" t="s">
        <v>1302</v>
      </c>
    </row>
    <row r="157" spans="1:14" x14ac:dyDescent="0.25">
      <c r="A157" t="s">
        <v>2418</v>
      </c>
      <c r="B157" t="s">
        <v>2419</v>
      </c>
      <c r="C157" t="s">
        <v>1534</v>
      </c>
      <c r="D157" t="s">
        <v>21</v>
      </c>
      <c r="E157">
        <v>26651</v>
      </c>
      <c r="F157" t="s">
        <v>22</v>
      </c>
      <c r="G157" t="s">
        <v>22</v>
      </c>
      <c r="H157" t="s">
        <v>312</v>
      </c>
      <c r="I157" t="s">
        <v>313</v>
      </c>
      <c r="J157" t="s">
        <v>80</v>
      </c>
      <c r="K157" s="1">
        <v>43347</v>
      </c>
      <c r="L157" t="s">
        <v>81</v>
      </c>
      <c r="M157" t="str">
        <f>HYPERLINK("https://www.regulations.gov/docket?D=FDA-2018-H-3328")</f>
        <v>https://www.regulations.gov/docket?D=FDA-2018-H-3328</v>
      </c>
      <c r="N157" t="s">
        <v>80</v>
      </c>
    </row>
    <row r="158" spans="1:14" x14ac:dyDescent="0.25">
      <c r="A158" t="s">
        <v>2603</v>
      </c>
      <c r="B158" t="s">
        <v>2604</v>
      </c>
      <c r="C158" t="s">
        <v>2605</v>
      </c>
      <c r="D158" t="s">
        <v>21</v>
      </c>
      <c r="E158">
        <v>25820</v>
      </c>
      <c r="F158" t="s">
        <v>22</v>
      </c>
      <c r="G158" t="s">
        <v>22</v>
      </c>
      <c r="H158" t="s">
        <v>312</v>
      </c>
      <c r="I158" t="s">
        <v>598</v>
      </c>
      <c r="J158" s="1">
        <v>43278</v>
      </c>
      <c r="K158" s="1">
        <v>43342</v>
      </c>
      <c r="L158" t="s">
        <v>331</v>
      </c>
      <c r="N158" t="s">
        <v>1302</v>
      </c>
    </row>
    <row r="159" spans="1:14" x14ac:dyDescent="0.25">
      <c r="A159" t="s">
        <v>105</v>
      </c>
      <c r="B159" t="s">
        <v>4897</v>
      </c>
      <c r="C159" t="s">
        <v>107</v>
      </c>
      <c r="D159" t="s">
        <v>21</v>
      </c>
      <c r="E159">
        <v>25062</v>
      </c>
      <c r="F159" t="s">
        <v>22</v>
      </c>
      <c r="G159" t="s">
        <v>22</v>
      </c>
      <c r="H159" t="s">
        <v>312</v>
      </c>
      <c r="I159" t="s">
        <v>313</v>
      </c>
      <c r="J159" s="1">
        <v>43286</v>
      </c>
      <c r="K159" s="1">
        <v>43342</v>
      </c>
      <c r="L159" t="s">
        <v>331</v>
      </c>
      <c r="N159" t="s">
        <v>1299</v>
      </c>
    </row>
    <row r="160" spans="1:14" x14ac:dyDescent="0.25">
      <c r="A160" t="s">
        <v>2577</v>
      </c>
      <c r="B160" t="s">
        <v>237</v>
      </c>
      <c r="C160" t="s">
        <v>235</v>
      </c>
      <c r="D160" t="s">
        <v>21</v>
      </c>
      <c r="E160">
        <v>25174</v>
      </c>
      <c r="F160" t="s">
        <v>22</v>
      </c>
      <c r="G160" t="s">
        <v>22</v>
      </c>
      <c r="H160" t="s">
        <v>312</v>
      </c>
      <c r="I160" t="s">
        <v>313</v>
      </c>
      <c r="J160" s="1">
        <v>43286</v>
      </c>
      <c r="K160" s="1">
        <v>43342</v>
      </c>
      <c r="L160" t="s">
        <v>331</v>
      </c>
      <c r="N160" t="s">
        <v>1299</v>
      </c>
    </row>
    <row r="161" spans="1:14" x14ac:dyDescent="0.25">
      <c r="A161" t="s">
        <v>4902</v>
      </c>
      <c r="B161" t="s">
        <v>4903</v>
      </c>
      <c r="C161" t="s">
        <v>271</v>
      </c>
      <c r="D161" t="s">
        <v>21</v>
      </c>
      <c r="E161">
        <v>25405</v>
      </c>
      <c r="F161" t="s">
        <v>22</v>
      </c>
      <c r="G161" t="s">
        <v>22</v>
      </c>
      <c r="H161" t="s">
        <v>312</v>
      </c>
      <c r="I161" t="s">
        <v>313</v>
      </c>
      <c r="J161" s="1">
        <v>43286</v>
      </c>
      <c r="K161" s="1">
        <v>43342</v>
      </c>
      <c r="L161" t="s">
        <v>331</v>
      </c>
      <c r="N161" t="s">
        <v>1299</v>
      </c>
    </row>
    <row r="162" spans="1:14" x14ac:dyDescent="0.25">
      <c r="A162" t="s">
        <v>1487</v>
      </c>
      <c r="B162" t="s">
        <v>1488</v>
      </c>
      <c r="C162" t="s">
        <v>434</v>
      </c>
      <c r="D162" t="s">
        <v>21</v>
      </c>
      <c r="E162">
        <v>25143</v>
      </c>
      <c r="F162" t="s">
        <v>22</v>
      </c>
      <c r="G162" t="s">
        <v>22</v>
      </c>
      <c r="H162" t="s">
        <v>312</v>
      </c>
      <c r="I162" t="s">
        <v>313</v>
      </c>
      <c r="J162" s="1">
        <v>43277</v>
      </c>
      <c r="K162" s="1">
        <v>43342</v>
      </c>
      <c r="L162" t="s">
        <v>331</v>
      </c>
      <c r="N162" t="s">
        <v>1302</v>
      </c>
    </row>
    <row r="163" spans="1:14" x14ac:dyDescent="0.25">
      <c r="A163" t="s">
        <v>4909</v>
      </c>
      <c r="B163" t="s">
        <v>3244</v>
      </c>
      <c r="C163" t="s">
        <v>914</v>
      </c>
      <c r="D163" t="s">
        <v>21</v>
      </c>
      <c r="E163">
        <v>25670</v>
      </c>
      <c r="F163" t="s">
        <v>22</v>
      </c>
      <c r="G163" t="s">
        <v>22</v>
      </c>
      <c r="H163" t="s">
        <v>312</v>
      </c>
      <c r="I163" t="s">
        <v>313</v>
      </c>
      <c r="J163" s="1">
        <v>43271</v>
      </c>
      <c r="K163" s="1">
        <v>43335</v>
      </c>
      <c r="L163" t="s">
        <v>331</v>
      </c>
      <c r="N163" t="s">
        <v>1302</v>
      </c>
    </row>
    <row r="164" spans="1:14" x14ac:dyDescent="0.25">
      <c r="A164" t="s">
        <v>3909</v>
      </c>
      <c r="B164" t="s">
        <v>3910</v>
      </c>
      <c r="C164" t="s">
        <v>3911</v>
      </c>
      <c r="D164" t="s">
        <v>21</v>
      </c>
      <c r="E164">
        <v>25608</v>
      </c>
      <c r="F164" t="s">
        <v>22</v>
      </c>
      <c r="G164" t="s">
        <v>22</v>
      </c>
      <c r="H164" t="s">
        <v>312</v>
      </c>
      <c r="I164" t="s">
        <v>313</v>
      </c>
      <c r="J164" s="1">
        <v>43271</v>
      </c>
      <c r="K164" s="1">
        <v>43335</v>
      </c>
      <c r="L164" t="s">
        <v>331</v>
      </c>
      <c r="N164" t="s">
        <v>1299</v>
      </c>
    </row>
    <row r="165" spans="1:14" x14ac:dyDescent="0.25">
      <c r="A165" t="s">
        <v>209</v>
      </c>
      <c r="B165" t="s">
        <v>210</v>
      </c>
      <c r="C165" t="s">
        <v>211</v>
      </c>
      <c r="D165" t="s">
        <v>21</v>
      </c>
      <c r="E165">
        <v>25649</v>
      </c>
      <c r="F165" t="s">
        <v>22</v>
      </c>
      <c r="G165" t="s">
        <v>22</v>
      </c>
      <c r="H165" t="s">
        <v>312</v>
      </c>
      <c r="I165" t="s">
        <v>313</v>
      </c>
      <c r="J165" s="1">
        <v>43271</v>
      </c>
      <c r="K165" s="1">
        <v>43328</v>
      </c>
      <c r="L165" t="s">
        <v>331</v>
      </c>
      <c r="N165" t="s">
        <v>1302</v>
      </c>
    </row>
    <row r="166" spans="1:14" x14ac:dyDescent="0.25">
      <c r="A166" t="s">
        <v>1300</v>
      </c>
      <c r="B166" t="s">
        <v>1301</v>
      </c>
      <c r="C166" t="s">
        <v>113</v>
      </c>
      <c r="D166" t="s">
        <v>21</v>
      </c>
      <c r="E166">
        <v>25801</v>
      </c>
      <c r="F166" t="s">
        <v>22</v>
      </c>
      <c r="G166" t="s">
        <v>22</v>
      </c>
      <c r="H166" t="s">
        <v>312</v>
      </c>
      <c r="I166" t="s">
        <v>313</v>
      </c>
      <c r="J166" t="s">
        <v>80</v>
      </c>
      <c r="K166" s="1">
        <v>43318</v>
      </c>
      <c r="L166" t="s">
        <v>81</v>
      </c>
      <c r="M166" t="str">
        <f>HYPERLINK("https://www.regulations.gov/docket?D=FDA-2018-H-3049")</f>
        <v>https://www.regulations.gov/docket?D=FDA-2018-H-3049</v>
      </c>
      <c r="N166" t="s">
        <v>80</v>
      </c>
    </row>
    <row r="167" spans="1:14" x14ac:dyDescent="0.25">
      <c r="A167" t="s">
        <v>727</v>
      </c>
      <c r="B167" t="s">
        <v>728</v>
      </c>
      <c r="C167" t="s">
        <v>326</v>
      </c>
      <c r="D167" t="s">
        <v>21</v>
      </c>
      <c r="E167">
        <v>25702</v>
      </c>
      <c r="F167" t="s">
        <v>22</v>
      </c>
      <c r="G167" t="s">
        <v>22</v>
      </c>
      <c r="H167" t="s">
        <v>312</v>
      </c>
      <c r="I167" t="s">
        <v>313</v>
      </c>
      <c r="J167" s="1">
        <v>43257</v>
      </c>
      <c r="K167" s="1">
        <v>43314</v>
      </c>
      <c r="L167" t="s">
        <v>331</v>
      </c>
      <c r="N167" t="s">
        <v>1302</v>
      </c>
    </row>
    <row r="168" spans="1:14" x14ac:dyDescent="0.25">
      <c r="A168" t="s">
        <v>46</v>
      </c>
      <c r="B168" t="s">
        <v>47</v>
      </c>
      <c r="C168" t="s">
        <v>48</v>
      </c>
      <c r="D168" t="s">
        <v>21</v>
      </c>
      <c r="E168">
        <v>25301</v>
      </c>
      <c r="F168" t="s">
        <v>22</v>
      </c>
      <c r="G168" t="s">
        <v>22</v>
      </c>
      <c r="H168" t="s">
        <v>312</v>
      </c>
      <c r="I168" t="s">
        <v>313</v>
      </c>
      <c r="J168" s="1">
        <v>43259</v>
      </c>
      <c r="K168" s="1">
        <v>43314</v>
      </c>
      <c r="L168" t="s">
        <v>331</v>
      </c>
      <c r="N168" t="s">
        <v>1302</v>
      </c>
    </row>
    <row r="169" spans="1:14" x14ac:dyDescent="0.25">
      <c r="A169" t="s">
        <v>735</v>
      </c>
      <c r="B169" t="s">
        <v>736</v>
      </c>
      <c r="C169" t="s">
        <v>326</v>
      </c>
      <c r="D169" t="s">
        <v>21</v>
      </c>
      <c r="E169">
        <v>25702</v>
      </c>
      <c r="F169" t="s">
        <v>22</v>
      </c>
      <c r="G169" t="s">
        <v>22</v>
      </c>
      <c r="H169" t="s">
        <v>312</v>
      </c>
      <c r="I169" t="s">
        <v>313</v>
      </c>
      <c r="J169" s="1">
        <v>43257</v>
      </c>
      <c r="K169" s="1">
        <v>43314</v>
      </c>
      <c r="L169" t="s">
        <v>331</v>
      </c>
      <c r="N169" t="s">
        <v>1302</v>
      </c>
    </row>
    <row r="170" spans="1:14" x14ac:dyDescent="0.25">
      <c r="A170" t="s">
        <v>787</v>
      </c>
      <c r="B170" t="s">
        <v>788</v>
      </c>
      <c r="C170" t="s">
        <v>789</v>
      </c>
      <c r="D170" t="s">
        <v>21</v>
      </c>
      <c r="E170">
        <v>26351</v>
      </c>
      <c r="F170" t="s">
        <v>22</v>
      </c>
      <c r="G170" t="s">
        <v>22</v>
      </c>
      <c r="H170" t="s">
        <v>312</v>
      </c>
      <c r="I170" t="s">
        <v>313</v>
      </c>
      <c r="J170" s="1">
        <v>43239</v>
      </c>
      <c r="K170" s="1">
        <v>43311</v>
      </c>
      <c r="L170" t="s">
        <v>331</v>
      </c>
      <c r="N170" t="s">
        <v>4956</v>
      </c>
    </row>
    <row r="171" spans="1:14" x14ac:dyDescent="0.25">
      <c r="A171" t="s">
        <v>2370</v>
      </c>
      <c r="B171" t="s">
        <v>2371</v>
      </c>
      <c r="C171" t="s">
        <v>2372</v>
      </c>
      <c r="D171" t="s">
        <v>21</v>
      </c>
      <c r="E171">
        <v>26038</v>
      </c>
      <c r="F171" t="s">
        <v>22</v>
      </c>
      <c r="G171" t="s">
        <v>22</v>
      </c>
      <c r="H171" t="s">
        <v>312</v>
      </c>
      <c r="I171" t="s">
        <v>313</v>
      </c>
      <c r="J171" s="1">
        <v>43254</v>
      </c>
      <c r="K171" s="1">
        <v>43307</v>
      </c>
      <c r="L171" t="s">
        <v>331</v>
      </c>
      <c r="N171" t="s">
        <v>1299</v>
      </c>
    </row>
    <row r="172" spans="1:14" x14ac:dyDescent="0.25">
      <c r="A172" t="s">
        <v>2852</v>
      </c>
      <c r="B172" t="s">
        <v>109</v>
      </c>
      <c r="C172" t="s">
        <v>110</v>
      </c>
      <c r="D172" t="s">
        <v>21</v>
      </c>
      <c r="E172">
        <v>26031</v>
      </c>
      <c r="F172" t="s">
        <v>22</v>
      </c>
      <c r="G172" t="s">
        <v>22</v>
      </c>
      <c r="H172" t="s">
        <v>312</v>
      </c>
      <c r="I172" t="s">
        <v>313</v>
      </c>
      <c r="J172" s="1">
        <v>43254</v>
      </c>
      <c r="K172" s="1">
        <v>43307</v>
      </c>
      <c r="L172" t="s">
        <v>331</v>
      </c>
      <c r="N172" t="s">
        <v>1299</v>
      </c>
    </row>
    <row r="173" spans="1:14" x14ac:dyDescent="0.25">
      <c r="A173" t="s">
        <v>1517</v>
      </c>
      <c r="B173" t="s">
        <v>2257</v>
      </c>
      <c r="C173" t="s">
        <v>512</v>
      </c>
      <c r="D173" t="s">
        <v>21</v>
      </c>
      <c r="E173">
        <v>26201</v>
      </c>
      <c r="F173" t="s">
        <v>22</v>
      </c>
      <c r="G173" t="s">
        <v>22</v>
      </c>
      <c r="H173" t="s">
        <v>312</v>
      </c>
      <c r="I173" t="s">
        <v>313</v>
      </c>
      <c r="J173" s="1">
        <v>43255</v>
      </c>
      <c r="K173" s="1">
        <v>43307</v>
      </c>
      <c r="L173" t="s">
        <v>331</v>
      </c>
      <c r="N173" t="s">
        <v>1302</v>
      </c>
    </row>
    <row r="174" spans="1:14" x14ac:dyDescent="0.25">
      <c r="A174" t="s">
        <v>780</v>
      </c>
      <c r="B174" t="s">
        <v>781</v>
      </c>
      <c r="C174" t="s">
        <v>71</v>
      </c>
      <c r="D174" t="s">
        <v>21</v>
      </c>
      <c r="E174">
        <v>26003</v>
      </c>
      <c r="F174" t="s">
        <v>22</v>
      </c>
      <c r="G174" t="s">
        <v>22</v>
      </c>
      <c r="H174" t="s">
        <v>312</v>
      </c>
      <c r="I174" t="s">
        <v>313</v>
      </c>
      <c r="J174" s="1">
        <v>43254</v>
      </c>
      <c r="K174" s="1">
        <v>43307</v>
      </c>
      <c r="L174" t="s">
        <v>331</v>
      </c>
      <c r="N174" t="s">
        <v>1299</v>
      </c>
    </row>
    <row r="175" spans="1:14" x14ac:dyDescent="0.25">
      <c r="A175" t="s">
        <v>507</v>
      </c>
      <c r="B175" t="s">
        <v>508</v>
      </c>
      <c r="C175" t="s">
        <v>509</v>
      </c>
      <c r="D175" t="s">
        <v>21</v>
      </c>
      <c r="E175">
        <v>26679</v>
      </c>
      <c r="F175" t="s">
        <v>22</v>
      </c>
      <c r="G175" t="s">
        <v>22</v>
      </c>
      <c r="H175" t="s">
        <v>312</v>
      </c>
      <c r="I175" t="s">
        <v>313</v>
      </c>
      <c r="J175" s="1">
        <v>43204</v>
      </c>
      <c r="K175" s="1">
        <v>43307</v>
      </c>
      <c r="L175" t="s">
        <v>331</v>
      </c>
      <c r="N175" t="s">
        <v>1299</v>
      </c>
    </row>
    <row r="176" spans="1:14" x14ac:dyDescent="0.25">
      <c r="A176" t="s">
        <v>2763</v>
      </c>
      <c r="B176" t="s">
        <v>2764</v>
      </c>
      <c r="C176" t="s">
        <v>444</v>
      </c>
      <c r="D176" t="s">
        <v>21</v>
      </c>
      <c r="E176">
        <v>26288</v>
      </c>
      <c r="F176" t="s">
        <v>22</v>
      </c>
      <c r="G176" t="s">
        <v>22</v>
      </c>
      <c r="H176" t="s">
        <v>312</v>
      </c>
      <c r="I176" t="s">
        <v>313</v>
      </c>
      <c r="J176" t="s">
        <v>80</v>
      </c>
      <c r="K176" s="1">
        <v>43305</v>
      </c>
      <c r="L176" t="s">
        <v>81</v>
      </c>
      <c r="M176" t="str">
        <f>HYPERLINK("https://www.regulations.gov/docket?D=FDA-2018-H-2827")</f>
        <v>https://www.regulations.gov/docket?D=FDA-2018-H-2827</v>
      </c>
      <c r="N176" t="s">
        <v>80</v>
      </c>
    </row>
    <row r="177" spans="1:14" x14ac:dyDescent="0.25">
      <c r="A177" t="s">
        <v>1944</v>
      </c>
      <c r="B177" t="s">
        <v>1945</v>
      </c>
      <c r="C177" t="s">
        <v>463</v>
      </c>
      <c r="D177" t="s">
        <v>21</v>
      </c>
      <c r="E177">
        <v>25550</v>
      </c>
      <c r="F177" t="s">
        <v>22</v>
      </c>
      <c r="G177" t="s">
        <v>22</v>
      </c>
      <c r="H177" t="s">
        <v>312</v>
      </c>
      <c r="I177" t="s">
        <v>313</v>
      </c>
      <c r="J177" t="s">
        <v>80</v>
      </c>
      <c r="K177" s="1">
        <v>43301</v>
      </c>
      <c r="L177" t="s">
        <v>81</v>
      </c>
      <c r="M177" t="str">
        <f>HYPERLINK("https://www.regulations.gov/docket?D=FDA-2018-H-2782")</f>
        <v>https://www.regulations.gov/docket?D=FDA-2018-H-2782</v>
      </c>
      <c r="N177" t="s">
        <v>80</v>
      </c>
    </row>
    <row r="178" spans="1:14" x14ac:dyDescent="0.25">
      <c r="A178" t="s">
        <v>3359</v>
      </c>
      <c r="B178" t="s">
        <v>3360</v>
      </c>
      <c r="C178" t="s">
        <v>1288</v>
      </c>
      <c r="D178" t="s">
        <v>21</v>
      </c>
      <c r="E178">
        <v>26505</v>
      </c>
      <c r="F178" t="s">
        <v>22</v>
      </c>
      <c r="G178" t="s">
        <v>22</v>
      </c>
      <c r="H178" t="s">
        <v>312</v>
      </c>
      <c r="I178" t="s">
        <v>313</v>
      </c>
      <c r="J178" t="s">
        <v>80</v>
      </c>
      <c r="K178" s="1">
        <v>43294</v>
      </c>
      <c r="L178" t="s">
        <v>81</v>
      </c>
      <c r="M178" t="str">
        <f>HYPERLINK("https://www.regulations.gov/docket?D=FDA-2018-H-2691")</f>
        <v>https://www.regulations.gov/docket?D=FDA-2018-H-2691</v>
      </c>
      <c r="N178" t="s">
        <v>80</v>
      </c>
    </row>
    <row r="179" spans="1:14" x14ac:dyDescent="0.25">
      <c r="A179" t="s">
        <v>5023</v>
      </c>
      <c r="B179" t="s">
        <v>2305</v>
      </c>
      <c r="C179" t="s">
        <v>37</v>
      </c>
      <c r="D179" t="s">
        <v>21</v>
      </c>
      <c r="E179">
        <v>26505</v>
      </c>
      <c r="F179" t="s">
        <v>22</v>
      </c>
      <c r="G179" t="s">
        <v>22</v>
      </c>
      <c r="H179" t="s">
        <v>312</v>
      </c>
      <c r="I179" t="s">
        <v>313</v>
      </c>
      <c r="J179" s="1">
        <v>43240</v>
      </c>
      <c r="K179" s="1">
        <v>43293</v>
      </c>
      <c r="L179" t="s">
        <v>331</v>
      </c>
      <c r="N179" t="s">
        <v>1299</v>
      </c>
    </row>
    <row r="180" spans="1:14" x14ac:dyDescent="0.25">
      <c r="A180" t="s">
        <v>2299</v>
      </c>
      <c r="B180" t="s">
        <v>2300</v>
      </c>
      <c r="C180" t="s">
        <v>2301</v>
      </c>
      <c r="D180" t="s">
        <v>21</v>
      </c>
      <c r="E180">
        <v>26501</v>
      </c>
      <c r="F180" t="s">
        <v>22</v>
      </c>
      <c r="G180" t="s">
        <v>22</v>
      </c>
      <c r="H180" t="s">
        <v>312</v>
      </c>
      <c r="I180" t="s">
        <v>313</v>
      </c>
      <c r="J180" s="1">
        <v>43240</v>
      </c>
      <c r="K180" s="1">
        <v>43293</v>
      </c>
      <c r="L180" t="s">
        <v>331</v>
      </c>
      <c r="N180" t="s">
        <v>1302</v>
      </c>
    </row>
    <row r="181" spans="1:14" x14ac:dyDescent="0.25">
      <c r="A181" t="s">
        <v>3562</v>
      </c>
      <c r="B181" t="s">
        <v>3563</v>
      </c>
      <c r="C181" t="s">
        <v>3564</v>
      </c>
      <c r="D181" t="s">
        <v>21</v>
      </c>
      <c r="E181">
        <v>25601</v>
      </c>
      <c r="F181" t="s">
        <v>22</v>
      </c>
      <c r="G181" t="s">
        <v>22</v>
      </c>
      <c r="H181" t="s">
        <v>312</v>
      </c>
      <c r="I181" t="s">
        <v>313</v>
      </c>
      <c r="J181" t="s">
        <v>80</v>
      </c>
      <c r="K181" s="1">
        <v>43287</v>
      </c>
      <c r="L181" t="s">
        <v>81</v>
      </c>
      <c r="M181" t="str">
        <f>HYPERLINK("https://www.regulations.gov/docket?D=FDA-2018-H-2586")</f>
        <v>https://www.regulations.gov/docket?D=FDA-2018-H-2586</v>
      </c>
      <c r="N181" t="s">
        <v>80</v>
      </c>
    </row>
    <row r="182" spans="1:14" x14ac:dyDescent="0.25">
      <c r="A182" t="s">
        <v>2255</v>
      </c>
      <c r="B182" t="s">
        <v>2256</v>
      </c>
      <c r="C182" t="s">
        <v>789</v>
      </c>
      <c r="D182" t="s">
        <v>21</v>
      </c>
      <c r="E182">
        <v>26351</v>
      </c>
      <c r="F182" t="s">
        <v>22</v>
      </c>
      <c r="G182" t="s">
        <v>22</v>
      </c>
      <c r="H182" t="s">
        <v>312</v>
      </c>
      <c r="I182" t="s">
        <v>313</v>
      </c>
      <c r="J182" s="1">
        <v>43239</v>
      </c>
      <c r="K182" s="1">
        <v>43286</v>
      </c>
      <c r="L182" t="s">
        <v>331</v>
      </c>
      <c r="N182" t="s">
        <v>1302</v>
      </c>
    </row>
    <row r="183" spans="1:14" x14ac:dyDescent="0.25">
      <c r="A183" t="s">
        <v>5059</v>
      </c>
      <c r="B183" t="s">
        <v>5060</v>
      </c>
      <c r="C183" t="s">
        <v>113</v>
      </c>
      <c r="D183" t="s">
        <v>21</v>
      </c>
      <c r="E183">
        <v>25801</v>
      </c>
      <c r="F183" t="s">
        <v>22</v>
      </c>
      <c r="G183" t="s">
        <v>22</v>
      </c>
      <c r="H183" t="s">
        <v>312</v>
      </c>
      <c r="I183" t="s">
        <v>313</v>
      </c>
      <c r="J183" s="1">
        <v>43227</v>
      </c>
      <c r="K183" s="1">
        <v>43286</v>
      </c>
      <c r="L183" t="s">
        <v>331</v>
      </c>
      <c r="N183" t="s">
        <v>1302</v>
      </c>
    </row>
    <row r="184" spans="1:14" x14ac:dyDescent="0.25">
      <c r="A184" t="s">
        <v>2258</v>
      </c>
      <c r="B184" t="s">
        <v>2259</v>
      </c>
      <c r="C184" t="s">
        <v>789</v>
      </c>
      <c r="D184" t="s">
        <v>21</v>
      </c>
      <c r="E184">
        <v>26351</v>
      </c>
      <c r="F184" t="s">
        <v>22</v>
      </c>
      <c r="G184" t="s">
        <v>22</v>
      </c>
      <c r="H184" t="s">
        <v>312</v>
      </c>
      <c r="I184" t="s">
        <v>313</v>
      </c>
      <c r="J184" s="1">
        <v>43239</v>
      </c>
      <c r="K184" s="1">
        <v>43286</v>
      </c>
      <c r="L184" t="s">
        <v>331</v>
      </c>
      <c r="N184" t="s">
        <v>1299</v>
      </c>
    </row>
    <row r="185" spans="1:14" x14ac:dyDescent="0.25">
      <c r="A185" t="s">
        <v>2242</v>
      </c>
      <c r="B185" t="s">
        <v>2243</v>
      </c>
      <c r="C185" t="s">
        <v>2244</v>
      </c>
      <c r="D185" t="s">
        <v>21</v>
      </c>
      <c r="E185">
        <v>26430</v>
      </c>
      <c r="F185" t="s">
        <v>22</v>
      </c>
      <c r="G185" t="s">
        <v>22</v>
      </c>
      <c r="H185" t="s">
        <v>312</v>
      </c>
      <c r="I185" t="s">
        <v>313</v>
      </c>
      <c r="J185" s="1">
        <v>43239</v>
      </c>
      <c r="K185" s="1">
        <v>43286</v>
      </c>
      <c r="L185" t="s">
        <v>331</v>
      </c>
      <c r="N185" t="s">
        <v>1299</v>
      </c>
    </row>
    <row r="186" spans="1:14" x14ac:dyDescent="0.25">
      <c r="A186" t="s">
        <v>2588</v>
      </c>
      <c r="B186" t="s">
        <v>44</v>
      </c>
      <c r="C186" t="s">
        <v>2589</v>
      </c>
      <c r="D186" t="s">
        <v>21</v>
      </c>
      <c r="E186">
        <v>26291</v>
      </c>
      <c r="F186" t="s">
        <v>22</v>
      </c>
      <c r="G186" t="s">
        <v>22</v>
      </c>
      <c r="H186" t="s">
        <v>312</v>
      </c>
      <c r="I186" t="s">
        <v>313</v>
      </c>
      <c r="J186" s="1">
        <v>43218</v>
      </c>
      <c r="K186" s="1">
        <v>43272</v>
      </c>
      <c r="L186" t="s">
        <v>331</v>
      </c>
      <c r="N186" t="s">
        <v>1299</v>
      </c>
    </row>
    <row r="187" spans="1:14" x14ac:dyDescent="0.25">
      <c r="A187" t="s">
        <v>2717</v>
      </c>
      <c r="B187" t="s">
        <v>1526</v>
      </c>
      <c r="C187" t="s">
        <v>326</v>
      </c>
      <c r="D187" t="s">
        <v>21</v>
      </c>
      <c r="E187">
        <v>25705</v>
      </c>
      <c r="F187" t="s">
        <v>22</v>
      </c>
      <c r="G187" t="s">
        <v>22</v>
      </c>
      <c r="H187" t="s">
        <v>312</v>
      </c>
      <c r="I187" t="s">
        <v>313</v>
      </c>
      <c r="J187" s="1">
        <v>43222</v>
      </c>
      <c r="K187" s="1">
        <v>43272</v>
      </c>
      <c r="L187" t="s">
        <v>331</v>
      </c>
      <c r="N187" t="s">
        <v>1302</v>
      </c>
    </row>
    <row r="188" spans="1:14" x14ac:dyDescent="0.25">
      <c r="A188" t="s">
        <v>2598</v>
      </c>
      <c r="B188" t="s">
        <v>2599</v>
      </c>
      <c r="C188" t="s">
        <v>45</v>
      </c>
      <c r="D188" t="s">
        <v>21</v>
      </c>
      <c r="E188">
        <v>26291</v>
      </c>
      <c r="F188" t="s">
        <v>22</v>
      </c>
      <c r="G188" t="s">
        <v>22</v>
      </c>
      <c r="H188" t="s">
        <v>312</v>
      </c>
      <c r="I188" t="s">
        <v>449</v>
      </c>
      <c r="J188" s="1">
        <v>43218</v>
      </c>
      <c r="K188" s="1">
        <v>43272</v>
      </c>
      <c r="L188" t="s">
        <v>331</v>
      </c>
      <c r="N188" t="s">
        <v>1302</v>
      </c>
    </row>
    <row r="189" spans="1:14" x14ac:dyDescent="0.25">
      <c r="A189" t="s">
        <v>2600</v>
      </c>
      <c r="B189" t="s">
        <v>2601</v>
      </c>
      <c r="C189" t="s">
        <v>2602</v>
      </c>
      <c r="D189" t="s">
        <v>21</v>
      </c>
      <c r="E189">
        <v>26293</v>
      </c>
      <c r="F189" t="s">
        <v>22</v>
      </c>
      <c r="G189" t="s">
        <v>22</v>
      </c>
      <c r="H189" t="s">
        <v>312</v>
      </c>
      <c r="I189" t="s">
        <v>313</v>
      </c>
      <c r="J189" s="1">
        <v>43218</v>
      </c>
      <c r="K189" s="1">
        <v>43272</v>
      </c>
      <c r="L189" t="s">
        <v>331</v>
      </c>
      <c r="N189" t="s">
        <v>1299</v>
      </c>
    </row>
    <row r="190" spans="1:14" x14ac:dyDescent="0.25">
      <c r="A190" t="s">
        <v>347</v>
      </c>
      <c r="B190" t="s">
        <v>348</v>
      </c>
      <c r="C190" t="s">
        <v>304</v>
      </c>
      <c r="D190" t="s">
        <v>21</v>
      </c>
      <c r="E190">
        <v>24740</v>
      </c>
      <c r="F190" t="s">
        <v>22</v>
      </c>
      <c r="G190" t="s">
        <v>22</v>
      </c>
      <c r="H190" t="s">
        <v>312</v>
      </c>
      <c r="I190" t="s">
        <v>598</v>
      </c>
      <c r="J190" s="1">
        <v>43219</v>
      </c>
      <c r="K190" s="1">
        <v>43272</v>
      </c>
      <c r="L190" t="s">
        <v>331</v>
      </c>
      <c r="N190" t="s">
        <v>1299</v>
      </c>
    </row>
    <row r="191" spans="1:14" x14ac:dyDescent="0.25">
      <c r="A191" t="s">
        <v>1284</v>
      </c>
      <c r="B191" t="s">
        <v>1285</v>
      </c>
      <c r="C191" t="s">
        <v>683</v>
      </c>
      <c r="D191" t="s">
        <v>21</v>
      </c>
      <c r="E191">
        <v>26062</v>
      </c>
      <c r="F191" t="s">
        <v>22</v>
      </c>
      <c r="G191" t="s">
        <v>22</v>
      </c>
      <c r="H191" t="s">
        <v>312</v>
      </c>
      <c r="I191" t="s">
        <v>313</v>
      </c>
      <c r="J191" t="s">
        <v>80</v>
      </c>
      <c r="K191" s="1">
        <v>43271</v>
      </c>
      <c r="L191" t="s">
        <v>81</v>
      </c>
      <c r="M191" t="str">
        <f>HYPERLINK("https://www.regulations.gov/docket?D=FDA-2018-H-2364")</f>
        <v>https://www.regulations.gov/docket?D=FDA-2018-H-2364</v>
      </c>
      <c r="N191" t="s">
        <v>80</v>
      </c>
    </row>
    <row r="192" spans="1:14" x14ac:dyDescent="0.25">
      <c r="A192" t="s">
        <v>2591</v>
      </c>
      <c r="B192" t="s">
        <v>2592</v>
      </c>
      <c r="C192" t="s">
        <v>58</v>
      </c>
      <c r="D192" t="s">
        <v>21</v>
      </c>
      <c r="E192">
        <v>26280</v>
      </c>
      <c r="F192" t="s">
        <v>22</v>
      </c>
      <c r="G192" t="s">
        <v>22</v>
      </c>
      <c r="H192" t="s">
        <v>312</v>
      </c>
      <c r="I192" t="s">
        <v>313</v>
      </c>
      <c r="J192" t="s">
        <v>80</v>
      </c>
      <c r="K192" s="1">
        <v>43266</v>
      </c>
      <c r="L192" t="s">
        <v>81</v>
      </c>
      <c r="M192" t="str">
        <f>HYPERLINK("https://www.regulations.gov/docket?D=FDA-2018-H-2300")</f>
        <v>https://www.regulations.gov/docket?D=FDA-2018-H-2300</v>
      </c>
      <c r="N192" t="s">
        <v>80</v>
      </c>
    </row>
    <row r="193" spans="1:14" x14ac:dyDescent="0.25">
      <c r="A193" t="s">
        <v>3511</v>
      </c>
      <c r="B193" t="s">
        <v>3512</v>
      </c>
      <c r="C193" t="s">
        <v>784</v>
      </c>
      <c r="D193" t="s">
        <v>21</v>
      </c>
      <c r="E193">
        <v>26070</v>
      </c>
      <c r="F193" t="s">
        <v>22</v>
      </c>
      <c r="G193" t="s">
        <v>22</v>
      </c>
      <c r="H193" t="s">
        <v>312</v>
      </c>
      <c r="I193" t="s">
        <v>313</v>
      </c>
      <c r="J193" s="1">
        <v>43205</v>
      </c>
      <c r="K193" s="1">
        <v>43265</v>
      </c>
      <c r="L193" t="s">
        <v>331</v>
      </c>
      <c r="N193" t="s">
        <v>1299</v>
      </c>
    </row>
    <row r="194" spans="1:14" x14ac:dyDescent="0.25">
      <c r="A194" t="s">
        <v>4115</v>
      </c>
      <c r="B194" t="s">
        <v>1720</v>
      </c>
      <c r="C194" t="s">
        <v>509</v>
      </c>
      <c r="D194" t="s">
        <v>21</v>
      </c>
      <c r="E194">
        <v>26679</v>
      </c>
      <c r="F194" t="s">
        <v>22</v>
      </c>
      <c r="G194" t="s">
        <v>22</v>
      </c>
      <c r="H194" t="s">
        <v>312</v>
      </c>
      <c r="I194" t="s">
        <v>313</v>
      </c>
      <c r="J194" s="1">
        <v>43204</v>
      </c>
      <c r="K194" s="1">
        <v>43258</v>
      </c>
      <c r="L194" t="s">
        <v>331</v>
      </c>
      <c r="N194" t="s">
        <v>1299</v>
      </c>
    </row>
    <row r="195" spans="1:14" x14ac:dyDescent="0.25">
      <c r="A195" t="s">
        <v>4511</v>
      </c>
      <c r="B195" t="s">
        <v>497</v>
      </c>
      <c r="C195" t="s">
        <v>480</v>
      </c>
      <c r="D195" t="s">
        <v>21</v>
      </c>
      <c r="E195">
        <v>25901</v>
      </c>
      <c r="F195" t="s">
        <v>22</v>
      </c>
      <c r="G195" t="s">
        <v>22</v>
      </c>
      <c r="H195" t="s">
        <v>312</v>
      </c>
      <c r="I195" t="s">
        <v>313</v>
      </c>
      <c r="J195" s="1">
        <v>43204</v>
      </c>
      <c r="K195" s="1">
        <v>43258</v>
      </c>
      <c r="L195" t="s">
        <v>331</v>
      </c>
      <c r="N195" t="s">
        <v>1299</v>
      </c>
    </row>
    <row r="196" spans="1:14" x14ac:dyDescent="0.25">
      <c r="A196" t="s">
        <v>3814</v>
      </c>
      <c r="B196" t="s">
        <v>395</v>
      </c>
      <c r="C196" t="s">
        <v>384</v>
      </c>
      <c r="D196" t="s">
        <v>21</v>
      </c>
      <c r="E196">
        <v>26542</v>
      </c>
      <c r="F196" t="s">
        <v>22</v>
      </c>
      <c r="G196" t="s">
        <v>22</v>
      </c>
      <c r="H196" t="s">
        <v>312</v>
      </c>
      <c r="I196" t="s">
        <v>313</v>
      </c>
      <c r="J196" s="1">
        <v>43198</v>
      </c>
      <c r="K196" s="1">
        <v>43251</v>
      </c>
      <c r="L196" t="s">
        <v>331</v>
      </c>
      <c r="N196" t="s">
        <v>1299</v>
      </c>
    </row>
    <row r="197" spans="1:14" x14ac:dyDescent="0.25">
      <c r="A197" t="s">
        <v>3361</v>
      </c>
      <c r="B197" t="s">
        <v>3362</v>
      </c>
      <c r="C197" t="s">
        <v>2114</v>
      </c>
      <c r="D197" t="s">
        <v>21</v>
      </c>
      <c r="E197">
        <v>24938</v>
      </c>
      <c r="F197" t="s">
        <v>22</v>
      </c>
      <c r="G197" t="s">
        <v>22</v>
      </c>
      <c r="H197" t="s">
        <v>312</v>
      </c>
      <c r="I197" t="s">
        <v>313</v>
      </c>
      <c r="J197" t="s">
        <v>80</v>
      </c>
      <c r="K197" s="1">
        <v>43249</v>
      </c>
      <c r="L197" t="s">
        <v>81</v>
      </c>
      <c r="M197" t="str">
        <f>HYPERLINK("https://www.regulations.gov/docket?D=FDA-2018-H-2023")</f>
        <v>https://www.regulations.gov/docket?D=FDA-2018-H-2023</v>
      </c>
      <c r="N197" t="s">
        <v>80</v>
      </c>
    </row>
    <row r="198" spans="1:14" x14ac:dyDescent="0.25">
      <c r="A198" t="s">
        <v>3386</v>
      </c>
      <c r="B198" t="s">
        <v>3387</v>
      </c>
      <c r="C198" t="s">
        <v>301</v>
      </c>
      <c r="D198" t="s">
        <v>21</v>
      </c>
      <c r="E198">
        <v>26034</v>
      </c>
      <c r="F198" t="s">
        <v>22</v>
      </c>
      <c r="G198" t="s">
        <v>22</v>
      </c>
      <c r="H198" t="s">
        <v>312</v>
      </c>
      <c r="I198" t="s">
        <v>313</v>
      </c>
      <c r="J198" t="s">
        <v>80</v>
      </c>
      <c r="K198" s="1">
        <v>43245</v>
      </c>
      <c r="L198" t="s">
        <v>81</v>
      </c>
      <c r="M198" t="str">
        <f>HYPERLINK("https://www.regulations.gov/docket?D=FDA-2018-H-2007")</f>
        <v>https://www.regulations.gov/docket?D=FDA-2018-H-2007</v>
      </c>
      <c r="N198" t="s">
        <v>80</v>
      </c>
    </row>
    <row r="199" spans="1:14" x14ac:dyDescent="0.25">
      <c r="A199" t="s">
        <v>1039</v>
      </c>
      <c r="B199" t="s">
        <v>1714</v>
      </c>
      <c r="C199" t="s">
        <v>1380</v>
      </c>
      <c r="D199" t="s">
        <v>21</v>
      </c>
      <c r="E199">
        <v>26330</v>
      </c>
      <c r="F199" t="s">
        <v>22</v>
      </c>
      <c r="G199" t="s">
        <v>22</v>
      </c>
      <c r="H199" t="s">
        <v>312</v>
      </c>
      <c r="I199" t="s">
        <v>313</v>
      </c>
      <c r="J199" s="1">
        <v>43185</v>
      </c>
      <c r="K199" s="1">
        <v>43244</v>
      </c>
      <c r="L199" t="s">
        <v>331</v>
      </c>
      <c r="N199" t="s">
        <v>1302</v>
      </c>
    </row>
    <row r="200" spans="1:14" x14ac:dyDescent="0.25">
      <c r="A200" t="s">
        <v>533</v>
      </c>
      <c r="B200" t="s">
        <v>4304</v>
      </c>
      <c r="C200" t="s">
        <v>71</v>
      </c>
      <c r="D200" t="s">
        <v>21</v>
      </c>
      <c r="E200">
        <v>26003</v>
      </c>
      <c r="F200" t="s">
        <v>22</v>
      </c>
      <c r="G200" t="s">
        <v>22</v>
      </c>
      <c r="H200" t="s">
        <v>312</v>
      </c>
      <c r="I200" t="s">
        <v>313</v>
      </c>
      <c r="J200" s="1">
        <v>43187</v>
      </c>
      <c r="K200" s="1">
        <v>43244</v>
      </c>
      <c r="L200" t="s">
        <v>331</v>
      </c>
      <c r="N200" t="s">
        <v>1302</v>
      </c>
    </row>
    <row r="201" spans="1:14" x14ac:dyDescent="0.25">
      <c r="A201" t="s">
        <v>2298</v>
      </c>
      <c r="B201" t="s">
        <v>39</v>
      </c>
      <c r="C201" t="s">
        <v>37</v>
      </c>
      <c r="D201" t="s">
        <v>21</v>
      </c>
      <c r="E201">
        <v>26505</v>
      </c>
      <c r="F201" t="s">
        <v>22</v>
      </c>
      <c r="G201" t="s">
        <v>22</v>
      </c>
      <c r="H201" t="s">
        <v>312</v>
      </c>
      <c r="I201" t="s">
        <v>313</v>
      </c>
      <c r="J201" s="1">
        <v>43179</v>
      </c>
      <c r="K201" s="1">
        <v>43237</v>
      </c>
      <c r="L201" t="s">
        <v>331</v>
      </c>
      <c r="N201" t="s">
        <v>1302</v>
      </c>
    </row>
    <row r="202" spans="1:14" x14ac:dyDescent="0.25">
      <c r="A202" t="s">
        <v>966</v>
      </c>
      <c r="B202" t="s">
        <v>967</v>
      </c>
      <c r="C202" t="s">
        <v>968</v>
      </c>
      <c r="D202" t="s">
        <v>21</v>
      </c>
      <c r="E202">
        <v>25067</v>
      </c>
      <c r="F202" t="s">
        <v>22</v>
      </c>
      <c r="G202" t="s">
        <v>22</v>
      </c>
      <c r="H202" t="s">
        <v>312</v>
      </c>
      <c r="I202" t="s">
        <v>313</v>
      </c>
      <c r="J202" t="s">
        <v>80</v>
      </c>
      <c r="K202" s="1">
        <v>43237</v>
      </c>
      <c r="L202" t="s">
        <v>81</v>
      </c>
      <c r="M202" t="str">
        <f>HYPERLINK("https://www.regulations.gov/docket?D=FDA-2018-H-1905")</f>
        <v>https://www.regulations.gov/docket?D=FDA-2018-H-1905</v>
      </c>
      <c r="N202" t="s">
        <v>80</v>
      </c>
    </row>
    <row r="203" spans="1:14" x14ac:dyDescent="0.25">
      <c r="A203" t="s">
        <v>439</v>
      </c>
      <c r="B203" t="s">
        <v>5238</v>
      </c>
      <c r="C203" t="s">
        <v>3366</v>
      </c>
      <c r="D203" t="s">
        <v>21</v>
      </c>
      <c r="E203">
        <v>24902</v>
      </c>
      <c r="F203" t="s">
        <v>22</v>
      </c>
      <c r="G203" t="s">
        <v>22</v>
      </c>
      <c r="H203" t="s">
        <v>312</v>
      </c>
      <c r="I203" t="s">
        <v>313</v>
      </c>
      <c r="J203" s="1">
        <v>43179</v>
      </c>
      <c r="K203" s="1">
        <v>43237</v>
      </c>
      <c r="L203" t="s">
        <v>331</v>
      </c>
      <c r="N203" t="s">
        <v>1302</v>
      </c>
    </row>
    <row r="204" spans="1:14" x14ac:dyDescent="0.25">
      <c r="A204" t="s">
        <v>5264</v>
      </c>
      <c r="B204" t="s">
        <v>3117</v>
      </c>
      <c r="C204" t="s">
        <v>1014</v>
      </c>
      <c r="D204" t="s">
        <v>21</v>
      </c>
      <c r="E204">
        <v>25530</v>
      </c>
      <c r="F204" t="s">
        <v>22</v>
      </c>
      <c r="G204" t="s">
        <v>22</v>
      </c>
      <c r="H204" t="s">
        <v>312</v>
      </c>
      <c r="I204" t="s">
        <v>313</v>
      </c>
      <c r="J204" t="s">
        <v>80</v>
      </c>
      <c r="K204" s="1">
        <v>43230</v>
      </c>
      <c r="L204" t="s">
        <v>81</v>
      </c>
      <c r="M204" t="str">
        <f>HYPERLINK("https://www.regulations.gov/docket?D=FDA-2018-H-1805")</f>
        <v>https://www.regulations.gov/docket?D=FDA-2018-H-1805</v>
      </c>
      <c r="N204" t="s">
        <v>80</v>
      </c>
    </row>
    <row r="205" spans="1:14" x14ac:dyDescent="0.25">
      <c r="A205" t="s">
        <v>3351</v>
      </c>
      <c r="B205" t="s">
        <v>2225</v>
      </c>
      <c r="C205" t="s">
        <v>271</v>
      </c>
      <c r="D205" t="s">
        <v>21</v>
      </c>
      <c r="E205">
        <v>25403</v>
      </c>
      <c r="F205" t="s">
        <v>22</v>
      </c>
      <c r="G205" t="s">
        <v>22</v>
      </c>
      <c r="H205" t="s">
        <v>312</v>
      </c>
      <c r="I205" t="s">
        <v>701</v>
      </c>
      <c r="J205" s="1">
        <v>43167</v>
      </c>
      <c r="K205" s="1">
        <v>43223</v>
      </c>
      <c r="L205" t="s">
        <v>331</v>
      </c>
      <c r="N205" t="s">
        <v>1299</v>
      </c>
    </row>
    <row r="206" spans="1:14" x14ac:dyDescent="0.25">
      <c r="A206" t="s">
        <v>2407</v>
      </c>
      <c r="B206" t="s">
        <v>5291</v>
      </c>
      <c r="C206" t="s">
        <v>686</v>
      </c>
      <c r="D206" t="s">
        <v>21</v>
      </c>
      <c r="E206">
        <v>26301</v>
      </c>
      <c r="F206" t="s">
        <v>22</v>
      </c>
      <c r="G206" t="s">
        <v>22</v>
      </c>
      <c r="H206" t="s">
        <v>312</v>
      </c>
      <c r="I206" t="s">
        <v>313</v>
      </c>
      <c r="J206" t="s">
        <v>80</v>
      </c>
      <c r="K206" s="1">
        <v>43217</v>
      </c>
      <c r="L206" t="s">
        <v>5292</v>
      </c>
      <c r="M206" t="str">
        <f>HYPERLINK("https://www.regulations.gov/docket?D=FDA-2018-R-1619")</f>
        <v>https://www.regulations.gov/docket?D=FDA-2018-R-1619</v>
      </c>
      <c r="N206" t="s">
        <v>80</v>
      </c>
    </row>
    <row r="207" spans="1:14" x14ac:dyDescent="0.25">
      <c r="A207" t="s">
        <v>2652</v>
      </c>
      <c r="B207" t="s">
        <v>2653</v>
      </c>
      <c r="C207" t="s">
        <v>991</v>
      </c>
      <c r="D207" t="s">
        <v>21</v>
      </c>
      <c r="E207">
        <v>25414</v>
      </c>
      <c r="F207" t="s">
        <v>22</v>
      </c>
      <c r="G207" t="s">
        <v>22</v>
      </c>
      <c r="H207" t="s">
        <v>312</v>
      </c>
      <c r="I207" t="s">
        <v>701</v>
      </c>
      <c r="J207" s="1">
        <v>43165</v>
      </c>
      <c r="K207" s="1">
        <v>43216</v>
      </c>
      <c r="L207" t="s">
        <v>331</v>
      </c>
      <c r="N207" t="s">
        <v>1299</v>
      </c>
    </row>
    <row r="208" spans="1:14" x14ac:dyDescent="0.25">
      <c r="A208" t="s">
        <v>3374</v>
      </c>
      <c r="B208" t="s">
        <v>3375</v>
      </c>
      <c r="C208" t="s">
        <v>991</v>
      </c>
      <c r="D208" t="s">
        <v>21</v>
      </c>
      <c r="E208">
        <v>25414</v>
      </c>
      <c r="F208" t="s">
        <v>22</v>
      </c>
      <c r="G208" t="s">
        <v>22</v>
      </c>
      <c r="H208" t="s">
        <v>312</v>
      </c>
      <c r="I208" t="s">
        <v>701</v>
      </c>
      <c r="J208" s="1">
        <v>43165</v>
      </c>
      <c r="K208" s="1">
        <v>43216</v>
      </c>
      <c r="L208" t="s">
        <v>331</v>
      </c>
      <c r="N208" t="s">
        <v>1299</v>
      </c>
    </row>
    <row r="209" spans="1:14" x14ac:dyDescent="0.25">
      <c r="A209" t="s">
        <v>4618</v>
      </c>
      <c r="B209" t="s">
        <v>2560</v>
      </c>
      <c r="C209" t="s">
        <v>2561</v>
      </c>
      <c r="D209" t="s">
        <v>21</v>
      </c>
      <c r="E209">
        <v>24874</v>
      </c>
      <c r="F209" t="s">
        <v>22</v>
      </c>
      <c r="G209" t="s">
        <v>22</v>
      </c>
      <c r="H209" t="s">
        <v>312</v>
      </c>
      <c r="I209" t="s">
        <v>313</v>
      </c>
      <c r="J209" s="1">
        <v>43166</v>
      </c>
      <c r="K209" s="1">
        <v>43216</v>
      </c>
      <c r="L209" t="s">
        <v>331</v>
      </c>
      <c r="N209" t="s">
        <v>1302</v>
      </c>
    </row>
    <row r="210" spans="1:14" x14ac:dyDescent="0.25">
      <c r="A210" t="s">
        <v>3316</v>
      </c>
      <c r="B210" t="s">
        <v>3317</v>
      </c>
      <c r="C210" t="s">
        <v>1358</v>
      </c>
      <c r="D210" t="s">
        <v>21</v>
      </c>
      <c r="E210">
        <v>26378</v>
      </c>
      <c r="F210" t="s">
        <v>22</v>
      </c>
      <c r="G210" t="s">
        <v>22</v>
      </c>
      <c r="H210" t="s">
        <v>312</v>
      </c>
      <c r="I210" t="s">
        <v>313</v>
      </c>
      <c r="J210" s="1">
        <v>43168</v>
      </c>
      <c r="K210" s="1">
        <v>43216</v>
      </c>
      <c r="L210" t="s">
        <v>331</v>
      </c>
      <c r="N210" t="s">
        <v>1299</v>
      </c>
    </row>
    <row r="211" spans="1:14" x14ac:dyDescent="0.25">
      <c r="A211" t="s">
        <v>2407</v>
      </c>
      <c r="B211" t="s">
        <v>3470</v>
      </c>
      <c r="C211" t="s">
        <v>441</v>
      </c>
      <c r="D211" t="s">
        <v>21</v>
      </c>
      <c r="E211">
        <v>26554</v>
      </c>
      <c r="F211" t="s">
        <v>22</v>
      </c>
      <c r="G211" t="s">
        <v>22</v>
      </c>
      <c r="H211" t="s">
        <v>312</v>
      </c>
      <c r="I211" t="s">
        <v>313</v>
      </c>
      <c r="J211" t="s">
        <v>80</v>
      </c>
      <c r="K211" s="1">
        <v>43210</v>
      </c>
      <c r="L211" t="s">
        <v>5292</v>
      </c>
      <c r="M211" t="str">
        <f>HYPERLINK("https://www.regulations.gov/docket?D=FDA-2018-R-1543")</f>
        <v>https://www.regulations.gov/docket?D=FDA-2018-R-1543</v>
      </c>
      <c r="N211" t="s">
        <v>80</v>
      </c>
    </row>
    <row r="212" spans="1:14" x14ac:dyDescent="0.25">
      <c r="A212" t="s">
        <v>5097</v>
      </c>
      <c r="B212" t="s">
        <v>5098</v>
      </c>
      <c r="C212" t="s">
        <v>441</v>
      </c>
      <c r="D212" t="s">
        <v>21</v>
      </c>
      <c r="E212">
        <v>26554</v>
      </c>
      <c r="F212" t="s">
        <v>22</v>
      </c>
      <c r="G212" t="s">
        <v>22</v>
      </c>
      <c r="H212" t="s">
        <v>312</v>
      </c>
      <c r="I212" t="s">
        <v>313</v>
      </c>
      <c r="J212" s="1">
        <v>43162</v>
      </c>
      <c r="K212" s="1">
        <v>43209</v>
      </c>
      <c r="L212" t="s">
        <v>331</v>
      </c>
      <c r="N212" t="s">
        <v>1299</v>
      </c>
    </row>
    <row r="213" spans="1:14" x14ac:dyDescent="0.25">
      <c r="A213" t="s">
        <v>2220</v>
      </c>
      <c r="B213" t="s">
        <v>2221</v>
      </c>
      <c r="C213" t="s">
        <v>271</v>
      </c>
      <c r="D213" t="s">
        <v>21</v>
      </c>
      <c r="E213">
        <v>25404</v>
      </c>
      <c r="F213" t="s">
        <v>22</v>
      </c>
      <c r="G213" t="s">
        <v>22</v>
      </c>
      <c r="H213" t="s">
        <v>312</v>
      </c>
      <c r="I213" t="s">
        <v>767</v>
      </c>
      <c r="J213" t="s">
        <v>80</v>
      </c>
      <c r="K213" s="1">
        <v>43202</v>
      </c>
      <c r="L213" t="s">
        <v>81</v>
      </c>
      <c r="M213" t="str">
        <f>HYPERLINK("https://www.regulations.gov/docket?D=FDA-2018-H-1465")</f>
        <v>https://www.regulations.gov/docket?D=FDA-2018-H-1465</v>
      </c>
      <c r="N213" t="s">
        <v>80</v>
      </c>
    </row>
    <row r="214" spans="1:14" x14ac:dyDescent="0.25">
      <c r="A214" t="s">
        <v>4132</v>
      </c>
      <c r="B214" t="s">
        <v>4133</v>
      </c>
      <c r="C214" t="s">
        <v>1769</v>
      </c>
      <c r="D214" t="s">
        <v>21</v>
      </c>
      <c r="E214">
        <v>26320</v>
      </c>
      <c r="F214" t="s">
        <v>22</v>
      </c>
      <c r="G214" t="s">
        <v>22</v>
      </c>
      <c r="H214" t="s">
        <v>312</v>
      </c>
      <c r="I214" t="s">
        <v>313</v>
      </c>
      <c r="J214" t="s">
        <v>80</v>
      </c>
      <c r="K214" s="1">
        <v>43200</v>
      </c>
      <c r="L214" t="s">
        <v>81</v>
      </c>
      <c r="M214" t="str">
        <f>HYPERLINK("https://www.regulations.gov/docket?D=FDA-2018-H-1437")</f>
        <v>https://www.regulations.gov/docket?D=FDA-2018-H-1437</v>
      </c>
      <c r="N214" t="s">
        <v>80</v>
      </c>
    </row>
    <row r="215" spans="1:14" x14ac:dyDescent="0.25">
      <c r="A215" t="s">
        <v>4002</v>
      </c>
      <c r="B215" t="s">
        <v>4003</v>
      </c>
      <c r="C215" t="s">
        <v>434</v>
      </c>
      <c r="D215" t="s">
        <v>21</v>
      </c>
      <c r="E215">
        <v>25143</v>
      </c>
      <c r="F215" t="s">
        <v>22</v>
      </c>
      <c r="G215" t="s">
        <v>22</v>
      </c>
      <c r="H215" t="s">
        <v>312</v>
      </c>
      <c r="I215" t="s">
        <v>313</v>
      </c>
      <c r="J215" t="s">
        <v>80</v>
      </c>
      <c r="K215" s="1">
        <v>43199</v>
      </c>
      <c r="L215" t="s">
        <v>81</v>
      </c>
      <c r="M215" t="str">
        <f>HYPERLINK("https://www.regulations.gov/docket?D=FDA-2018-H-1418")</f>
        <v>https://www.regulations.gov/docket?D=FDA-2018-H-1418</v>
      </c>
      <c r="N215" t="s">
        <v>80</v>
      </c>
    </row>
    <row r="216" spans="1:14" x14ac:dyDescent="0.25">
      <c r="A216" t="s">
        <v>2407</v>
      </c>
      <c r="B216" t="s">
        <v>3498</v>
      </c>
      <c r="C216" t="s">
        <v>1112</v>
      </c>
      <c r="D216" t="s">
        <v>21</v>
      </c>
      <c r="E216">
        <v>26601</v>
      </c>
      <c r="F216" t="s">
        <v>22</v>
      </c>
      <c r="G216" t="s">
        <v>22</v>
      </c>
      <c r="H216" t="s">
        <v>312</v>
      </c>
      <c r="I216" t="s">
        <v>313</v>
      </c>
      <c r="J216" s="1">
        <v>43140</v>
      </c>
      <c r="K216" s="1">
        <v>43181</v>
      </c>
      <c r="L216" t="s">
        <v>331</v>
      </c>
      <c r="N216" t="s">
        <v>1299</v>
      </c>
    </row>
    <row r="217" spans="1:14" x14ac:dyDescent="0.25">
      <c r="A217" t="s">
        <v>359</v>
      </c>
      <c r="B217" t="s">
        <v>2490</v>
      </c>
      <c r="C217" t="s">
        <v>2491</v>
      </c>
      <c r="D217" t="s">
        <v>21</v>
      </c>
      <c r="E217">
        <v>26719</v>
      </c>
      <c r="F217" t="s">
        <v>22</v>
      </c>
      <c r="G217" t="s">
        <v>22</v>
      </c>
      <c r="H217" t="s">
        <v>312</v>
      </c>
      <c r="I217" t="s">
        <v>701</v>
      </c>
      <c r="J217" s="1">
        <v>43143</v>
      </c>
      <c r="K217" s="1">
        <v>43174</v>
      </c>
      <c r="L217" t="s">
        <v>331</v>
      </c>
      <c r="N217" t="s">
        <v>1302</v>
      </c>
    </row>
    <row r="218" spans="1:14" x14ac:dyDescent="0.25">
      <c r="A218" t="s">
        <v>2380</v>
      </c>
      <c r="B218" t="s">
        <v>2835</v>
      </c>
      <c r="C218" t="s">
        <v>637</v>
      </c>
      <c r="D218" t="s">
        <v>21</v>
      </c>
      <c r="E218">
        <v>26101</v>
      </c>
      <c r="F218" t="s">
        <v>22</v>
      </c>
      <c r="G218" t="s">
        <v>22</v>
      </c>
      <c r="H218" t="s">
        <v>312</v>
      </c>
      <c r="I218" t="s">
        <v>3982</v>
      </c>
      <c r="J218" s="1">
        <v>43145</v>
      </c>
      <c r="K218" s="1">
        <v>43174</v>
      </c>
      <c r="L218" t="s">
        <v>331</v>
      </c>
      <c r="N218" t="s">
        <v>1302</v>
      </c>
    </row>
    <row r="219" spans="1:14" x14ac:dyDescent="0.25">
      <c r="A219" t="s">
        <v>2753</v>
      </c>
      <c r="B219" t="s">
        <v>2754</v>
      </c>
      <c r="C219" t="s">
        <v>463</v>
      </c>
      <c r="D219" t="s">
        <v>21</v>
      </c>
      <c r="E219">
        <v>25550</v>
      </c>
      <c r="F219" t="s">
        <v>22</v>
      </c>
      <c r="G219" t="s">
        <v>22</v>
      </c>
      <c r="H219" t="s">
        <v>312</v>
      </c>
      <c r="I219" t="s">
        <v>313</v>
      </c>
      <c r="J219" t="s">
        <v>80</v>
      </c>
      <c r="K219" s="1">
        <v>43172</v>
      </c>
      <c r="L219" t="s">
        <v>5292</v>
      </c>
      <c r="M219" t="str">
        <f>HYPERLINK("https://www.regulations.gov/docket?D=FDA-2018-R-1074")</f>
        <v>https://www.regulations.gov/docket?D=FDA-2018-R-1074</v>
      </c>
      <c r="N219" t="s">
        <v>80</v>
      </c>
    </row>
    <row r="220" spans="1:14" x14ac:dyDescent="0.25">
      <c r="A220" t="s">
        <v>560</v>
      </c>
      <c r="B220" t="s">
        <v>561</v>
      </c>
      <c r="C220" t="s">
        <v>562</v>
      </c>
      <c r="D220" t="s">
        <v>21</v>
      </c>
      <c r="E220">
        <v>26763</v>
      </c>
      <c r="F220" t="s">
        <v>22</v>
      </c>
      <c r="G220" t="s">
        <v>22</v>
      </c>
      <c r="H220" t="s">
        <v>312</v>
      </c>
      <c r="I220" t="s">
        <v>701</v>
      </c>
      <c r="J220" t="s">
        <v>80</v>
      </c>
      <c r="K220" s="1">
        <v>43171</v>
      </c>
      <c r="L220" t="s">
        <v>81</v>
      </c>
      <c r="M220" t="str">
        <f>HYPERLINK("https://www.regulations.gov/docket?D=FDA-2018-H-1054")</f>
        <v>https://www.regulations.gov/docket?D=FDA-2018-H-1054</v>
      </c>
      <c r="N220" t="s">
        <v>80</v>
      </c>
    </row>
    <row r="221" spans="1:14" x14ac:dyDescent="0.25">
      <c r="A221" t="s">
        <v>2405</v>
      </c>
      <c r="B221" t="s">
        <v>4050</v>
      </c>
      <c r="C221" t="s">
        <v>4051</v>
      </c>
      <c r="D221" t="s">
        <v>21</v>
      </c>
      <c r="E221">
        <v>26335</v>
      </c>
      <c r="F221" t="s">
        <v>22</v>
      </c>
      <c r="G221" t="s">
        <v>22</v>
      </c>
      <c r="H221" t="s">
        <v>312</v>
      </c>
      <c r="I221" t="s">
        <v>313</v>
      </c>
      <c r="J221" s="1">
        <v>43140</v>
      </c>
      <c r="K221" s="1">
        <v>43167</v>
      </c>
      <c r="L221" t="s">
        <v>331</v>
      </c>
      <c r="N221" t="s">
        <v>1299</v>
      </c>
    </row>
    <row r="222" spans="1:14" x14ac:dyDescent="0.25">
      <c r="A222" t="s">
        <v>4111</v>
      </c>
      <c r="B222" t="s">
        <v>4112</v>
      </c>
      <c r="C222" t="s">
        <v>4113</v>
      </c>
      <c r="D222" t="s">
        <v>21</v>
      </c>
      <c r="E222">
        <v>25880</v>
      </c>
      <c r="F222" t="s">
        <v>22</v>
      </c>
      <c r="G222" t="s">
        <v>22</v>
      </c>
      <c r="H222" t="s">
        <v>312</v>
      </c>
      <c r="I222" t="s">
        <v>313</v>
      </c>
      <c r="J222" t="s">
        <v>80</v>
      </c>
      <c r="K222" s="1">
        <v>43164</v>
      </c>
      <c r="L222" t="s">
        <v>81</v>
      </c>
      <c r="M222" t="str">
        <f>HYPERLINK("https://www.regulations.gov/docket?D=FDA-2018-H-0941")</f>
        <v>https://www.regulations.gov/docket?D=FDA-2018-H-0941</v>
      </c>
      <c r="N222" t="s">
        <v>80</v>
      </c>
    </row>
    <row r="223" spans="1:14" x14ac:dyDescent="0.25">
      <c r="A223" t="s">
        <v>3386</v>
      </c>
      <c r="B223" t="s">
        <v>3387</v>
      </c>
      <c r="C223" t="s">
        <v>301</v>
      </c>
      <c r="D223" t="s">
        <v>21</v>
      </c>
      <c r="E223">
        <v>26034</v>
      </c>
      <c r="F223" t="s">
        <v>22</v>
      </c>
      <c r="G223" t="s">
        <v>22</v>
      </c>
      <c r="H223" t="s">
        <v>312</v>
      </c>
      <c r="I223" t="s">
        <v>313</v>
      </c>
      <c r="J223" t="s">
        <v>80</v>
      </c>
      <c r="K223" s="1">
        <v>43164</v>
      </c>
      <c r="L223" t="s">
        <v>81</v>
      </c>
      <c r="M223" t="str">
        <f>HYPERLINK("https://www.regulations.gov/docket?D=FDA-2018-H-0928")</f>
        <v>https://www.regulations.gov/docket?D=FDA-2018-H-0928</v>
      </c>
      <c r="N223" t="s">
        <v>80</v>
      </c>
    </row>
    <row r="224" spans="1:14" x14ac:dyDescent="0.25">
      <c r="A224" t="s">
        <v>4241</v>
      </c>
      <c r="B224" t="s">
        <v>4242</v>
      </c>
      <c r="C224" t="s">
        <v>1089</v>
      </c>
      <c r="D224" t="s">
        <v>21</v>
      </c>
      <c r="E224">
        <v>25504</v>
      </c>
      <c r="F224" t="s">
        <v>22</v>
      </c>
      <c r="G224" t="s">
        <v>22</v>
      </c>
      <c r="H224" t="s">
        <v>312</v>
      </c>
      <c r="I224" t="s">
        <v>313</v>
      </c>
      <c r="J224" t="s">
        <v>80</v>
      </c>
      <c r="K224" s="1">
        <v>43160</v>
      </c>
      <c r="L224" t="s">
        <v>81</v>
      </c>
      <c r="M224" t="str">
        <f>HYPERLINK("https://www.regulations.gov/docket?D=FDA-2018-H-0905")</f>
        <v>https://www.regulations.gov/docket?D=FDA-2018-H-0905</v>
      </c>
      <c r="N224" t="s">
        <v>80</v>
      </c>
    </row>
    <row r="225" spans="1:14" x14ac:dyDescent="0.25">
      <c r="A225" t="s">
        <v>2405</v>
      </c>
      <c r="B225" t="s">
        <v>3497</v>
      </c>
      <c r="C225" t="s">
        <v>1112</v>
      </c>
      <c r="D225" t="s">
        <v>21</v>
      </c>
      <c r="E225">
        <v>26601</v>
      </c>
      <c r="F225" t="s">
        <v>22</v>
      </c>
      <c r="G225" t="s">
        <v>22</v>
      </c>
      <c r="H225" t="s">
        <v>312</v>
      </c>
      <c r="I225" t="s">
        <v>313</v>
      </c>
      <c r="J225" s="1">
        <v>43140</v>
      </c>
      <c r="K225" s="1">
        <v>43160</v>
      </c>
      <c r="L225" t="s">
        <v>331</v>
      </c>
      <c r="N225" t="s">
        <v>1302</v>
      </c>
    </row>
    <row r="226" spans="1:14" x14ac:dyDescent="0.25">
      <c r="A226" t="s">
        <v>4187</v>
      </c>
      <c r="B226" t="s">
        <v>4188</v>
      </c>
      <c r="C226" t="s">
        <v>301</v>
      </c>
      <c r="D226" t="s">
        <v>21</v>
      </c>
      <c r="E226">
        <v>26034</v>
      </c>
      <c r="F226" t="s">
        <v>22</v>
      </c>
      <c r="G226" t="s">
        <v>22</v>
      </c>
      <c r="H226" t="s">
        <v>312</v>
      </c>
      <c r="I226" t="s">
        <v>313</v>
      </c>
      <c r="J226" t="s">
        <v>80</v>
      </c>
      <c r="K226" s="1">
        <v>43159</v>
      </c>
      <c r="L226" t="s">
        <v>81</v>
      </c>
      <c r="M226" t="str">
        <f>HYPERLINK("https://www.regulations.gov/docket?D=FDA-2018-H-0890")</f>
        <v>https://www.regulations.gov/docket?D=FDA-2018-H-0890</v>
      </c>
      <c r="N226" t="s">
        <v>80</v>
      </c>
    </row>
    <row r="227" spans="1:14" x14ac:dyDescent="0.25">
      <c r="A227" t="s">
        <v>5430</v>
      </c>
      <c r="B227" t="s">
        <v>5431</v>
      </c>
      <c r="C227" t="s">
        <v>326</v>
      </c>
      <c r="D227" t="s">
        <v>21</v>
      </c>
      <c r="E227">
        <v>25704</v>
      </c>
      <c r="F227" t="s">
        <v>22</v>
      </c>
      <c r="G227" t="s">
        <v>22</v>
      </c>
      <c r="H227" t="s">
        <v>312</v>
      </c>
      <c r="I227" t="s">
        <v>313</v>
      </c>
      <c r="J227" t="s">
        <v>80</v>
      </c>
      <c r="K227" s="1">
        <v>43157</v>
      </c>
      <c r="L227" t="s">
        <v>5292</v>
      </c>
      <c r="M227" t="str">
        <f>HYPERLINK("https://www.regulations.gov/docket?D=FDA-2018-R-0830")</f>
        <v>https://www.regulations.gov/docket?D=FDA-2018-R-0830</v>
      </c>
      <c r="N227" t="s">
        <v>80</v>
      </c>
    </row>
    <row r="228" spans="1:14" x14ac:dyDescent="0.25">
      <c r="A228" t="s">
        <v>2684</v>
      </c>
      <c r="B228" t="s">
        <v>2685</v>
      </c>
      <c r="C228" t="s">
        <v>817</v>
      </c>
      <c r="D228" t="s">
        <v>21</v>
      </c>
      <c r="E228">
        <v>25425</v>
      </c>
      <c r="F228" t="s">
        <v>22</v>
      </c>
      <c r="G228" t="s">
        <v>22</v>
      </c>
      <c r="H228" t="s">
        <v>312</v>
      </c>
      <c r="I228" t="s">
        <v>701</v>
      </c>
      <c r="J228" s="1">
        <v>43081</v>
      </c>
      <c r="K228" s="1">
        <v>43146</v>
      </c>
      <c r="L228" t="s">
        <v>331</v>
      </c>
      <c r="N228" t="s">
        <v>1299</v>
      </c>
    </row>
    <row r="229" spans="1:14" x14ac:dyDescent="0.25">
      <c r="A229" t="s">
        <v>3576</v>
      </c>
      <c r="B229" t="s">
        <v>3577</v>
      </c>
      <c r="C229" t="s">
        <v>2451</v>
      </c>
      <c r="D229" t="s">
        <v>21</v>
      </c>
      <c r="E229">
        <v>25812</v>
      </c>
      <c r="F229" t="s">
        <v>22</v>
      </c>
      <c r="G229" t="s">
        <v>22</v>
      </c>
      <c r="H229" t="s">
        <v>312</v>
      </c>
      <c r="I229" t="s">
        <v>313</v>
      </c>
      <c r="J229" s="1">
        <v>43127</v>
      </c>
      <c r="K229" s="1">
        <v>43146</v>
      </c>
      <c r="L229" t="s">
        <v>331</v>
      </c>
      <c r="N229" t="s">
        <v>1299</v>
      </c>
    </row>
    <row r="230" spans="1:14" x14ac:dyDescent="0.25">
      <c r="A230" t="s">
        <v>3578</v>
      </c>
      <c r="B230" t="s">
        <v>5445</v>
      </c>
      <c r="C230" t="s">
        <v>480</v>
      </c>
      <c r="D230" t="s">
        <v>21</v>
      </c>
      <c r="E230">
        <v>25901</v>
      </c>
      <c r="F230" t="s">
        <v>22</v>
      </c>
      <c r="G230" t="s">
        <v>22</v>
      </c>
      <c r="H230" t="s">
        <v>312</v>
      </c>
      <c r="I230" t="s">
        <v>313</v>
      </c>
      <c r="J230" s="1">
        <v>43127</v>
      </c>
      <c r="K230" s="1">
        <v>43146</v>
      </c>
      <c r="L230" t="s">
        <v>331</v>
      </c>
      <c r="N230" t="s">
        <v>1299</v>
      </c>
    </row>
    <row r="231" spans="1:14" x14ac:dyDescent="0.25">
      <c r="A231" t="s">
        <v>2717</v>
      </c>
      <c r="B231" t="s">
        <v>2880</v>
      </c>
      <c r="C231" t="s">
        <v>2451</v>
      </c>
      <c r="D231" t="s">
        <v>21</v>
      </c>
      <c r="E231">
        <v>25812</v>
      </c>
      <c r="F231" t="s">
        <v>22</v>
      </c>
      <c r="G231" t="s">
        <v>22</v>
      </c>
      <c r="H231" t="s">
        <v>312</v>
      </c>
      <c r="I231" t="s">
        <v>313</v>
      </c>
      <c r="J231" s="1">
        <v>43127</v>
      </c>
      <c r="K231" s="1">
        <v>43146</v>
      </c>
      <c r="L231" t="s">
        <v>331</v>
      </c>
      <c r="N231" t="s">
        <v>1302</v>
      </c>
    </row>
    <row r="232" spans="1:14" x14ac:dyDescent="0.25">
      <c r="A232" t="s">
        <v>3238</v>
      </c>
      <c r="B232" t="s">
        <v>3239</v>
      </c>
      <c r="C232" t="s">
        <v>512</v>
      </c>
      <c r="D232" t="s">
        <v>21</v>
      </c>
      <c r="E232">
        <v>26201</v>
      </c>
      <c r="F232" t="s">
        <v>22</v>
      </c>
      <c r="G232" t="s">
        <v>22</v>
      </c>
      <c r="H232" t="s">
        <v>312</v>
      </c>
      <c r="I232" t="s">
        <v>313</v>
      </c>
      <c r="J232" s="1">
        <v>43119</v>
      </c>
      <c r="K232" s="1">
        <v>43139</v>
      </c>
      <c r="L232" t="s">
        <v>331</v>
      </c>
      <c r="N232" t="s">
        <v>1302</v>
      </c>
    </row>
    <row r="233" spans="1:14" x14ac:dyDescent="0.25">
      <c r="A233" t="s">
        <v>3522</v>
      </c>
      <c r="B233" t="s">
        <v>3523</v>
      </c>
      <c r="C233" t="s">
        <v>271</v>
      </c>
      <c r="D233" t="s">
        <v>21</v>
      </c>
      <c r="E233">
        <v>25404</v>
      </c>
      <c r="F233" t="s">
        <v>22</v>
      </c>
      <c r="G233" t="s">
        <v>22</v>
      </c>
      <c r="H233" t="s">
        <v>312</v>
      </c>
      <c r="I233" t="s">
        <v>701</v>
      </c>
      <c r="J233" s="1">
        <v>43122</v>
      </c>
      <c r="K233" s="1">
        <v>43139</v>
      </c>
      <c r="L233" t="s">
        <v>331</v>
      </c>
      <c r="N233" t="s">
        <v>1302</v>
      </c>
    </row>
    <row r="234" spans="1:14" x14ac:dyDescent="0.25">
      <c r="A234" t="s">
        <v>2380</v>
      </c>
      <c r="B234" t="s">
        <v>2262</v>
      </c>
      <c r="C234" t="s">
        <v>537</v>
      </c>
      <c r="D234" t="s">
        <v>21</v>
      </c>
      <c r="E234">
        <v>25053</v>
      </c>
      <c r="F234" t="s">
        <v>22</v>
      </c>
      <c r="G234" t="s">
        <v>22</v>
      </c>
      <c r="H234" t="s">
        <v>312</v>
      </c>
      <c r="I234" t="s">
        <v>313</v>
      </c>
      <c r="J234" s="1">
        <v>43124</v>
      </c>
      <c r="K234" s="1">
        <v>43139</v>
      </c>
      <c r="L234" t="s">
        <v>331</v>
      </c>
      <c r="N234" t="s">
        <v>1299</v>
      </c>
    </row>
    <row r="235" spans="1:14" x14ac:dyDescent="0.25">
      <c r="A235" t="s">
        <v>2380</v>
      </c>
      <c r="B235" t="s">
        <v>3130</v>
      </c>
      <c r="C235" t="s">
        <v>441</v>
      </c>
      <c r="D235" t="s">
        <v>21</v>
      </c>
      <c r="E235">
        <v>26554</v>
      </c>
      <c r="F235" t="s">
        <v>22</v>
      </c>
      <c r="G235" t="s">
        <v>22</v>
      </c>
      <c r="H235" t="s">
        <v>312</v>
      </c>
      <c r="I235" t="s">
        <v>313</v>
      </c>
      <c r="J235" s="1">
        <v>43121</v>
      </c>
      <c r="K235" s="1">
        <v>43139</v>
      </c>
      <c r="L235" t="s">
        <v>331</v>
      </c>
      <c r="N235" t="s">
        <v>1299</v>
      </c>
    </row>
    <row r="236" spans="1:14" x14ac:dyDescent="0.25">
      <c r="A236" t="s">
        <v>5174</v>
      </c>
      <c r="B236" t="s">
        <v>709</v>
      </c>
      <c r="C236" t="s">
        <v>304</v>
      </c>
      <c r="D236" t="s">
        <v>21</v>
      </c>
      <c r="E236">
        <v>24740</v>
      </c>
      <c r="F236" t="s">
        <v>22</v>
      </c>
      <c r="G236" t="s">
        <v>22</v>
      </c>
      <c r="H236" t="s">
        <v>312</v>
      </c>
      <c r="I236" t="s">
        <v>313</v>
      </c>
      <c r="J236" s="1">
        <v>43124</v>
      </c>
      <c r="K236" s="1">
        <v>43139</v>
      </c>
      <c r="L236" t="s">
        <v>331</v>
      </c>
      <c r="N236" t="s">
        <v>1302</v>
      </c>
    </row>
    <row r="237" spans="1:14" x14ac:dyDescent="0.25">
      <c r="A237" t="s">
        <v>5466</v>
      </c>
      <c r="B237" t="s">
        <v>2914</v>
      </c>
      <c r="C237" t="s">
        <v>441</v>
      </c>
      <c r="D237" t="s">
        <v>21</v>
      </c>
      <c r="E237">
        <v>26554</v>
      </c>
      <c r="F237" t="s">
        <v>22</v>
      </c>
      <c r="G237" t="s">
        <v>22</v>
      </c>
      <c r="H237" t="s">
        <v>312</v>
      </c>
      <c r="I237" t="s">
        <v>313</v>
      </c>
      <c r="J237" s="1">
        <v>43121</v>
      </c>
      <c r="K237" s="1">
        <v>43139</v>
      </c>
      <c r="L237" t="s">
        <v>331</v>
      </c>
      <c r="N237" t="s">
        <v>1299</v>
      </c>
    </row>
    <row r="238" spans="1:14" x14ac:dyDescent="0.25">
      <c r="A238" t="s">
        <v>2717</v>
      </c>
      <c r="B238" t="s">
        <v>3474</v>
      </c>
      <c r="C238" t="s">
        <v>441</v>
      </c>
      <c r="D238" t="s">
        <v>21</v>
      </c>
      <c r="E238">
        <v>26554</v>
      </c>
      <c r="F238" t="s">
        <v>22</v>
      </c>
      <c r="G238" t="s">
        <v>22</v>
      </c>
      <c r="H238" t="s">
        <v>312</v>
      </c>
      <c r="I238" t="s">
        <v>313</v>
      </c>
      <c r="J238" s="1">
        <v>43121</v>
      </c>
      <c r="K238" s="1">
        <v>43139</v>
      </c>
      <c r="L238" t="s">
        <v>331</v>
      </c>
      <c r="N238" t="s">
        <v>1299</v>
      </c>
    </row>
    <row r="239" spans="1:14" x14ac:dyDescent="0.25">
      <c r="A239" t="s">
        <v>5472</v>
      </c>
      <c r="B239" t="s">
        <v>5473</v>
      </c>
      <c r="C239" t="s">
        <v>393</v>
      </c>
      <c r="D239" t="s">
        <v>21</v>
      </c>
      <c r="E239">
        <v>26764</v>
      </c>
      <c r="F239" t="s">
        <v>22</v>
      </c>
      <c r="G239" t="s">
        <v>22</v>
      </c>
      <c r="H239" t="s">
        <v>312</v>
      </c>
      <c r="I239" t="s">
        <v>313</v>
      </c>
      <c r="J239" t="s">
        <v>80</v>
      </c>
      <c r="K239" s="1">
        <v>43133</v>
      </c>
      <c r="L239" t="s">
        <v>81</v>
      </c>
      <c r="M239" t="str">
        <f>HYPERLINK("https://www.regulations.gov/docket?D=FDA-2018-H-0491")</f>
        <v>https://www.regulations.gov/docket?D=FDA-2018-H-0491</v>
      </c>
      <c r="N239" t="s">
        <v>80</v>
      </c>
    </row>
    <row r="240" spans="1:14" x14ac:dyDescent="0.25">
      <c r="A240" t="s">
        <v>3855</v>
      </c>
      <c r="B240" t="s">
        <v>3856</v>
      </c>
      <c r="C240" t="s">
        <v>3823</v>
      </c>
      <c r="D240" t="s">
        <v>21</v>
      </c>
      <c r="E240">
        <v>26187</v>
      </c>
      <c r="F240" t="s">
        <v>22</v>
      </c>
      <c r="G240" t="s">
        <v>22</v>
      </c>
      <c r="H240" t="s">
        <v>312</v>
      </c>
      <c r="I240" t="s">
        <v>3982</v>
      </c>
      <c r="J240" s="1">
        <v>43114</v>
      </c>
      <c r="K240" s="1">
        <v>43132</v>
      </c>
      <c r="L240" t="s">
        <v>331</v>
      </c>
      <c r="N240" t="s">
        <v>1299</v>
      </c>
    </row>
    <row r="241" spans="1:14" x14ac:dyDescent="0.25">
      <c r="A241" t="s">
        <v>4043</v>
      </c>
      <c r="B241" t="s">
        <v>4044</v>
      </c>
      <c r="C241" t="s">
        <v>512</v>
      </c>
      <c r="D241" t="s">
        <v>21</v>
      </c>
      <c r="E241">
        <v>26201</v>
      </c>
      <c r="F241" t="s">
        <v>22</v>
      </c>
      <c r="G241" t="s">
        <v>22</v>
      </c>
      <c r="H241" t="s">
        <v>312</v>
      </c>
      <c r="I241" t="s">
        <v>313</v>
      </c>
      <c r="J241" s="1">
        <v>43119</v>
      </c>
      <c r="K241" s="1">
        <v>43132</v>
      </c>
      <c r="L241" t="s">
        <v>331</v>
      </c>
      <c r="N241" t="s">
        <v>1302</v>
      </c>
    </row>
    <row r="242" spans="1:14" x14ac:dyDescent="0.25">
      <c r="A242" t="s">
        <v>3284</v>
      </c>
      <c r="B242" t="s">
        <v>3285</v>
      </c>
      <c r="C242" t="s">
        <v>817</v>
      </c>
      <c r="D242" t="s">
        <v>21</v>
      </c>
      <c r="E242">
        <v>25425</v>
      </c>
      <c r="F242" t="s">
        <v>22</v>
      </c>
      <c r="G242" t="s">
        <v>22</v>
      </c>
      <c r="H242" t="s">
        <v>312</v>
      </c>
      <c r="I242" t="s">
        <v>701</v>
      </c>
      <c r="J242" s="1">
        <v>43111</v>
      </c>
      <c r="K242" s="1">
        <v>43125</v>
      </c>
      <c r="L242" t="s">
        <v>331</v>
      </c>
      <c r="N242" t="s">
        <v>1299</v>
      </c>
    </row>
    <row r="243" spans="1:14" x14ac:dyDescent="0.25">
      <c r="A243" t="s">
        <v>2304</v>
      </c>
      <c r="B243" t="s">
        <v>3478</v>
      </c>
      <c r="C243" t="s">
        <v>3479</v>
      </c>
      <c r="D243" t="s">
        <v>21</v>
      </c>
      <c r="E243">
        <v>25823</v>
      </c>
      <c r="F243" t="s">
        <v>22</v>
      </c>
      <c r="G243" t="s">
        <v>22</v>
      </c>
      <c r="H243" t="s">
        <v>312</v>
      </c>
      <c r="I243" t="s">
        <v>313</v>
      </c>
      <c r="J243" s="1">
        <v>43103</v>
      </c>
      <c r="K243" s="1">
        <v>43118</v>
      </c>
      <c r="L243" t="s">
        <v>331</v>
      </c>
      <c r="N243" t="s">
        <v>1299</v>
      </c>
    </row>
    <row r="244" spans="1:14" x14ac:dyDescent="0.25">
      <c r="A244" t="s">
        <v>5432</v>
      </c>
      <c r="B244" t="s">
        <v>1675</v>
      </c>
      <c r="C244" t="s">
        <v>1632</v>
      </c>
      <c r="D244" t="s">
        <v>21</v>
      </c>
      <c r="E244">
        <v>26041</v>
      </c>
      <c r="F244" t="s">
        <v>22</v>
      </c>
      <c r="G244" t="s">
        <v>22</v>
      </c>
      <c r="H244" t="s">
        <v>312</v>
      </c>
      <c r="I244" t="s">
        <v>313</v>
      </c>
      <c r="J244" s="1">
        <v>43085</v>
      </c>
      <c r="K244" s="1">
        <v>43118</v>
      </c>
      <c r="L244" t="s">
        <v>331</v>
      </c>
      <c r="N244" t="s">
        <v>1302</v>
      </c>
    </row>
    <row r="245" spans="1:14" x14ac:dyDescent="0.25">
      <c r="A245" t="s">
        <v>2375</v>
      </c>
      <c r="B245" t="s">
        <v>2376</v>
      </c>
      <c r="C245" t="s">
        <v>1632</v>
      </c>
      <c r="D245" t="s">
        <v>21</v>
      </c>
      <c r="E245">
        <v>26041</v>
      </c>
      <c r="F245" t="s">
        <v>22</v>
      </c>
      <c r="G245" t="s">
        <v>22</v>
      </c>
      <c r="H245" t="s">
        <v>312</v>
      </c>
      <c r="I245" t="s">
        <v>313</v>
      </c>
      <c r="J245" s="1">
        <v>43085</v>
      </c>
      <c r="K245" s="1">
        <v>43111</v>
      </c>
      <c r="L245" t="s">
        <v>331</v>
      </c>
      <c r="N245" t="s">
        <v>1302</v>
      </c>
    </row>
    <row r="246" spans="1:14" x14ac:dyDescent="0.25">
      <c r="A246" t="s">
        <v>2304</v>
      </c>
      <c r="B246" t="s">
        <v>3701</v>
      </c>
      <c r="C246" t="s">
        <v>583</v>
      </c>
      <c r="D246" t="s">
        <v>21</v>
      </c>
      <c r="E246">
        <v>25918</v>
      </c>
      <c r="F246" t="s">
        <v>22</v>
      </c>
      <c r="G246" t="s">
        <v>22</v>
      </c>
      <c r="H246" t="s">
        <v>312</v>
      </c>
      <c r="I246" t="s">
        <v>313</v>
      </c>
      <c r="J246" s="1">
        <v>43088</v>
      </c>
      <c r="K246" s="1">
        <v>43111</v>
      </c>
      <c r="L246" t="s">
        <v>331</v>
      </c>
      <c r="N246" t="s">
        <v>1299</v>
      </c>
    </row>
    <row r="247" spans="1:14" x14ac:dyDescent="0.25">
      <c r="A247" t="s">
        <v>673</v>
      </c>
      <c r="B247" t="s">
        <v>3633</v>
      </c>
      <c r="C247" t="s">
        <v>1632</v>
      </c>
      <c r="D247" t="s">
        <v>21</v>
      </c>
      <c r="E247">
        <v>26041</v>
      </c>
      <c r="F247" t="s">
        <v>22</v>
      </c>
      <c r="G247" t="s">
        <v>22</v>
      </c>
      <c r="H247" t="s">
        <v>312</v>
      </c>
      <c r="I247" t="s">
        <v>313</v>
      </c>
      <c r="J247" s="1">
        <v>43085</v>
      </c>
      <c r="K247" s="1">
        <v>43111</v>
      </c>
      <c r="L247" t="s">
        <v>331</v>
      </c>
      <c r="N247" t="s">
        <v>1302</v>
      </c>
    </row>
    <row r="248" spans="1:14" x14ac:dyDescent="0.25">
      <c r="A248" t="s">
        <v>2717</v>
      </c>
      <c r="B248" t="s">
        <v>5558</v>
      </c>
      <c r="C248" t="s">
        <v>591</v>
      </c>
      <c r="D248" t="s">
        <v>21</v>
      </c>
      <c r="E248">
        <v>25813</v>
      </c>
      <c r="F248" t="s">
        <v>22</v>
      </c>
      <c r="G248" t="s">
        <v>22</v>
      </c>
      <c r="H248" t="s">
        <v>312</v>
      </c>
      <c r="I248" t="s">
        <v>313</v>
      </c>
      <c r="J248" s="1">
        <v>43088</v>
      </c>
      <c r="K248" s="1">
        <v>43111</v>
      </c>
      <c r="L248" t="s">
        <v>331</v>
      </c>
      <c r="N248" t="s">
        <v>1299</v>
      </c>
    </row>
    <row r="249" spans="1:14" x14ac:dyDescent="0.25">
      <c r="A249" t="s">
        <v>343</v>
      </c>
      <c r="B249" t="s">
        <v>4062</v>
      </c>
      <c r="C249" t="s">
        <v>2457</v>
      </c>
      <c r="D249" t="s">
        <v>21</v>
      </c>
      <c r="E249">
        <v>25071</v>
      </c>
      <c r="F249" t="s">
        <v>22</v>
      </c>
      <c r="G249" t="s">
        <v>22</v>
      </c>
      <c r="H249" t="s">
        <v>312</v>
      </c>
      <c r="I249" t="s">
        <v>313</v>
      </c>
      <c r="J249" s="1">
        <v>43082</v>
      </c>
      <c r="K249" s="1">
        <v>43104</v>
      </c>
      <c r="L249" t="s">
        <v>331</v>
      </c>
      <c r="N249" t="s">
        <v>1302</v>
      </c>
    </row>
    <row r="250" spans="1:14" x14ac:dyDescent="0.25">
      <c r="A250" t="s">
        <v>4065</v>
      </c>
      <c r="B250" t="s">
        <v>4066</v>
      </c>
      <c r="C250" t="s">
        <v>976</v>
      </c>
      <c r="D250" t="s">
        <v>21</v>
      </c>
      <c r="E250">
        <v>25438</v>
      </c>
      <c r="F250" t="s">
        <v>22</v>
      </c>
      <c r="G250" t="s">
        <v>22</v>
      </c>
      <c r="H250" t="s">
        <v>312</v>
      </c>
      <c r="I250" t="s">
        <v>701</v>
      </c>
      <c r="J250" t="s">
        <v>80</v>
      </c>
      <c r="K250" s="1">
        <v>43104</v>
      </c>
      <c r="L250" t="s">
        <v>81</v>
      </c>
      <c r="M250" t="str">
        <f>HYPERLINK("https://www.regulations.gov/docket?D=FDA-2018-H-0035")</f>
        <v>https://www.regulations.gov/docket?D=FDA-2018-H-0035</v>
      </c>
      <c r="N250" t="s">
        <v>80</v>
      </c>
    </row>
    <row r="251" spans="1:14" x14ac:dyDescent="0.25">
      <c r="A251" t="s">
        <v>3702</v>
      </c>
      <c r="B251" t="s">
        <v>3703</v>
      </c>
      <c r="C251" t="s">
        <v>591</v>
      </c>
      <c r="D251" t="s">
        <v>21</v>
      </c>
      <c r="E251">
        <v>25813</v>
      </c>
      <c r="F251" t="s">
        <v>22</v>
      </c>
      <c r="G251" t="s">
        <v>22</v>
      </c>
      <c r="H251" t="s">
        <v>312</v>
      </c>
      <c r="I251" t="s">
        <v>313</v>
      </c>
      <c r="J251" s="1">
        <v>43088</v>
      </c>
      <c r="K251" s="1">
        <v>43104</v>
      </c>
      <c r="L251" t="s">
        <v>331</v>
      </c>
      <c r="N251" t="s">
        <v>1302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5D51-6B4C-492E-94CC-C37D651F01C4}">
  <dimension ref="A1:N112"/>
  <sheetViews>
    <sheetView workbookViewId="0">
      <selection activeCell="A2" sqref="A2:XFD11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5293</v>
      </c>
      <c r="B2" t="s">
        <v>5294</v>
      </c>
      <c r="C2" t="s">
        <v>304</v>
      </c>
      <c r="D2" t="s">
        <v>21</v>
      </c>
      <c r="E2">
        <v>24740</v>
      </c>
      <c r="F2" t="s">
        <v>22</v>
      </c>
      <c r="G2" t="s">
        <v>22</v>
      </c>
      <c r="H2" t="s">
        <v>5295</v>
      </c>
      <c r="I2" t="s">
        <v>1981</v>
      </c>
      <c r="J2" s="1">
        <v>43167</v>
      </c>
      <c r="K2" s="1">
        <v>43216</v>
      </c>
      <c r="L2" t="s">
        <v>331</v>
      </c>
      <c r="N2" t="s">
        <v>1365</v>
      </c>
    </row>
    <row r="3" spans="1:14" x14ac:dyDescent="0.25">
      <c r="A3" t="s">
        <v>2407</v>
      </c>
      <c r="B3" t="s">
        <v>1983</v>
      </c>
      <c r="C3" t="s">
        <v>304</v>
      </c>
      <c r="D3" t="s">
        <v>21</v>
      </c>
      <c r="E3">
        <v>24740</v>
      </c>
      <c r="F3" t="s">
        <v>22</v>
      </c>
      <c r="G3" t="s">
        <v>22</v>
      </c>
      <c r="H3" t="s">
        <v>5295</v>
      </c>
      <c r="I3" t="s">
        <v>1981</v>
      </c>
      <c r="J3" s="1">
        <v>43167</v>
      </c>
      <c r="K3" s="1">
        <v>43216</v>
      </c>
      <c r="L3" t="s">
        <v>331</v>
      </c>
      <c r="N3" t="s">
        <v>1330</v>
      </c>
    </row>
    <row r="4" spans="1:14" x14ac:dyDescent="0.25">
      <c r="A4" t="s">
        <v>4057</v>
      </c>
      <c r="B4" t="s">
        <v>4058</v>
      </c>
      <c r="C4" t="s">
        <v>271</v>
      </c>
      <c r="D4" t="s">
        <v>21</v>
      </c>
      <c r="E4">
        <v>25405</v>
      </c>
      <c r="F4" t="s">
        <v>22</v>
      </c>
      <c r="G4" t="s">
        <v>22</v>
      </c>
      <c r="H4" t="s">
        <v>5295</v>
      </c>
      <c r="I4" t="s">
        <v>1100</v>
      </c>
      <c r="J4" t="s">
        <v>80</v>
      </c>
      <c r="K4" s="1">
        <v>43182</v>
      </c>
      <c r="L4" t="s">
        <v>81</v>
      </c>
      <c r="M4" t="str">
        <f>HYPERLINK("https://www.regulations.gov/docket?D=FDA-2018-H-1220")</f>
        <v>https://www.regulations.gov/docket?D=FDA-2018-H-1220</v>
      </c>
      <c r="N4" t="s">
        <v>80</v>
      </c>
    </row>
    <row r="5" spans="1:14" x14ac:dyDescent="0.25">
      <c r="A5" t="s">
        <v>4060</v>
      </c>
      <c r="B5" t="s">
        <v>4061</v>
      </c>
      <c r="C5" t="s">
        <v>976</v>
      </c>
      <c r="D5" t="s">
        <v>21</v>
      </c>
      <c r="E5">
        <v>25438</v>
      </c>
      <c r="F5" t="s">
        <v>22</v>
      </c>
      <c r="G5" t="s">
        <v>22</v>
      </c>
      <c r="H5" t="s">
        <v>5295</v>
      </c>
      <c r="I5" t="s">
        <v>1981</v>
      </c>
      <c r="J5" t="s">
        <v>80</v>
      </c>
      <c r="K5" s="1">
        <v>43174</v>
      </c>
      <c r="L5" t="s">
        <v>81</v>
      </c>
      <c r="M5" t="str">
        <f>HYPERLINK("https://www.regulations.gov/docket?D=FDA-2018-H-1132")</f>
        <v>https://www.regulations.gov/docket?D=FDA-2018-H-1132</v>
      </c>
      <c r="N5" t="s">
        <v>80</v>
      </c>
    </row>
    <row r="6" spans="1:14" x14ac:dyDescent="0.25">
      <c r="A6" t="s">
        <v>3717</v>
      </c>
      <c r="B6" t="s">
        <v>5443</v>
      </c>
      <c r="C6" t="s">
        <v>304</v>
      </c>
      <c r="D6" t="s">
        <v>21</v>
      </c>
      <c r="E6">
        <v>24740</v>
      </c>
      <c r="F6" t="s">
        <v>22</v>
      </c>
      <c r="G6" t="s">
        <v>22</v>
      </c>
      <c r="H6" t="s">
        <v>5295</v>
      </c>
      <c r="I6" t="s">
        <v>1981</v>
      </c>
      <c r="J6" s="1">
        <v>43123</v>
      </c>
      <c r="K6" s="1">
        <v>43146</v>
      </c>
      <c r="L6" t="s">
        <v>331</v>
      </c>
      <c r="N6" t="s">
        <v>1365</v>
      </c>
    </row>
    <row r="7" spans="1:14" x14ac:dyDescent="0.25">
      <c r="A7" t="s">
        <v>5432</v>
      </c>
      <c r="B7" t="s">
        <v>3737</v>
      </c>
      <c r="C7" t="s">
        <v>304</v>
      </c>
      <c r="D7" t="s">
        <v>21</v>
      </c>
      <c r="E7">
        <v>24740</v>
      </c>
      <c r="F7" t="s">
        <v>22</v>
      </c>
      <c r="G7" t="s">
        <v>22</v>
      </c>
      <c r="H7" t="s">
        <v>5295</v>
      </c>
      <c r="I7" t="s">
        <v>1981</v>
      </c>
      <c r="J7" s="1">
        <v>43123</v>
      </c>
      <c r="K7" s="1">
        <v>43139</v>
      </c>
      <c r="L7" t="s">
        <v>331</v>
      </c>
      <c r="N7" t="s">
        <v>1365</v>
      </c>
    </row>
    <row r="8" spans="1:14" x14ac:dyDescent="0.25">
      <c r="A8" t="s">
        <v>3290</v>
      </c>
      <c r="B8" t="s">
        <v>3291</v>
      </c>
      <c r="C8" t="s">
        <v>948</v>
      </c>
      <c r="D8" t="s">
        <v>21</v>
      </c>
      <c r="E8">
        <v>25430</v>
      </c>
      <c r="F8" t="s">
        <v>22</v>
      </c>
      <c r="G8" t="s">
        <v>22</v>
      </c>
      <c r="H8" t="s">
        <v>5295</v>
      </c>
      <c r="I8" t="s">
        <v>1981</v>
      </c>
      <c r="J8" s="1">
        <v>43118</v>
      </c>
      <c r="K8" s="1">
        <v>43132</v>
      </c>
      <c r="L8" t="s">
        <v>331</v>
      </c>
      <c r="N8" t="s">
        <v>1365</v>
      </c>
    </row>
    <row r="9" spans="1:14" x14ac:dyDescent="0.25">
      <c r="A9" t="s">
        <v>2534</v>
      </c>
      <c r="B9" t="s">
        <v>3683</v>
      </c>
      <c r="C9" t="s">
        <v>1910</v>
      </c>
      <c r="D9" t="s">
        <v>21</v>
      </c>
      <c r="E9">
        <v>25411</v>
      </c>
      <c r="F9" t="s">
        <v>22</v>
      </c>
      <c r="G9" t="s">
        <v>22</v>
      </c>
      <c r="H9" t="s">
        <v>5295</v>
      </c>
      <c r="I9" t="s">
        <v>1100</v>
      </c>
      <c r="J9" s="1">
        <v>43103</v>
      </c>
      <c r="K9" s="1">
        <v>43118</v>
      </c>
      <c r="L9" t="s">
        <v>331</v>
      </c>
      <c r="N9" t="s">
        <v>1330</v>
      </c>
    </row>
    <row r="10" spans="1:14" x14ac:dyDescent="0.25">
      <c r="A10" t="s">
        <v>2954</v>
      </c>
      <c r="B10" t="s">
        <v>3480</v>
      </c>
      <c r="C10" t="s">
        <v>3481</v>
      </c>
      <c r="D10" t="s">
        <v>21</v>
      </c>
      <c r="E10">
        <v>25873</v>
      </c>
      <c r="F10" t="s">
        <v>22</v>
      </c>
      <c r="G10" t="s">
        <v>22</v>
      </c>
      <c r="H10" t="s">
        <v>5295</v>
      </c>
      <c r="I10" t="s">
        <v>1981</v>
      </c>
      <c r="J10" s="1">
        <v>43103</v>
      </c>
      <c r="K10" s="1">
        <v>43118</v>
      </c>
      <c r="L10" t="s">
        <v>331</v>
      </c>
      <c r="N10" t="s">
        <v>1365</v>
      </c>
    </row>
    <row r="11" spans="1:14" x14ac:dyDescent="0.25">
      <c r="A11" t="s">
        <v>343</v>
      </c>
      <c r="B11" t="s">
        <v>1371</v>
      </c>
      <c r="C11" t="s">
        <v>266</v>
      </c>
      <c r="D11" t="s">
        <v>21</v>
      </c>
      <c r="E11">
        <v>24970</v>
      </c>
      <c r="F11" t="s">
        <v>22</v>
      </c>
      <c r="G11" t="s">
        <v>22</v>
      </c>
      <c r="H11" t="s">
        <v>5295</v>
      </c>
      <c r="I11" t="s">
        <v>1981</v>
      </c>
      <c r="J11" s="1">
        <v>43096</v>
      </c>
      <c r="K11" s="1">
        <v>43111</v>
      </c>
      <c r="L11" t="s">
        <v>331</v>
      </c>
      <c r="N11" t="s">
        <v>1365</v>
      </c>
    </row>
    <row r="12" spans="1:14" x14ac:dyDescent="0.25">
      <c r="A12" t="s">
        <v>2824</v>
      </c>
      <c r="B12" t="s">
        <v>3648</v>
      </c>
      <c r="C12" t="s">
        <v>113</v>
      </c>
      <c r="D12" t="s">
        <v>21</v>
      </c>
      <c r="E12">
        <v>25801</v>
      </c>
      <c r="F12" t="s">
        <v>22</v>
      </c>
      <c r="G12" t="s">
        <v>22</v>
      </c>
      <c r="H12" t="s">
        <v>5295</v>
      </c>
      <c r="I12" t="s">
        <v>1981</v>
      </c>
      <c r="J12" s="1">
        <v>43090</v>
      </c>
      <c r="K12" s="1">
        <v>43111</v>
      </c>
      <c r="L12" t="s">
        <v>331</v>
      </c>
      <c r="N12" t="s">
        <v>1330</v>
      </c>
    </row>
    <row r="13" spans="1:14" x14ac:dyDescent="0.25">
      <c r="A13" t="s">
        <v>327</v>
      </c>
      <c r="B13" t="s">
        <v>328</v>
      </c>
      <c r="C13" t="s">
        <v>48</v>
      </c>
      <c r="D13" t="s">
        <v>21</v>
      </c>
      <c r="E13">
        <v>25302</v>
      </c>
      <c r="F13" t="s">
        <v>22</v>
      </c>
      <c r="G13" t="s">
        <v>22</v>
      </c>
      <c r="H13" t="s">
        <v>329</v>
      </c>
      <c r="I13" t="s">
        <v>330</v>
      </c>
      <c r="J13" s="1">
        <v>43691</v>
      </c>
      <c r="K13" s="1">
        <v>43720</v>
      </c>
      <c r="L13" t="s">
        <v>331</v>
      </c>
      <c r="N13" t="s">
        <v>332</v>
      </c>
    </row>
    <row r="14" spans="1:14" x14ac:dyDescent="0.25">
      <c r="A14" t="s">
        <v>432</v>
      </c>
      <c r="B14" t="s">
        <v>433</v>
      </c>
      <c r="C14" t="s">
        <v>434</v>
      </c>
      <c r="D14" t="s">
        <v>21</v>
      </c>
      <c r="E14">
        <v>25143</v>
      </c>
      <c r="F14" t="s">
        <v>22</v>
      </c>
      <c r="G14" t="s">
        <v>22</v>
      </c>
      <c r="H14" t="s">
        <v>329</v>
      </c>
      <c r="I14" t="s">
        <v>330</v>
      </c>
      <c r="J14" s="1">
        <v>43682</v>
      </c>
      <c r="K14" s="1">
        <v>43706</v>
      </c>
      <c r="L14" t="s">
        <v>331</v>
      </c>
      <c r="N14" t="s">
        <v>332</v>
      </c>
    </row>
    <row r="15" spans="1:14" x14ac:dyDescent="0.25">
      <c r="A15" t="s">
        <v>437</v>
      </c>
      <c r="B15" t="s">
        <v>438</v>
      </c>
      <c r="C15" t="s">
        <v>434</v>
      </c>
      <c r="D15" t="s">
        <v>21</v>
      </c>
      <c r="E15">
        <v>25143</v>
      </c>
      <c r="F15" t="s">
        <v>22</v>
      </c>
      <c r="G15" t="s">
        <v>22</v>
      </c>
      <c r="H15" t="s">
        <v>329</v>
      </c>
      <c r="I15" t="s">
        <v>330</v>
      </c>
      <c r="J15" s="1">
        <v>43682</v>
      </c>
      <c r="K15" s="1">
        <v>43706</v>
      </c>
      <c r="L15" t="s">
        <v>331</v>
      </c>
      <c r="N15" t="s">
        <v>332</v>
      </c>
    </row>
    <row r="16" spans="1:14" x14ac:dyDescent="0.25">
      <c r="A16" t="s">
        <v>439</v>
      </c>
      <c r="B16" t="s">
        <v>440</v>
      </c>
      <c r="C16" t="s">
        <v>441</v>
      </c>
      <c r="D16" t="s">
        <v>21</v>
      </c>
      <c r="E16">
        <v>26554</v>
      </c>
      <c r="F16" t="s">
        <v>22</v>
      </c>
      <c r="G16" t="s">
        <v>22</v>
      </c>
      <c r="H16" t="s">
        <v>329</v>
      </c>
      <c r="I16" t="s">
        <v>330</v>
      </c>
      <c r="J16" s="1">
        <v>43684</v>
      </c>
      <c r="K16" s="1">
        <v>43706</v>
      </c>
      <c r="L16" t="s">
        <v>331</v>
      </c>
      <c r="N16" t="s">
        <v>332</v>
      </c>
    </row>
    <row r="17" spans="1:14" x14ac:dyDescent="0.25">
      <c r="A17" t="s">
        <v>447</v>
      </c>
      <c r="B17" t="s">
        <v>448</v>
      </c>
      <c r="C17" t="s">
        <v>271</v>
      </c>
      <c r="D17" t="s">
        <v>21</v>
      </c>
      <c r="E17">
        <v>25401</v>
      </c>
      <c r="F17" t="s">
        <v>22</v>
      </c>
      <c r="G17" t="s">
        <v>22</v>
      </c>
      <c r="H17" t="s">
        <v>329</v>
      </c>
      <c r="I17" t="s">
        <v>449</v>
      </c>
      <c r="J17" t="s">
        <v>80</v>
      </c>
      <c r="K17" s="1">
        <v>43706</v>
      </c>
      <c r="L17" t="s">
        <v>81</v>
      </c>
      <c r="M17" t="str">
        <f>HYPERLINK("https://www.regulations.gov/docket?D=FDA-2019-H-4045")</f>
        <v>https://www.regulations.gov/docket?D=FDA-2019-H-4045</v>
      </c>
      <c r="N17" t="s">
        <v>80</v>
      </c>
    </row>
    <row r="18" spans="1:14" x14ac:dyDescent="0.25">
      <c r="A18" t="s">
        <v>510</v>
      </c>
      <c r="B18" t="s">
        <v>511</v>
      </c>
      <c r="C18" t="s">
        <v>512</v>
      </c>
      <c r="D18" t="s">
        <v>21</v>
      </c>
      <c r="E18">
        <v>26201</v>
      </c>
      <c r="F18" t="s">
        <v>22</v>
      </c>
      <c r="G18" t="s">
        <v>22</v>
      </c>
      <c r="H18" t="s">
        <v>329</v>
      </c>
      <c r="I18" t="s">
        <v>449</v>
      </c>
      <c r="J18" t="s">
        <v>80</v>
      </c>
      <c r="K18" s="1">
        <v>43703</v>
      </c>
      <c r="L18" t="s">
        <v>81</v>
      </c>
      <c r="M18" t="str">
        <f>HYPERLINK("https://www.regulations.gov/docket?D=FDA-2019-H-3991")</f>
        <v>https://www.regulations.gov/docket?D=FDA-2019-H-3991</v>
      </c>
      <c r="N18" t="s">
        <v>80</v>
      </c>
    </row>
    <row r="19" spans="1:14" x14ac:dyDescent="0.25">
      <c r="A19" t="s">
        <v>528</v>
      </c>
      <c r="B19" t="s">
        <v>529</v>
      </c>
      <c r="C19" t="s">
        <v>71</v>
      </c>
      <c r="D19" t="s">
        <v>21</v>
      </c>
      <c r="E19">
        <v>26003</v>
      </c>
      <c r="F19" t="s">
        <v>22</v>
      </c>
      <c r="G19" t="s">
        <v>22</v>
      </c>
      <c r="H19" t="s">
        <v>329</v>
      </c>
      <c r="I19" t="s">
        <v>330</v>
      </c>
      <c r="J19" s="1">
        <v>43670</v>
      </c>
      <c r="K19" s="1">
        <v>43699</v>
      </c>
      <c r="L19" t="s">
        <v>331</v>
      </c>
      <c r="N19" t="s">
        <v>332</v>
      </c>
    </row>
    <row r="20" spans="1:14" x14ac:dyDescent="0.25">
      <c r="A20" t="s">
        <v>533</v>
      </c>
      <c r="B20" t="s">
        <v>534</v>
      </c>
      <c r="C20" t="s">
        <v>71</v>
      </c>
      <c r="D20" t="s">
        <v>21</v>
      </c>
      <c r="E20">
        <v>26003</v>
      </c>
      <c r="F20" t="s">
        <v>22</v>
      </c>
      <c r="G20" t="s">
        <v>22</v>
      </c>
      <c r="H20" t="s">
        <v>329</v>
      </c>
      <c r="I20" t="s">
        <v>330</v>
      </c>
      <c r="J20" s="1">
        <v>43670</v>
      </c>
      <c r="K20" s="1">
        <v>43699</v>
      </c>
      <c r="L20" t="s">
        <v>331</v>
      </c>
      <c r="N20" t="s">
        <v>332</v>
      </c>
    </row>
    <row r="21" spans="1:14" x14ac:dyDescent="0.25">
      <c r="A21" t="s">
        <v>576</v>
      </c>
      <c r="B21" t="s">
        <v>577</v>
      </c>
      <c r="C21" t="s">
        <v>578</v>
      </c>
      <c r="D21" t="s">
        <v>21</v>
      </c>
      <c r="E21">
        <v>25832</v>
      </c>
      <c r="F21" t="s">
        <v>22</v>
      </c>
      <c r="G21" t="s">
        <v>22</v>
      </c>
      <c r="H21" t="s">
        <v>329</v>
      </c>
      <c r="I21" t="s">
        <v>330</v>
      </c>
      <c r="J21" s="1">
        <v>43669</v>
      </c>
      <c r="K21" s="1">
        <v>43692</v>
      </c>
      <c r="L21" t="s">
        <v>331</v>
      </c>
      <c r="N21" t="s">
        <v>332</v>
      </c>
    </row>
    <row r="22" spans="1:14" x14ac:dyDescent="0.25">
      <c r="A22" t="s">
        <v>581</v>
      </c>
      <c r="B22" t="s">
        <v>582</v>
      </c>
      <c r="C22" t="s">
        <v>583</v>
      </c>
      <c r="D22" t="s">
        <v>21</v>
      </c>
      <c r="E22">
        <v>25918</v>
      </c>
      <c r="F22" t="s">
        <v>22</v>
      </c>
      <c r="G22" t="s">
        <v>22</v>
      </c>
      <c r="H22" t="s">
        <v>329</v>
      </c>
      <c r="I22" t="s">
        <v>330</v>
      </c>
      <c r="J22" s="1">
        <v>43669</v>
      </c>
      <c r="K22" s="1">
        <v>43692</v>
      </c>
      <c r="L22" t="s">
        <v>331</v>
      </c>
      <c r="N22" t="s">
        <v>332</v>
      </c>
    </row>
    <row r="23" spans="1:14" x14ac:dyDescent="0.25">
      <c r="A23" t="s">
        <v>589</v>
      </c>
      <c r="B23" t="s">
        <v>590</v>
      </c>
      <c r="C23" t="s">
        <v>591</v>
      </c>
      <c r="D23" t="s">
        <v>21</v>
      </c>
      <c r="E23">
        <v>25813</v>
      </c>
      <c r="F23" t="s">
        <v>22</v>
      </c>
      <c r="G23" t="s">
        <v>22</v>
      </c>
      <c r="H23" t="s">
        <v>329</v>
      </c>
      <c r="I23" t="s">
        <v>330</v>
      </c>
      <c r="J23" s="1">
        <v>43669</v>
      </c>
      <c r="K23" s="1">
        <v>43692</v>
      </c>
      <c r="L23" t="s">
        <v>331</v>
      </c>
      <c r="N23" t="s">
        <v>332</v>
      </c>
    </row>
    <row r="24" spans="1:14" x14ac:dyDescent="0.25">
      <c r="A24" t="s">
        <v>603</v>
      </c>
      <c r="B24" t="s">
        <v>604</v>
      </c>
      <c r="C24" t="s">
        <v>591</v>
      </c>
      <c r="D24" t="s">
        <v>21</v>
      </c>
      <c r="E24">
        <v>25813</v>
      </c>
      <c r="F24" t="s">
        <v>22</v>
      </c>
      <c r="G24" t="s">
        <v>22</v>
      </c>
      <c r="H24" t="s">
        <v>329</v>
      </c>
      <c r="I24" t="s">
        <v>330</v>
      </c>
      <c r="J24" s="1">
        <v>43669</v>
      </c>
      <c r="K24" s="1">
        <v>43692</v>
      </c>
      <c r="L24" t="s">
        <v>331</v>
      </c>
      <c r="N24" t="s">
        <v>332</v>
      </c>
    </row>
    <row r="25" spans="1:14" x14ac:dyDescent="0.25">
      <c r="A25" t="s">
        <v>693</v>
      </c>
      <c r="B25" t="s">
        <v>694</v>
      </c>
      <c r="C25" t="s">
        <v>441</v>
      </c>
      <c r="D25" t="s">
        <v>21</v>
      </c>
      <c r="E25">
        <v>26554</v>
      </c>
      <c r="F25" t="s">
        <v>22</v>
      </c>
      <c r="G25" t="s">
        <v>22</v>
      </c>
      <c r="H25" t="s">
        <v>329</v>
      </c>
      <c r="I25" t="s">
        <v>330</v>
      </c>
      <c r="J25" s="1">
        <v>43660</v>
      </c>
      <c r="K25" s="1">
        <v>43685</v>
      </c>
      <c r="L25" t="s">
        <v>331</v>
      </c>
      <c r="N25" t="s">
        <v>332</v>
      </c>
    </row>
    <row r="26" spans="1:14" x14ac:dyDescent="0.25">
      <c r="A26" t="s">
        <v>748</v>
      </c>
      <c r="B26" t="s">
        <v>749</v>
      </c>
      <c r="C26" t="s">
        <v>37</v>
      </c>
      <c r="D26" t="s">
        <v>21</v>
      </c>
      <c r="E26">
        <v>26505</v>
      </c>
      <c r="F26" t="s">
        <v>22</v>
      </c>
      <c r="G26" t="s">
        <v>22</v>
      </c>
      <c r="H26" t="s">
        <v>329</v>
      </c>
      <c r="I26" t="s">
        <v>330</v>
      </c>
      <c r="J26" s="1">
        <v>43653</v>
      </c>
      <c r="K26" s="1">
        <v>43678</v>
      </c>
      <c r="L26" t="s">
        <v>331</v>
      </c>
      <c r="N26" t="s">
        <v>332</v>
      </c>
    </row>
    <row r="27" spans="1:14" x14ac:dyDescent="0.25">
      <c r="A27" t="s">
        <v>750</v>
      </c>
      <c r="B27" t="s">
        <v>751</v>
      </c>
      <c r="C27" t="s">
        <v>37</v>
      </c>
      <c r="D27" t="s">
        <v>21</v>
      </c>
      <c r="E27">
        <v>26505</v>
      </c>
      <c r="F27" t="s">
        <v>22</v>
      </c>
      <c r="G27" t="s">
        <v>22</v>
      </c>
      <c r="H27" t="s">
        <v>329</v>
      </c>
      <c r="I27" t="s">
        <v>330</v>
      </c>
      <c r="J27" s="1">
        <v>43653</v>
      </c>
      <c r="K27" s="1">
        <v>43678</v>
      </c>
      <c r="L27" t="s">
        <v>331</v>
      </c>
      <c r="N27" t="s">
        <v>332</v>
      </c>
    </row>
    <row r="28" spans="1:14" x14ac:dyDescent="0.25">
      <c r="A28" t="s">
        <v>753</v>
      </c>
      <c r="B28" t="s">
        <v>754</v>
      </c>
      <c r="C28" t="s">
        <v>53</v>
      </c>
      <c r="D28" t="s">
        <v>21</v>
      </c>
      <c r="E28">
        <v>25309</v>
      </c>
      <c r="F28" t="s">
        <v>22</v>
      </c>
      <c r="G28" t="s">
        <v>22</v>
      </c>
      <c r="H28" t="s">
        <v>329</v>
      </c>
      <c r="I28" t="s">
        <v>330</v>
      </c>
      <c r="J28" s="1">
        <v>43651</v>
      </c>
      <c r="K28" s="1">
        <v>43678</v>
      </c>
      <c r="L28" t="s">
        <v>331</v>
      </c>
      <c r="N28" t="s">
        <v>332</v>
      </c>
    </row>
    <row r="29" spans="1:14" x14ac:dyDescent="0.25">
      <c r="A29" t="s">
        <v>51</v>
      </c>
      <c r="B29" t="s">
        <v>52</v>
      </c>
      <c r="C29" t="s">
        <v>53</v>
      </c>
      <c r="D29" t="s">
        <v>21</v>
      </c>
      <c r="E29">
        <v>25309</v>
      </c>
      <c r="F29" t="s">
        <v>22</v>
      </c>
      <c r="G29" t="s">
        <v>22</v>
      </c>
      <c r="H29" t="s">
        <v>329</v>
      </c>
      <c r="I29" t="s">
        <v>330</v>
      </c>
      <c r="J29" s="1">
        <v>43651</v>
      </c>
      <c r="K29" s="1">
        <v>43678</v>
      </c>
      <c r="L29" t="s">
        <v>331</v>
      </c>
      <c r="N29" t="s">
        <v>332</v>
      </c>
    </row>
    <row r="30" spans="1:14" x14ac:dyDescent="0.25">
      <c r="A30" t="s">
        <v>757</v>
      </c>
      <c r="B30" t="s">
        <v>758</v>
      </c>
      <c r="C30" t="s">
        <v>125</v>
      </c>
      <c r="D30" t="s">
        <v>21</v>
      </c>
      <c r="E30">
        <v>26753</v>
      </c>
      <c r="F30" t="s">
        <v>22</v>
      </c>
      <c r="G30" t="s">
        <v>22</v>
      </c>
      <c r="H30" t="s">
        <v>329</v>
      </c>
      <c r="I30" t="s">
        <v>330</v>
      </c>
      <c r="J30" s="1">
        <v>43571</v>
      </c>
      <c r="K30" s="1">
        <v>43678</v>
      </c>
      <c r="L30" t="s">
        <v>331</v>
      </c>
      <c r="N30" t="s">
        <v>332</v>
      </c>
    </row>
    <row r="31" spans="1:14" x14ac:dyDescent="0.25">
      <c r="A31" t="s">
        <v>82</v>
      </c>
      <c r="B31" t="s">
        <v>761</v>
      </c>
      <c r="C31" t="s">
        <v>48</v>
      </c>
      <c r="D31" t="s">
        <v>21</v>
      </c>
      <c r="E31">
        <v>25312</v>
      </c>
      <c r="F31" t="s">
        <v>22</v>
      </c>
      <c r="G31" t="s">
        <v>22</v>
      </c>
      <c r="H31" t="s">
        <v>329</v>
      </c>
      <c r="I31" t="s">
        <v>330</v>
      </c>
      <c r="J31" s="1">
        <v>43642</v>
      </c>
      <c r="K31" s="1">
        <v>43678</v>
      </c>
      <c r="L31" t="s">
        <v>331</v>
      </c>
      <c r="N31" t="s">
        <v>332</v>
      </c>
    </row>
    <row r="32" spans="1:14" x14ac:dyDescent="0.25">
      <c r="A32" t="s">
        <v>811</v>
      </c>
      <c r="B32" t="s">
        <v>812</v>
      </c>
      <c r="C32" t="s">
        <v>37</v>
      </c>
      <c r="D32" t="s">
        <v>21</v>
      </c>
      <c r="E32">
        <v>26508</v>
      </c>
      <c r="F32" t="s">
        <v>22</v>
      </c>
      <c r="G32" t="s">
        <v>22</v>
      </c>
      <c r="H32" t="s">
        <v>329</v>
      </c>
      <c r="I32" t="s">
        <v>330</v>
      </c>
      <c r="J32" s="1">
        <v>43643</v>
      </c>
      <c r="K32" s="1">
        <v>43671</v>
      </c>
      <c r="L32" t="s">
        <v>331</v>
      </c>
      <c r="N32" t="s">
        <v>332</v>
      </c>
    </row>
    <row r="33" spans="1:14" x14ac:dyDescent="0.25">
      <c r="A33" t="s">
        <v>823</v>
      </c>
      <c r="B33" t="s">
        <v>824</v>
      </c>
      <c r="C33" t="s">
        <v>707</v>
      </c>
      <c r="D33" t="s">
        <v>21</v>
      </c>
      <c r="E33">
        <v>24701</v>
      </c>
      <c r="F33" t="s">
        <v>22</v>
      </c>
      <c r="G33" t="s">
        <v>22</v>
      </c>
      <c r="H33" t="s">
        <v>329</v>
      </c>
      <c r="I33" t="s">
        <v>449</v>
      </c>
      <c r="J33" s="1">
        <v>43641</v>
      </c>
      <c r="K33" s="1">
        <v>43671</v>
      </c>
      <c r="L33" t="s">
        <v>331</v>
      </c>
      <c r="N33" t="s">
        <v>332</v>
      </c>
    </row>
    <row r="34" spans="1:14" x14ac:dyDescent="0.25">
      <c r="A34" t="s">
        <v>949</v>
      </c>
      <c r="B34" t="s">
        <v>950</v>
      </c>
      <c r="C34" t="s">
        <v>48</v>
      </c>
      <c r="D34" t="s">
        <v>21</v>
      </c>
      <c r="E34">
        <v>25304</v>
      </c>
      <c r="F34" t="s">
        <v>22</v>
      </c>
      <c r="G34" t="s">
        <v>22</v>
      </c>
      <c r="H34" t="s">
        <v>329</v>
      </c>
      <c r="I34" t="s">
        <v>330</v>
      </c>
      <c r="J34" s="1">
        <v>43630</v>
      </c>
      <c r="K34" s="1">
        <v>43664</v>
      </c>
      <c r="L34" t="s">
        <v>331</v>
      </c>
      <c r="N34" t="s">
        <v>332</v>
      </c>
    </row>
    <row r="35" spans="1:14" x14ac:dyDescent="0.25">
      <c r="A35" t="s">
        <v>961</v>
      </c>
      <c r="B35" t="s">
        <v>962</v>
      </c>
      <c r="C35" t="s">
        <v>953</v>
      </c>
      <c r="D35" t="s">
        <v>21</v>
      </c>
      <c r="E35">
        <v>25064</v>
      </c>
      <c r="F35" t="s">
        <v>22</v>
      </c>
      <c r="G35" t="s">
        <v>22</v>
      </c>
      <c r="H35" t="s">
        <v>329</v>
      </c>
      <c r="I35" t="s">
        <v>330</v>
      </c>
      <c r="J35" s="1">
        <v>43629</v>
      </c>
      <c r="K35" s="1">
        <v>43664</v>
      </c>
      <c r="L35" t="s">
        <v>331</v>
      </c>
      <c r="N35" t="s">
        <v>332</v>
      </c>
    </row>
    <row r="36" spans="1:14" x14ac:dyDescent="0.25">
      <c r="A36" t="s">
        <v>972</v>
      </c>
      <c r="B36" t="s">
        <v>973</v>
      </c>
      <c r="C36" t="s">
        <v>326</v>
      </c>
      <c r="D36" t="s">
        <v>21</v>
      </c>
      <c r="E36">
        <v>25701</v>
      </c>
      <c r="F36" t="s">
        <v>22</v>
      </c>
      <c r="G36" t="s">
        <v>22</v>
      </c>
      <c r="H36" t="s">
        <v>329</v>
      </c>
      <c r="I36" t="s">
        <v>330</v>
      </c>
      <c r="J36" s="1">
        <v>43626</v>
      </c>
      <c r="K36" s="1">
        <v>43664</v>
      </c>
      <c r="L36" t="s">
        <v>331</v>
      </c>
      <c r="N36" t="s">
        <v>332</v>
      </c>
    </row>
    <row r="37" spans="1:14" x14ac:dyDescent="0.25">
      <c r="A37" t="s">
        <v>1096</v>
      </c>
      <c r="B37" t="s">
        <v>1097</v>
      </c>
      <c r="C37" t="s">
        <v>1098</v>
      </c>
      <c r="D37" t="s">
        <v>21</v>
      </c>
      <c r="E37">
        <v>26554</v>
      </c>
      <c r="F37" t="s">
        <v>22</v>
      </c>
      <c r="G37" t="s">
        <v>22</v>
      </c>
      <c r="H37" t="s">
        <v>329</v>
      </c>
      <c r="I37" t="s">
        <v>330</v>
      </c>
      <c r="J37" s="1">
        <v>43619</v>
      </c>
      <c r="K37" s="1">
        <v>43657</v>
      </c>
      <c r="L37" t="s">
        <v>331</v>
      </c>
      <c r="N37" t="s">
        <v>332</v>
      </c>
    </row>
    <row r="38" spans="1:14" x14ac:dyDescent="0.25">
      <c r="A38" t="s">
        <v>1099</v>
      </c>
      <c r="B38" t="s">
        <v>362</v>
      </c>
      <c r="C38" t="s">
        <v>113</v>
      </c>
      <c r="D38" t="s">
        <v>21</v>
      </c>
      <c r="E38">
        <v>25801</v>
      </c>
      <c r="F38" t="s">
        <v>22</v>
      </c>
      <c r="G38" t="s">
        <v>22</v>
      </c>
      <c r="H38" t="s">
        <v>329</v>
      </c>
      <c r="I38" t="s">
        <v>1100</v>
      </c>
      <c r="J38" s="1">
        <v>43619</v>
      </c>
      <c r="K38" s="1">
        <v>43657</v>
      </c>
      <c r="L38" t="s">
        <v>331</v>
      </c>
      <c r="N38" t="s">
        <v>332</v>
      </c>
    </row>
    <row r="39" spans="1:14" x14ac:dyDescent="0.25">
      <c r="A39" t="s">
        <v>343</v>
      </c>
      <c r="B39" t="s">
        <v>1101</v>
      </c>
      <c r="C39" t="s">
        <v>113</v>
      </c>
      <c r="D39" t="s">
        <v>21</v>
      </c>
      <c r="E39">
        <v>25801</v>
      </c>
      <c r="F39" t="s">
        <v>22</v>
      </c>
      <c r="G39" t="s">
        <v>22</v>
      </c>
      <c r="H39" t="s">
        <v>329</v>
      </c>
      <c r="I39" t="s">
        <v>1100</v>
      </c>
      <c r="J39" s="1">
        <v>43619</v>
      </c>
      <c r="K39" s="1">
        <v>43657</v>
      </c>
      <c r="L39" t="s">
        <v>331</v>
      </c>
      <c r="N39" t="s">
        <v>332</v>
      </c>
    </row>
    <row r="40" spans="1:14" x14ac:dyDescent="0.25">
      <c r="A40" t="s">
        <v>111</v>
      </c>
      <c r="B40" t="s">
        <v>112</v>
      </c>
      <c r="C40" t="s">
        <v>113</v>
      </c>
      <c r="D40" t="s">
        <v>21</v>
      </c>
      <c r="E40">
        <v>25801</v>
      </c>
      <c r="F40" t="s">
        <v>22</v>
      </c>
      <c r="G40" t="s">
        <v>22</v>
      </c>
      <c r="H40" t="s">
        <v>329</v>
      </c>
      <c r="I40" t="s">
        <v>449</v>
      </c>
      <c r="J40" s="1">
        <v>43619</v>
      </c>
      <c r="K40" s="1">
        <v>43657</v>
      </c>
      <c r="L40" t="s">
        <v>331</v>
      </c>
      <c r="N40" t="s">
        <v>332</v>
      </c>
    </row>
    <row r="41" spans="1:14" x14ac:dyDescent="0.25">
      <c r="A41" t="s">
        <v>1294</v>
      </c>
      <c r="B41" t="s">
        <v>1295</v>
      </c>
      <c r="C41" t="s">
        <v>304</v>
      </c>
      <c r="D41" t="s">
        <v>21</v>
      </c>
      <c r="E41">
        <v>24740</v>
      </c>
      <c r="F41" t="s">
        <v>22</v>
      </c>
      <c r="G41" t="s">
        <v>22</v>
      </c>
      <c r="H41" t="s">
        <v>329</v>
      </c>
      <c r="I41" t="s">
        <v>330</v>
      </c>
      <c r="J41" t="s">
        <v>80</v>
      </c>
      <c r="K41" s="1">
        <v>43644</v>
      </c>
      <c r="L41" t="s">
        <v>81</v>
      </c>
      <c r="M41" t="str">
        <f>HYPERLINK("https://www.regulations.gov/docket?D=FDA-2019-H-3104")</f>
        <v>https://www.regulations.gov/docket?D=FDA-2019-H-3104</v>
      </c>
      <c r="N41" t="s">
        <v>80</v>
      </c>
    </row>
    <row r="42" spans="1:14" x14ac:dyDescent="0.25">
      <c r="A42" t="s">
        <v>1328</v>
      </c>
      <c r="B42" t="s">
        <v>1329</v>
      </c>
      <c r="C42" t="s">
        <v>517</v>
      </c>
      <c r="D42" t="s">
        <v>21</v>
      </c>
      <c r="E42">
        <v>26431</v>
      </c>
      <c r="F42" t="s">
        <v>22</v>
      </c>
      <c r="G42" t="s">
        <v>22</v>
      </c>
      <c r="H42" t="s">
        <v>329</v>
      </c>
      <c r="I42" t="s">
        <v>330</v>
      </c>
      <c r="J42" s="1">
        <v>43600</v>
      </c>
      <c r="K42" s="1">
        <v>43643</v>
      </c>
      <c r="L42" t="s">
        <v>331</v>
      </c>
      <c r="N42" t="s">
        <v>1330</v>
      </c>
    </row>
    <row r="43" spans="1:14" x14ac:dyDescent="0.25">
      <c r="A43" t="s">
        <v>359</v>
      </c>
      <c r="B43" t="s">
        <v>516</v>
      </c>
      <c r="C43" t="s">
        <v>517</v>
      </c>
      <c r="D43" t="s">
        <v>21</v>
      </c>
      <c r="E43">
        <v>26431</v>
      </c>
      <c r="F43" t="s">
        <v>22</v>
      </c>
      <c r="G43" t="s">
        <v>22</v>
      </c>
      <c r="H43" t="s">
        <v>329</v>
      </c>
      <c r="I43" t="s">
        <v>330</v>
      </c>
      <c r="J43" s="1">
        <v>43600</v>
      </c>
      <c r="K43" s="1">
        <v>43643</v>
      </c>
      <c r="L43" t="s">
        <v>331</v>
      </c>
      <c r="N43" t="s">
        <v>1365</v>
      </c>
    </row>
    <row r="44" spans="1:14" x14ac:dyDescent="0.25">
      <c r="A44" t="s">
        <v>1387</v>
      </c>
      <c r="B44" t="s">
        <v>1388</v>
      </c>
      <c r="C44" t="s">
        <v>517</v>
      </c>
      <c r="D44" t="s">
        <v>21</v>
      </c>
      <c r="E44">
        <v>26431</v>
      </c>
      <c r="F44" t="s">
        <v>22</v>
      </c>
      <c r="G44" t="s">
        <v>22</v>
      </c>
      <c r="H44" t="s">
        <v>329</v>
      </c>
      <c r="I44" t="s">
        <v>330</v>
      </c>
      <c r="J44" s="1">
        <v>43600</v>
      </c>
      <c r="K44" s="1">
        <v>43643</v>
      </c>
      <c r="L44" t="s">
        <v>331</v>
      </c>
      <c r="N44" t="s">
        <v>1330</v>
      </c>
    </row>
    <row r="45" spans="1:14" x14ac:dyDescent="0.25">
      <c r="A45" t="s">
        <v>1464</v>
      </c>
      <c r="B45" t="s">
        <v>1465</v>
      </c>
      <c r="C45" t="s">
        <v>1466</v>
      </c>
      <c r="D45" t="s">
        <v>21</v>
      </c>
      <c r="E45">
        <v>25209</v>
      </c>
      <c r="F45" t="s">
        <v>22</v>
      </c>
      <c r="G45" t="s">
        <v>22</v>
      </c>
      <c r="H45" t="s">
        <v>329</v>
      </c>
      <c r="I45" t="s">
        <v>330</v>
      </c>
      <c r="J45" t="s">
        <v>80</v>
      </c>
      <c r="K45" s="1">
        <v>43641</v>
      </c>
      <c r="L45" t="s">
        <v>81</v>
      </c>
      <c r="M45" t="str">
        <f>HYPERLINK("https://www.regulations.gov/docket?D=FDA-2019-H-2992")</f>
        <v>https://www.regulations.gov/docket?D=FDA-2019-H-2992</v>
      </c>
      <c r="N45" t="s">
        <v>80</v>
      </c>
    </row>
    <row r="46" spans="1:14" x14ac:dyDescent="0.25">
      <c r="A46" t="s">
        <v>1494</v>
      </c>
      <c r="B46" t="s">
        <v>1495</v>
      </c>
      <c r="C46" t="s">
        <v>1293</v>
      </c>
      <c r="D46" t="s">
        <v>21</v>
      </c>
      <c r="E46">
        <v>25443</v>
      </c>
      <c r="F46" t="s">
        <v>22</v>
      </c>
      <c r="G46" t="s">
        <v>22</v>
      </c>
      <c r="H46" t="s">
        <v>329</v>
      </c>
      <c r="I46" t="s">
        <v>330</v>
      </c>
      <c r="J46" s="1">
        <v>43594</v>
      </c>
      <c r="K46" s="1">
        <v>43636</v>
      </c>
      <c r="L46" t="s">
        <v>331</v>
      </c>
      <c r="N46" t="s">
        <v>1330</v>
      </c>
    </row>
    <row r="47" spans="1:14" x14ac:dyDescent="0.25">
      <c r="A47" t="s">
        <v>554</v>
      </c>
      <c r="B47" t="s">
        <v>555</v>
      </c>
      <c r="C47" t="s">
        <v>556</v>
      </c>
      <c r="D47" t="s">
        <v>21</v>
      </c>
      <c r="E47">
        <v>26525</v>
      </c>
      <c r="F47" t="s">
        <v>22</v>
      </c>
      <c r="G47" t="s">
        <v>22</v>
      </c>
      <c r="H47" t="s">
        <v>329</v>
      </c>
      <c r="I47" t="s">
        <v>330</v>
      </c>
      <c r="J47" s="1">
        <v>43583</v>
      </c>
      <c r="K47" s="1">
        <v>43629</v>
      </c>
      <c r="L47" t="s">
        <v>331</v>
      </c>
      <c r="N47" t="s">
        <v>1330</v>
      </c>
    </row>
    <row r="48" spans="1:14" x14ac:dyDescent="0.25">
      <c r="A48" t="s">
        <v>547</v>
      </c>
      <c r="B48" t="s">
        <v>548</v>
      </c>
      <c r="C48" t="s">
        <v>37</v>
      </c>
      <c r="D48" t="s">
        <v>21</v>
      </c>
      <c r="E48">
        <v>26505</v>
      </c>
      <c r="F48" t="s">
        <v>22</v>
      </c>
      <c r="G48" t="s">
        <v>22</v>
      </c>
      <c r="H48" t="s">
        <v>329</v>
      </c>
      <c r="I48" t="s">
        <v>330</v>
      </c>
      <c r="J48" s="1">
        <v>43583</v>
      </c>
      <c r="K48" s="1">
        <v>43622</v>
      </c>
      <c r="L48" t="s">
        <v>331</v>
      </c>
      <c r="N48" t="s">
        <v>1365</v>
      </c>
    </row>
    <row r="49" spans="1:14" x14ac:dyDescent="0.25">
      <c r="A49" t="s">
        <v>513</v>
      </c>
      <c r="B49" t="s">
        <v>514</v>
      </c>
      <c r="C49" t="s">
        <v>515</v>
      </c>
      <c r="D49" t="s">
        <v>21</v>
      </c>
      <c r="E49">
        <v>26570</v>
      </c>
      <c r="F49" t="s">
        <v>22</v>
      </c>
      <c r="G49" t="s">
        <v>22</v>
      </c>
      <c r="H49" t="s">
        <v>329</v>
      </c>
      <c r="I49" t="s">
        <v>330</v>
      </c>
      <c r="J49" s="1">
        <v>43572</v>
      </c>
      <c r="K49" s="1">
        <v>43615</v>
      </c>
      <c r="L49" t="s">
        <v>331</v>
      </c>
      <c r="N49" t="s">
        <v>1365</v>
      </c>
    </row>
    <row r="50" spans="1:14" x14ac:dyDescent="0.25">
      <c r="A50" t="s">
        <v>563</v>
      </c>
      <c r="B50" t="s">
        <v>564</v>
      </c>
      <c r="C50" t="s">
        <v>565</v>
      </c>
      <c r="D50" t="s">
        <v>21</v>
      </c>
      <c r="E50">
        <v>26726</v>
      </c>
      <c r="F50" t="s">
        <v>22</v>
      </c>
      <c r="G50" t="s">
        <v>22</v>
      </c>
      <c r="H50" t="s">
        <v>329</v>
      </c>
      <c r="I50" t="s">
        <v>330</v>
      </c>
      <c r="J50" s="1">
        <v>43546</v>
      </c>
      <c r="K50" s="1">
        <v>43615</v>
      </c>
      <c r="L50" t="s">
        <v>331</v>
      </c>
      <c r="N50" t="s">
        <v>1330</v>
      </c>
    </row>
    <row r="51" spans="1:14" x14ac:dyDescent="0.25">
      <c r="A51" t="s">
        <v>1970</v>
      </c>
      <c r="B51" t="s">
        <v>1971</v>
      </c>
      <c r="C51" t="s">
        <v>565</v>
      </c>
      <c r="D51" t="s">
        <v>21</v>
      </c>
      <c r="E51">
        <v>26726</v>
      </c>
      <c r="F51" t="s">
        <v>22</v>
      </c>
      <c r="G51" t="s">
        <v>22</v>
      </c>
      <c r="H51" t="s">
        <v>329</v>
      </c>
      <c r="I51" t="s">
        <v>330</v>
      </c>
      <c r="J51" s="1">
        <v>43571</v>
      </c>
      <c r="K51" s="1">
        <v>43608</v>
      </c>
      <c r="L51" t="s">
        <v>331</v>
      </c>
      <c r="N51" t="s">
        <v>1365</v>
      </c>
    </row>
    <row r="52" spans="1:14" x14ac:dyDescent="0.25">
      <c r="A52" t="s">
        <v>678</v>
      </c>
      <c r="B52" t="s">
        <v>1980</v>
      </c>
      <c r="C52" t="s">
        <v>680</v>
      </c>
      <c r="D52" t="s">
        <v>21</v>
      </c>
      <c r="E52">
        <v>25541</v>
      </c>
      <c r="F52" t="s">
        <v>22</v>
      </c>
      <c r="G52" t="s">
        <v>22</v>
      </c>
      <c r="H52" t="s">
        <v>329</v>
      </c>
      <c r="I52" t="s">
        <v>1981</v>
      </c>
      <c r="J52" s="1">
        <v>43566</v>
      </c>
      <c r="K52" s="1">
        <v>43608</v>
      </c>
      <c r="L52" t="s">
        <v>331</v>
      </c>
      <c r="N52" t="s">
        <v>1330</v>
      </c>
    </row>
    <row r="53" spans="1:14" x14ac:dyDescent="0.25">
      <c r="A53" t="s">
        <v>1984</v>
      </c>
      <c r="B53" t="s">
        <v>1985</v>
      </c>
      <c r="C53" t="s">
        <v>520</v>
      </c>
      <c r="D53" t="s">
        <v>21</v>
      </c>
      <c r="E53">
        <v>26582</v>
      </c>
      <c r="F53" t="s">
        <v>22</v>
      </c>
      <c r="G53" t="s">
        <v>22</v>
      </c>
      <c r="H53" t="s">
        <v>329</v>
      </c>
      <c r="I53" t="s">
        <v>330</v>
      </c>
      <c r="J53" s="1">
        <v>43572</v>
      </c>
      <c r="K53" s="1">
        <v>43608</v>
      </c>
      <c r="L53" t="s">
        <v>331</v>
      </c>
      <c r="N53" t="s">
        <v>1365</v>
      </c>
    </row>
    <row r="54" spans="1:14" x14ac:dyDescent="0.25">
      <c r="A54" t="s">
        <v>518</v>
      </c>
      <c r="B54" t="s">
        <v>519</v>
      </c>
      <c r="C54" t="s">
        <v>520</v>
      </c>
      <c r="D54" t="s">
        <v>21</v>
      </c>
      <c r="E54">
        <v>26582</v>
      </c>
      <c r="F54" t="s">
        <v>22</v>
      </c>
      <c r="G54" t="s">
        <v>22</v>
      </c>
      <c r="H54" t="s">
        <v>329</v>
      </c>
      <c r="I54" t="s">
        <v>330</v>
      </c>
      <c r="J54" s="1">
        <v>43572</v>
      </c>
      <c r="K54" s="1">
        <v>43608</v>
      </c>
      <c r="L54" t="s">
        <v>331</v>
      </c>
      <c r="N54" t="s">
        <v>332</v>
      </c>
    </row>
    <row r="55" spans="1:14" x14ac:dyDescent="0.25">
      <c r="A55" t="s">
        <v>82</v>
      </c>
      <c r="B55" t="s">
        <v>83</v>
      </c>
      <c r="C55" t="s">
        <v>84</v>
      </c>
      <c r="D55" t="s">
        <v>21</v>
      </c>
      <c r="E55">
        <v>24986</v>
      </c>
      <c r="F55" t="s">
        <v>22</v>
      </c>
      <c r="G55" t="s">
        <v>22</v>
      </c>
      <c r="H55" t="s">
        <v>329</v>
      </c>
      <c r="I55" t="s">
        <v>1981</v>
      </c>
      <c r="J55" s="1">
        <v>43571</v>
      </c>
      <c r="K55" s="1">
        <v>43608</v>
      </c>
      <c r="L55" t="s">
        <v>331</v>
      </c>
      <c r="N55" t="s">
        <v>332</v>
      </c>
    </row>
    <row r="56" spans="1:14" x14ac:dyDescent="0.25">
      <c r="A56" t="s">
        <v>2001</v>
      </c>
      <c r="B56" t="s">
        <v>2002</v>
      </c>
      <c r="C56" t="s">
        <v>637</v>
      </c>
      <c r="D56" t="s">
        <v>21</v>
      </c>
      <c r="E56">
        <v>26101</v>
      </c>
      <c r="F56" t="s">
        <v>22</v>
      </c>
      <c r="G56" t="s">
        <v>22</v>
      </c>
      <c r="H56" t="s">
        <v>329</v>
      </c>
      <c r="I56" t="s">
        <v>330</v>
      </c>
      <c r="J56" s="1">
        <v>43569</v>
      </c>
      <c r="K56" s="1">
        <v>43608</v>
      </c>
      <c r="L56" t="s">
        <v>331</v>
      </c>
      <c r="N56" t="s">
        <v>1330</v>
      </c>
    </row>
    <row r="57" spans="1:14" x14ac:dyDescent="0.25">
      <c r="A57" t="s">
        <v>2147</v>
      </c>
      <c r="B57" t="s">
        <v>2148</v>
      </c>
      <c r="C57" t="s">
        <v>304</v>
      </c>
      <c r="D57" t="s">
        <v>21</v>
      </c>
      <c r="E57">
        <v>24740</v>
      </c>
      <c r="F57" t="s">
        <v>22</v>
      </c>
      <c r="G57" t="s">
        <v>22</v>
      </c>
      <c r="H57" t="s">
        <v>329</v>
      </c>
      <c r="I57" t="s">
        <v>330</v>
      </c>
      <c r="J57" s="1">
        <v>43558</v>
      </c>
      <c r="K57" s="1">
        <v>43601</v>
      </c>
      <c r="L57" t="s">
        <v>331</v>
      </c>
      <c r="N57" t="s">
        <v>1365</v>
      </c>
    </row>
    <row r="58" spans="1:14" x14ac:dyDescent="0.25">
      <c r="A58" t="s">
        <v>2149</v>
      </c>
      <c r="B58" t="s">
        <v>2150</v>
      </c>
      <c r="C58" t="s">
        <v>683</v>
      </c>
      <c r="D58" t="s">
        <v>21</v>
      </c>
      <c r="E58">
        <v>26062</v>
      </c>
      <c r="F58" t="s">
        <v>22</v>
      </c>
      <c r="G58" t="s">
        <v>22</v>
      </c>
      <c r="H58" t="s">
        <v>329</v>
      </c>
      <c r="I58" t="s">
        <v>330</v>
      </c>
      <c r="J58" s="1">
        <v>43563</v>
      </c>
      <c r="K58" s="1">
        <v>43601</v>
      </c>
      <c r="L58" t="s">
        <v>331</v>
      </c>
      <c r="N58" t="s">
        <v>1330</v>
      </c>
    </row>
    <row r="59" spans="1:14" x14ac:dyDescent="0.25">
      <c r="A59" t="s">
        <v>858</v>
      </c>
      <c r="B59" t="s">
        <v>2151</v>
      </c>
      <c r="C59" t="s">
        <v>991</v>
      </c>
      <c r="D59" t="s">
        <v>21</v>
      </c>
      <c r="E59">
        <v>25414</v>
      </c>
      <c r="F59" t="s">
        <v>22</v>
      </c>
      <c r="G59" t="s">
        <v>22</v>
      </c>
      <c r="H59" t="s">
        <v>329</v>
      </c>
      <c r="I59" t="s">
        <v>1981</v>
      </c>
      <c r="J59" s="1">
        <v>43559</v>
      </c>
      <c r="K59" s="1">
        <v>43601</v>
      </c>
      <c r="L59" t="s">
        <v>331</v>
      </c>
      <c r="N59" t="s">
        <v>1330</v>
      </c>
    </row>
    <row r="60" spans="1:14" x14ac:dyDescent="0.25">
      <c r="A60" t="s">
        <v>2260</v>
      </c>
      <c r="B60" t="s">
        <v>550</v>
      </c>
      <c r="C60" t="s">
        <v>551</v>
      </c>
      <c r="D60" t="s">
        <v>21</v>
      </c>
      <c r="E60">
        <v>25315</v>
      </c>
      <c r="F60" t="s">
        <v>22</v>
      </c>
      <c r="G60" t="s">
        <v>22</v>
      </c>
      <c r="H60" t="s">
        <v>329</v>
      </c>
      <c r="I60" t="s">
        <v>1981</v>
      </c>
      <c r="J60" s="1">
        <v>43550</v>
      </c>
      <c r="K60" s="1">
        <v>43594</v>
      </c>
      <c r="L60" t="s">
        <v>331</v>
      </c>
      <c r="N60" t="s">
        <v>1330</v>
      </c>
    </row>
    <row r="61" spans="1:14" x14ac:dyDescent="0.25">
      <c r="A61" t="s">
        <v>2265</v>
      </c>
      <c r="B61" t="s">
        <v>2266</v>
      </c>
      <c r="C61" t="s">
        <v>113</v>
      </c>
      <c r="D61" t="s">
        <v>21</v>
      </c>
      <c r="E61">
        <v>25801</v>
      </c>
      <c r="F61" t="s">
        <v>22</v>
      </c>
      <c r="G61" t="s">
        <v>22</v>
      </c>
      <c r="H61" t="s">
        <v>329</v>
      </c>
      <c r="I61" t="s">
        <v>1981</v>
      </c>
      <c r="J61" s="1">
        <v>43543</v>
      </c>
      <c r="K61" s="1">
        <v>43594</v>
      </c>
      <c r="L61" t="s">
        <v>331</v>
      </c>
      <c r="N61" t="s">
        <v>1365</v>
      </c>
    </row>
    <row r="62" spans="1:14" x14ac:dyDescent="0.25">
      <c r="A62" t="s">
        <v>498</v>
      </c>
      <c r="B62" t="s">
        <v>1000</v>
      </c>
      <c r="C62" t="s">
        <v>1001</v>
      </c>
      <c r="D62" t="s">
        <v>21</v>
      </c>
      <c r="E62">
        <v>25107</v>
      </c>
      <c r="F62" t="s">
        <v>22</v>
      </c>
      <c r="G62" t="s">
        <v>22</v>
      </c>
      <c r="H62" t="s">
        <v>329</v>
      </c>
      <c r="I62" t="s">
        <v>330</v>
      </c>
      <c r="J62" s="1">
        <v>43550</v>
      </c>
      <c r="K62" s="1">
        <v>43594</v>
      </c>
      <c r="L62" t="s">
        <v>331</v>
      </c>
      <c r="N62" t="s">
        <v>1365</v>
      </c>
    </row>
    <row r="63" spans="1:14" x14ac:dyDescent="0.25">
      <c r="A63" t="s">
        <v>2272</v>
      </c>
      <c r="B63" t="s">
        <v>2273</v>
      </c>
      <c r="C63" t="s">
        <v>2274</v>
      </c>
      <c r="D63" t="s">
        <v>21</v>
      </c>
      <c r="E63">
        <v>25035</v>
      </c>
      <c r="F63" t="s">
        <v>22</v>
      </c>
      <c r="G63" t="s">
        <v>22</v>
      </c>
      <c r="H63" t="s">
        <v>329</v>
      </c>
      <c r="I63" t="s">
        <v>1981</v>
      </c>
      <c r="J63" s="1">
        <v>43550</v>
      </c>
      <c r="K63" s="1">
        <v>43594</v>
      </c>
      <c r="L63" t="s">
        <v>331</v>
      </c>
      <c r="N63" t="s">
        <v>1365</v>
      </c>
    </row>
    <row r="64" spans="1:14" x14ac:dyDescent="0.25">
      <c r="A64" t="s">
        <v>775</v>
      </c>
      <c r="B64" t="s">
        <v>2275</v>
      </c>
      <c r="C64" t="s">
        <v>271</v>
      </c>
      <c r="D64" t="s">
        <v>21</v>
      </c>
      <c r="E64">
        <v>25404</v>
      </c>
      <c r="F64" t="s">
        <v>22</v>
      </c>
      <c r="G64" t="s">
        <v>22</v>
      </c>
      <c r="H64" t="s">
        <v>329</v>
      </c>
      <c r="I64" t="s">
        <v>1981</v>
      </c>
      <c r="J64" s="1">
        <v>43550</v>
      </c>
      <c r="K64" s="1">
        <v>43594</v>
      </c>
      <c r="L64" t="s">
        <v>331</v>
      </c>
      <c r="N64" t="s">
        <v>1330</v>
      </c>
    </row>
    <row r="65" spans="1:14" x14ac:dyDescent="0.25">
      <c r="A65" t="s">
        <v>1370</v>
      </c>
      <c r="B65" t="s">
        <v>1371</v>
      </c>
      <c r="C65" t="s">
        <v>266</v>
      </c>
      <c r="D65" t="s">
        <v>21</v>
      </c>
      <c r="E65">
        <v>24970</v>
      </c>
      <c r="F65" t="s">
        <v>22</v>
      </c>
      <c r="G65" t="s">
        <v>22</v>
      </c>
      <c r="H65" t="s">
        <v>329</v>
      </c>
      <c r="I65" t="s">
        <v>1981</v>
      </c>
      <c r="J65" s="1">
        <v>43538</v>
      </c>
      <c r="K65" s="1">
        <v>43587</v>
      </c>
      <c r="L65" t="s">
        <v>331</v>
      </c>
      <c r="N65" t="s">
        <v>1330</v>
      </c>
    </row>
    <row r="66" spans="1:14" x14ac:dyDescent="0.25">
      <c r="A66" t="s">
        <v>439</v>
      </c>
      <c r="B66" t="s">
        <v>2344</v>
      </c>
      <c r="C66" t="s">
        <v>266</v>
      </c>
      <c r="D66" t="s">
        <v>21</v>
      </c>
      <c r="E66">
        <v>24970</v>
      </c>
      <c r="F66" t="s">
        <v>22</v>
      </c>
      <c r="G66" t="s">
        <v>22</v>
      </c>
      <c r="H66" t="s">
        <v>329</v>
      </c>
      <c r="I66" t="s">
        <v>1100</v>
      </c>
      <c r="J66" s="1">
        <v>43538</v>
      </c>
      <c r="K66" s="1">
        <v>43587</v>
      </c>
      <c r="L66" t="s">
        <v>331</v>
      </c>
      <c r="N66" t="s">
        <v>1365</v>
      </c>
    </row>
    <row r="67" spans="1:14" x14ac:dyDescent="0.25">
      <c r="A67" t="s">
        <v>1446</v>
      </c>
      <c r="B67" t="s">
        <v>1447</v>
      </c>
      <c r="C67" t="s">
        <v>266</v>
      </c>
      <c r="D67" t="s">
        <v>21</v>
      </c>
      <c r="E67">
        <v>24970</v>
      </c>
      <c r="F67" t="s">
        <v>22</v>
      </c>
      <c r="G67" t="s">
        <v>22</v>
      </c>
      <c r="H67" t="s">
        <v>329</v>
      </c>
      <c r="I67" t="s">
        <v>1100</v>
      </c>
      <c r="J67" s="1">
        <v>43538</v>
      </c>
      <c r="K67" s="1">
        <v>43587</v>
      </c>
      <c r="L67" t="s">
        <v>331</v>
      </c>
      <c r="N67" t="s">
        <v>1330</v>
      </c>
    </row>
    <row r="68" spans="1:14" x14ac:dyDescent="0.25">
      <c r="A68" t="s">
        <v>2445</v>
      </c>
      <c r="B68" t="s">
        <v>2446</v>
      </c>
      <c r="C68" t="s">
        <v>441</v>
      </c>
      <c r="D68" t="s">
        <v>21</v>
      </c>
      <c r="E68">
        <v>26554</v>
      </c>
      <c r="F68" t="s">
        <v>22</v>
      </c>
      <c r="G68" t="s">
        <v>22</v>
      </c>
      <c r="H68" t="s">
        <v>329</v>
      </c>
      <c r="I68" t="s">
        <v>330</v>
      </c>
      <c r="J68" t="s">
        <v>80</v>
      </c>
      <c r="K68" s="1">
        <v>43578</v>
      </c>
      <c r="L68" t="s">
        <v>81</v>
      </c>
      <c r="M68" t="str">
        <f>HYPERLINK("https://www.regulations.gov/docket?D=FDA-2019-H-1896")</f>
        <v>https://www.regulations.gov/docket?D=FDA-2019-H-1896</v>
      </c>
      <c r="N68" t="s">
        <v>80</v>
      </c>
    </row>
    <row r="69" spans="1:14" x14ac:dyDescent="0.25">
      <c r="A69" t="s">
        <v>2447</v>
      </c>
      <c r="B69" t="s">
        <v>2448</v>
      </c>
      <c r="C69" t="s">
        <v>1380</v>
      </c>
      <c r="D69" t="s">
        <v>21</v>
      </c>
      <c r="E69">
        <v>26330</v>
      </c>
      <c r="F69" t="s">
        <v>22</v>
      </c>
      <c r="G69" t="s">
        <v>22</v>
      </c>
      <c r="H69" t="s">
        <v>329</v>
      </c>
      <c r="I69" t="s">
        <v>330</v>
      </c>
      <c r="J69" t="s">
        <v>80</v>
      </c>
      <c r="K69" s="1">
        <v>43577</v>
      </c>
      <c r="L69" t="s">
        <v>81</v>
      </c>
      <c r="M69" t="str">
        <f>HYPERLINK("https://www.regulations.gov/docket?D=FDA-2019-H-1887")</f>
        <v>https://www.regulations.gov/docket?D=FDA-2019-H-1887</v>
      </c>
      <c r="N69" t="s">
        <v>80</v>
      </c>
    </row>
    <row r="70" spans="1:14" x14ac:dyDescent="0.25">
      <c r="A70" t="s">
        <v>772</v>
      </c>
      <c r="B70" t="s">
        <v>773</v>
      </c>
      <c r="C70" t="s">
        <v>774</v>
      </c>
      <c r="D70" t="s">
        <v>21</v>
      </c>
      <c r="E70">
        <v>25428</v>
      </c>
      <c r="F70" t="s">
        <v>22</v>
      </c>
      <c r="G70" t="s">
        <v>22</v>
      </c>
      <c r="H70" t="s">
        <v>329</v>
      </c>
      <c r="I70" t="s">
        <v>449</v>
      </c>
      <c r="J70" s="1">
        <v>43522</v>
      </c>
      <c r="K70" s="1">
        <v>43573</v>
      </c>
      <c r="L70" t="s">
        <v>331</v>
      </c>
      <c r="N70" t="s">
        <v>1330</v>
      </c>
    </row>
    <row r="71" spans="1:14" x14ac:dyDescent="0.25">
      <c r="A71" t="s">
        <v>2556</v>
      </c>
      <c r="B71" t="s">
        <v>2557</v>
      </c>
      <c r="C71" t="s">
        <v>271</v>
      </c>
      <c r="D71" t="s">
        <v>21</v>
      </c>
      <c r="E71">
        <v>25404</v>
      </c>
      <c r="F71" t="s">
        <v>22</v>
      </c>
      <c r="G71" t="s">
        <v>22</v>
      </c>
      <c r="H71" t="s">
        <v>329</v>
      </c>
      <c r="I71" t="s">
        <v>2558</v>
      </c>
      <c r="J71" t="s">
        <v>80</v>
      </c>
      <c r="K71" s="1">
        <v>43571</v>
      </c>
      <c r="L71" t="s">
        <v>81</v>
      </c>
      <c r="M71" t="str">
        <f>HYPERLINK("https://www.regulations.gov/docket?D=FDA-2019-H-1775")</f>
        <v>https://www.regulations.gov/docket?D=FDA-2019-H-1775</v>
      </c>
      <c r="N71" t="s">
        <v>80</v>
      </c>
    </row>
    <row r="72" spans="1:14" x14ac:dyDescent="0.25">
      <c r="A72" t="s">
        <v>343</v>
      </c>
      <c r="B72" t="s">
        <v>2607</v>
      </c>
      <c r="C72" t="s">
        <v>326</v>
      </c>
      <c r="D72" t="s">
        <v>21</v>
      </c>
      <c r="E72">
        <v>25701</v>
      </c>
      <c r="F72" t="s">
        <v>22</v>
      </c>
      <c r="G72" t="s">
        <v>22</v>
      </c>
      <c r="H72" t="s">
        <v>329</v>
      </c>
      <c r="I72" t="s">
        <v>1981</v>
      </c>
      <c r="J72" s="1">
        <v>43507</v>
      </c>
      <c r="K72" s="1">
        <v>43566</v>
      </c>
      <c r="L72" t="s">
        <v>331</v>
      </c>
      <c r="N72" t="s">
        <v>1365</v>
      </c>
    </row>
    <row r="73" spans="1:14" x14ac:dyDescent="0.25">
      <c r="A73" t="s">
        <v>2622</v>
      </c>
      <c r="B73" t="s">
        <v>2623</v>
      </c>
      <c r="C73" t="s">
        <v>326</v>
      </c>
      <c r="D73" t="s">
        <v>21</v>
      </c>
      <c r="E73">
        <v>25701</v>
      </c>
      <c r="F73" t="s">
        <v>22</v>
      </c>
      <c r="G73" t="s">
        <v>22</v>
      </c>
      <c r="H73" t="s">
        <v>329</v>
      </c>
      <c r="I73" t="s">
        <v>449</v>
      </c>
      <c r="J73" s="1">
        <v>43507</v>
      </c>
      <c r="K73" s="1">
        <v>43566</v>
      </c>
      <c r="L73" t="s">
        <v>331</v>
      </c>
      <c r="N73" t="s">
        <v>1365</v>
      </c>
    </row>
    <row r="74" spans="1:14" x14ac:dyDescent="0.25">
      <c r="A74" t="s">
        <v>1630</v>
      </c>
      <c r="B74" t="s">
        <v>2702</v>
      </c>
      <c r="C74" t="s">
        <v>1632</v>
      </c>
      <c r="D74" t="s">
        <v>21</v>
      </c>
      <c r="E74">
        <v>26041</v>
      </c>
      <c r="F74" t="s">
        <v>22</v>
      </c>
      <c r="G74" t="s">
        <v>22</v>
      </c>
      <c r="H74" t="s">
        <v>329</v>
      </c>
      <c r="I74" t="s">
        <v>330</v>
      </c>
      <c r="J74" s="1">
        <v>43473</v>
      </c>
      <c r="K74" s="1">
        <v>43559</v>
      </c>
      <c r="L74" t="s">
        <v>331</v>
      </c>
      <c r="N74" t="s">
        <v>1365</v>
      </c>
    </row>
    <row r="75" spans="1:14" x14ac:dyDescent="0.25">
      <c r="A75" t="s">
        <v>2717</v>
      </c>
      <c r="B75" t="s">
        <v>2718</v>
      </c>
      <c r="C75" t="s">
        <v>74</v>
      </c>
      <c r="D75" t="s">
        <v>21</v>
      </c>
      <c r="E75">
        <v>24901</v>
      </c>
      <c r="F75" t="s">
        <v>22</v>
      </c>
      <c r="G75" t="s">
        <v>22</v>
      </c>
      <c r="H75" t="s">
        <v>329</v>
      </c>
      <c r="I75" t="s">
        <v>330</v>
      </c>
      <c r="J75" s="1">
        <v>43488</v>
      </c>
      <c r="K75" s="1">
        <v>43559</v>
      </c>
      <c r="L75" t="s">
        <v>331</v>
      </c>
      <c r="N75" t="s">
        <v>1330</v>
      </c>
    </row>
    <row r="76" spans="1:14" x14ac:dyDescent="0.25">
      <c r="A76" t="s">
        <v>2766</v>
      </c>
      <c r="B76" t="s">
        <v>2767</v>
      </c>
      <c r="C76" t="s">
        <v>48</v>
      </c>
      <c r="D76" t="s">
        <v>21</v>
      </c>
      <c r="E76">
        <v>25302</v>
      </c>
      <c r="F76" t="s">
        <v>22</v>
      </c>
      <c r="G76" t="s">
        <v>22</v>
      </c>
      <c r="H76" t="s">
        <v>329</v>
      </c>
      <c r="I76" t="s">
        <v>1981</v>
      </c>
      <c r="J76" s="1">
        <v>43479</v>
      </c>
      <c r="K76" s="1">
        <v>43552</v>
      </c>
      <c r="L76" t="s">
        <v>331</v>
      </c>
      <c r="N76" t="s">
        <v>1330</v>
      </c>
    </row>
    <row r="77" spans="1:14" x14ac:dyDescent="0.25">
      <c r="A77" t="s">
        <v>2772</v>
      </c>
      <c r="B77" t="s">
        <v>2773</v>
      </c>
      <c r="C77" t="s">
        <v>271</v>
      </c>
      <c r="D77" t="s">
        <v>21</v>
      </c>
      <c r="E77">
        <v>25404</v>
      </c>
      <c r="F77" t="s">
        <v>22</v>
      </c>
      <c r="G77" t="s">
        <v>22</v>
      </c>
      <c r="H77" t="s">
        <v>329</v>
      </c>
      <c r="I77" t="s">
        <v>2558</v>
      </c>
      <c r="J77" s="1">
        <v>43475</v>
      </c>
      <c r="K77" s="1">
        <v>43552</v>
      </c>
      <c r="L77" t="s">
        <v>331</v>
      </c>
      <c r="N77" t="s">
        <v>1330</v>
      </c>
    </row>
    <row r="78" spans="1:14" x14ac:dyDescent="0.25">
      <c r="A78" t="s">
        <v>1102</v>
      </c>
      <c r="B78" t="s">
        <v>1103</v>
      </c>
      <c r="C78" t="s">
        <v>683</v>
      </c>
      <c r="D78" t="s">
        <v>21</v>
      </c>
      <c r="E78">
        <v>26062</v>
      </c>
      <c r="F78" t="s">
        <v>22</v>
      </c>
      <c r="G78" t="s">
        <v>22</v>
      </c>
      <c r="H78" t="s">
        <v>329</v>
      </c>
      <c r="I78" t="s">
        <v>330</v>
      </c>
      <c r="J78" s="1">
        <v>43481</v>
      </c>
      <c r="K78" s="1">
        <v>43552</v>
      </c>
      <c r="L78" t="s">
        <v>331</v>
      </c>
      <c r="N78" t="s">
        <v>1365</v>
      </c>
    </row>
    <row r="79" spans="1:14" x14ac:dyDescent="0.25">
      <c r="A79" t="s">
        <v>1982</v>
      </c>
      <c r="B79" t="s">
        <v>1983</v>
      </c>
      <c r="C79" t="s">
        <v>304</v>
      </c>
      <c r="D79" t="s">
        <v>21</v>
      </c>
      <c r="E79">
        <v>24740</v>
      </c>
      <c r="F79" t="s">
        <v>22</v>
      </c>
      <c r="G79" t="s">
        <v>22</v>
      </c>
      <c r="H79" t="s">
        <v>329</v>
      </c>
      <c r="I79" t="s">
        <v>330</v>
      </c>
      <c r="J79" t="s">
        <v>80</v>
      </c>
      <c r="K79" s="1">
        <v>43550</v>
      </c>
      <c r="L79" t="s">
        <v>81</v>
      </c>
      <c r="M79" t="str">
        <f>HYPERLINK("https://www.regulations.gov/docket?D=FDA-2019-H-1410")</f>
        <v>https://www.regulations.gov/docket?D=FDA-2019-H-1410</v>
      </c>
      <c r="N79" t="s">
        <v>80</v>
      </c>
    </row>
    <row r="80" spans="1:14" x14ac:dyDescent="0.25">
      <c r="A80" t="s">
        <v>2224</v>
      </c>
      <c r="B80" t="s">
        <v>2225</v>
      </c>
      <c r="C80" t="s">
        <v>271</v>
      </c>
      <c r="D80" t="s">
        <v>21</v>
      </c>
      <c r="E80">
        <v>25403</v>
      </c>
      <c r="F80" t="s">
        <v>22</v>
      </c>
      <c r="G80" t="s">
        <v>22</v>
      </c>
      <c r="H80" t="s">
        <v>329</v>
      </c>
      <c r="I80" t="s">
        <v>330</v>
      </c>
      <c r="J80" t="s">
        <v>80</v>
      </c>
      <c r="K80" s="1">
        <v>43532</v>
      </c>
      <c r="L80" t="s">
        <v>81</v>
      </c>
      <c r="M80" t="str">
        <f>HYPERLINK("https://www.regulations.gov/docket?D=FDA-2019-H-1090")</f>
        <v>https://www.regulations.gov/docket?D=FDA-2019-H-1090</v>
      </c>
      <c r="N80" t="s">
        <v>80</v>
      </c>
    </row>
    <row r="81" spans="1:14" x14ac:dyDescent="0.25">
      <c r="A81" t="s">
        <v>2951</v>
      </c>
      <c r="B81" t="s">
        <v>1023</v>
      </c>
      <c r="C81" t="s">
        <v>1024</v>
      </c>
      <c r="D81" t="s">
        <v>21</v>
      </c>
      <c r="E81">
        <v>26354</v>
      </c>
      <c r="F81" t="s">
        <v>22</v>
      </c>
      <c r="G81" t="s">
        <v>22</v>
      </c>
      <c r="H81" t="s">
        <v>329</v>
      </c>
      <c r="I81" t="s">
        <v>330</v>
      </c>
      <c r="J81" s="1">
        <v>43456</v>
      </c>
      <c r="K81" s="1">
        <v>43531</v>
      </c>
      <c r="L81" t="s">
        <v>331</v>
      </c>
      <c r="N81" t="s">
        <v>1330</v>
      </c>
    </row>
    <row r="82" spans="1:14" x14ac:dyDescent="0.25">
      <c r="A82" t="s">
        <v>447</v>
      </c>
      <c r="B82" t="s">
        <v>448</v>
      </c>
      <c r="C82" t="s">
        <v>271</v>
      </c>
      <c r="D82" t="s">
        <v>21</v>
      </c>
      <c r="E82">
        <v>25401</v>
      </c>
      <c r="F82" t="s">
        <v>22</v>
      </c>
      <c r="G82" t="s">
        <v>22</v>
      </c>
      <c r="H82" t="s">
        <v>329</v>
      </c>
      <c r="I82" t="s">
        <v>330</v>
      </c>
      <c r="J82" s="1">
        <v>43438</v>
      </c>
      <c r="K82" s="1">
        <v>43517</v>
      </c>
      <c r="L82" t="s">
        <v>331</v>
      </c>
      <c r="N82" t="s">
        <v>1365</v>
      </c>
    </row>
    <row r="83" spans="1:14" x14ac:dyDescent="0.25">
      <c r="A83" t="s">
        <v>2302</v>
      </c>
      <c r="B83" t="s">
        <v>2303</v>
      </c>
      <c r="C83" t="s">
        <v>774</v>
      </c>
      <c r="D83" t="s">
        <v>21</v>
      </c>
      <c r="E83">
        <v>25428</v>
      </c>
      <c r="F83" t="s">
        <v>22</v>
      </c>
      <c r="G83" t="s">
        <v>22</v>
      </c>
      <c r="H83" t="s">
        <v>329</v>
      </c>
      <c r="I83" t="s">
        <v>2558</v>
      </c>
      <c r="J83" t="s">
        <v>80</v>
      </c>
      <c r="K83" s="1">
        <v>43502</v>
      </c>
      <c r="L83" t="s">
        <v>81</v>
      </c>
      <c r="M83" t="str">
        <f>HYPERLINK("https://www.regulations.gov/docket?D=FDA-2019-H-0569")</f>
        <v>https://www.regulations.gov/docket?D=FDA-2019-H-0569</v>
      </c>
      <c r="N83" t="s">
        <v>80</v>
      </c>
    </row>
    <row r="84" spans="1:14" x14ac:dyDescent="0.25">
      <c r="A84" t="s">
        <v>2583</v>
      </c>
      <c r="B84" t="s">
        <v>2584</v>
      </c>
      <c r="C84" t="s">
        <v>1782</v>
      </c>
      <c r="D84" t="s">
        <v>21</v>
      </c>
      <c r="E84">
        <v>25571</v>
      </c>
      <c r="F84" t="s">
        <v>22</v>
      </c>
      <c r="G84" t="s">
        <v>22</v>
      </c>
      <c r="H84" t="s">
        <v>329</v>
      </c>
      <c r="I84" t="s">
        <v>1981</v>
      </c>
      <c r="J84" t="s">
        <v>80</v>
      </c>
      <c r="K84" s="1">
        <v>43501</v>
      </c>
      <c r="L84" t="s">
        <v>81</v>
      </c>
      <c r="M84" t="str">
        <f>HYPERLINK("https://www.regulations.gov/docket?D=FDA-2019-H-0548")</f>
        <v>https://www.regulations.gov/docket?D=FDA-2019-H-0548</v>
      </c>
      <c r="N84" t="s">
        <v>80</v>
      </c>
    </row>
    <row r="85" spans="1:14" x14ac:dyDescent="0.25">
      <c r="A85" t="s">
        <v>349</v>
      </c>
      <c r="B85" t="s">
        <v>350</v>
      </c>
      <c r="C85" t="s">
        <v>326</v>
      </c>
      <c r="D85" t="s">
        <v>21</v>
      </c>
      <c r="E85">
        <v>25705</v>
      </c>
      <c r="F85" t="s">
        <v>22</v>
      </c>
      <c r="G85" t="s">
        <v>22</v>
      </c>
      <c r="H85" t="s">
        <v>329</v>
      </c>
      <c r="I85" t="s">
        <v>330</v>
      </c>
      <c r="J85" s="1">
        <v>43405</v>
      </c>
      <c r="K85" s="1">
        <v>43482</v>
      </c>
      <c r="L85" t="s">
        <v>331</v>
      </c>
      <c r="N85" t="s">
        <v>1365</v>
      </c>
    </row>
    <row r="86" spans="1:14" x14ac:dyDescent="0.25">
      <c r="A86" t="s">
        <v>1087</v>
      </c>
      <c r="B86" t="s">
        <v>1088</v>
      </c>
      <c r="C86" t="s">
        <v>1089</v>
      </c>
      <c r="D86" t="s">
        <v>21</v>
      </c>
      <c r="E86">
        <v>25504</v>
      </c>
      <c r="F86" t="s">
        <v>22</v>
      </c>
      <c r="G86" t="s">
        <v>22</v>
      </c>
      <c r="H86" t="s">
        <v>329</v>
      </c>
      <c r="I86" t="s">
        <v>1981</v>
      </c>
      <c r="J86" t="s">
        <v>80</v>
      </c>
      <c r="K86" s="1">
        <v>43473</v>
      </c>
      <c r="L86" t="s">
        <v>81</v>
      </c>
      <c r="M86" t="str">
        <f>HYPERLINK("https://www.regulations.gov/docket?D=FDA-2019-H-0081")</f>
        <v>https://www.regulations.gov/docket?D=FDA-2019-H-0081</v>
      </c>
      <c r="N86" t="s">
        <v>80</v>
      </c>
    </row>
    <row r="87" spans="1:14" x14ac:dyDescent="0.25">
      <c r="A87" t="s">
        <v>2481</v>
      </c>
      <c r="B87" t="s">
        <v>2482</v>
      </c>
      <c r="C87" t="s">
        <v>98</v>
      </c>
      <c r="D87" t="s">
        <v>21</v>
      </c>
      <c r="E87">
        <v>25271</v>
      </c>
      <c r="F87" t="s">
        <v>22</v>
      </c>
      <c r="G87" t="s">
        <v>22</v>
      </c>
      <c r="H87" t="s">
        <v>329</v>
      </c>
      <c r="I87" t="s">
        <v>330</v>
      </c>
      <c r="J87" s="1">
        <v>43403</v>
      </c>
      <c r="K87" s="1">
        <v>43468</v>
      </c>
      <c r="L87" t="s">
        <v>331</v>
      </c>
      <c r="N87" t="s">
        <v>1365</v>
      </c>
    </row>
    <row r="88" spans="1:14" x14ac:dyDescent="0.25">
      <c r="A88" t="s">
        <v>121</v>
      </c>
      <c r="B88" t="s">
        <v>122</v>
      </c>
      <c r="C88" t="s">
        <v>98</v>
      </c>
      <c r="D88" t="s">
        <v>21</v>
      </c>
      <c r="E88">
        <v>25271</v>
      </c>
      <c r="F88" t="s">
        <v>22</v>
      </c>
      <c r="G88" t="s">
        <v>22</v>
      </c>
      <c r="H88" t="s">
        <v>329</v>
      </c>
      <c r="I88" t="s">
        <v>330</v>
      </c>
      <c r="J88" s="1">
        <v>43396</v>
      </c>
      <c r="K88" s="1">
        <v>43454</v>
      </c>
      <c r="L88" t="s">
        <v>331</v>
      </c>
      <c r="N88" t="s">
        <v>1330</v>
      </c>
    </row>
    <row r="89" spans="1:14" x14ac:dyDescent="0.25">
      <c r="A89" t="s">
        <v>510</v>
      </c>
      <c r="B89" t="s">
        <v>3993</v>
      </c>
      <c r="C89" t="s">
        <v>512</v>
      </c>
      <c r="D89" t="s">
        <v>21</v>
      </c>
      <c r="E89">
        <v>26201</v>
      </c>
      <c r="F89" t="s">
        <v>22</v>
      </c>
      <c r="G89" t="s">
        <v>22</v>
      </c>
      <c r="H89" t="s">
        <v>329</v>
      </c>
      <c r="I89" t="s">
        <v>449</v>
      </c>
      <c r="J89" s="1">
        <v>43372</v>
      </c>
      <c r="K89" s="1">
        <v>43440</v>
      </c>
      <c r="L89" t="s">
        <v>331</v>
      </c>
      <c r="N89" t="s">
        <v>1330</v>
      </c>
    </row>
    <row r="90" spans="1:14" x14ac:dyDescent="0.25">
      <c r="A90" t="s">
        <v>1075</v>
      </c>
      <c r="B90" t="s">
        <v>1076</v>
      </c>
      <c r="C90" t="s">
        <v>326</v>
      </c>
      <c r="D90" t="s">
        <v>21</v>
      </c>
      <c r="E90">
        <v>25701</v>
      </c>
      <c r="F90" t="s">
        <v>22</v>
      </c>
      <c r="G90" t="s">
        <v>22</v>
      </c>
      <c r="H90" t="s">
        <v>329</v>
      </c>
      <c r="I90" t="s">
        <v>1100</v>
      </c>
      <c r="J90" s="1">
        <v>43383</v>
      </c>
      <c r="K90" s="1">
        <v>43433</v>
      </c>
      <c r="L90" t="s">
        <v>331</v>
      </c>
      <c r="N90" t="s">
        <v>1330</v>
      </c>
    </row>
    <row r="91" spans="1:14" x14ac:dyDescent="0.25">
      <c r="A91" t="s">
        <v>4101</v>
      </c>
      <c r="B91" t="s">
        <v>4102</v>
      </c>
      <c r="C91" t="s">
        <v>271</v>
      </c>
      <c r="D91" t="s">
        <v>21</v>
      </c>
      <c r="E91">
        <v>25405</v>
      </c>
      <c r="F91" t="s">
        <v>22</v>
      </c>
      <c r="G91" t="s">
        <v>22</v>
      </c>
      <c r="H91" t="s">
        <v>329</v>
      </c>
      <c r="I91" t="s">
        <v>2558</v>
      </c>
      <c r="J91" t="s">
        <v>80</v>
      </c>
      <c r="K91" s="1">
        <v>43420</v>
      </c>
      <c r="L91" t="s">
        <v>81</v>
      </c>
      <c r="M91" t="str">
        <f>HYPERLINK("https://www.regulations.gov/docket?D=FDA-2018-H-4361")</f>
        <v>https://www.regulations.gov/docket?D=FDA-2018-H-4361</v>
      </c>
      <c r="N91" t="s">
        <v>80</v>
      </c>
    </row>
    <row r="92" spans="1:14" x14ac:dyDescent="0.25">
      <c r="A92" t="s">
        <v>1061</v>
      </c>
      <c r="B92" t="s">
        <v>1062</v>
      </c>
      <c r="C92" t="s">
        <v>48</v>
      </c>
      <c r="D92" t="s">
        <v>21</v>
      </c>
      <c r="E92">
        <v>25314</v>
      </c>
      <c r="F92" t="s">
        <v>22</v>
      </c>
      <c r="G92" t="s">
        <v>22</v>
      </c>
      <c r="H92" t="s">
        <v>329</v>
      </c>
      <c r="I92" t="s">
        <v>1981</v>
      </c>
      <c r="J92" s="1">
        <v>43365</v>
      </c>
      <c r="K92" s="1">
        <v>43419</v>
      </c>
      <c r="L92" t="s">
        <v>331</v>
      </c>
      <c r="N92" t="s">
        <v>1365</v>
      </c>
    </row>
    <row r="93" spans="1:14" x14ac:dyDescent="0.25">
      <c r="A93" t="s">
        <v>485</v>
      </c>
      <c r="B93" t="s">
        <v>486</v>
      </c>
      <c r="C93" t="s">
        <v>487</v>
      </c>
      <c r="D93" t="s">
        <v>21</v>
      </c>
      <c r="E93">
        <v>25840</v>
      </c>
      <c r="F93" t="s">
        <v>22</v>
      </c>
      <c r="G93" t="s">
        <v>22</v>
      </c>
      <c r="H93" t="s">
        <v>329</v>
      </c>
      <c r="I93" t="s">
        <v>1981</v>
      </c>
      <c r="J93" s="1">
        <v>43358</v>
      </c>
      <c r="K93" s="1">
        <v>43412</v>
      </c>
      <c r="L93" t="s">
        <v>331</v>
      </c>
      <c r="N93" t="s">
        <v>1365</v>
      </c>
    </row>
    <row r="94" spans="1:14" x14ac:dyDescent="0.25">
      <c r="A94" t="s">
        <v>366</v>
      </c>
      <c r="B94" t="s">
        <v>367</v>
      </c>
      <c r="C94" t="s">
        <v>113</v>
      </c>
      <c r="D94" t="s">
        <v>21</v>
      </c>
      <c r="E94">
        <v>25801</v>
      </c>
      <c r="F94" t="s">
        <v>22</v>
      </c>
      <c r="G94" t="s">
        <v>22</v>
      </c>
      <c r="H94" t="s">
        <v>329</v>
      </c>
      <c r="I94" t="s">
        <v>1981</v>
      </c>
      <c r="J94" s="1">
        <v>43356</v>
      </c>
      <c r="K94" s="1">
        <v>43412</v>
      </c>
      <c r="L94" t="s">
        <v>331</v>
      </c>
      <c r="N94" t="s">
        <v>1365</v>
      </c>
    </row>
    <row r="95" spans="1:14" x14ac:dyDescent="0.25">
      <c r="A95" t="s">
        <v>2356</v>
      </c>
      <c r="B95" t="s">
        <v>2357</v>
      </c>
      <c r="C95" t="s">
        <v>2358</v>
      </c>
      <c r="D95" t="s">
        <v>21</v>
      </c>
      <c r="E95">
        <v>25177</v>
      </c>
      <c r="F95" t="s">
        <v>22</v>
      </c>
      <c r="G95" t="s">
        <v>22</v>
      </c>
      <c r="H95" t="s">
        <v>329</v>
      </c>
      <c r="I95" t="s">
        <v>1981</v>
      </c>
      <c r="J95" t="s">
        <v>80</v>
      </c>
      <c r="K95" s="1">
        <v>43361</v>
      </c>
      <c r="L95" t="s">
        <v>81</v>
      </c>
      <c r="M95" t="str">
        <f>HYPERLINK("https://www.regulations.gov/docket?D=FDA-2018-H-3517")</f>
        <v>https://www.regulations.gov/docket?D=FDA-2018-H-3517</v>
      </c>
      <c r="N95" t="s">
        <v>80</v>
      </c>
    </row>
    <row r="96" spans="1:14" x14ac:dyDescent="0.25">
      <c r="A96" t="s">
        <v>2836</v>
      </c>
      <c r="B96" t="s">
        <v>4901</v>
      </c>
      <c r="C96" t="s">
        <v>637</v>
      </c>
      <c r="D96" t="s">
        <v>21</v>
      </c>
      <c r="E96">
        <v>26104</v>
      </c>
      <c r="F96" t="s">
        <v>22</v>
      </c>
      <c r="G96" t="s">
        <v>22</v>
      </c>
      <c r="H96" t="s">
        <v>329</v>
      </c>
      <c r="I96" t="s">
        <v>449</v>
      </c>
      <c r="J96" s="1">
        <v>43335</v>
      </c>
      <c r="K96" s="1">
        <v>43342</v>
      </c>
      <c r="L96" t="s">
        <v>331</v>
      </c>
      <c r="N96" t="s">
        <v>1365</v>
      </c>
    </row>
    <row r="97" spans="1:14" x14ac:dyDescent="0.25">
      <c r="A97" t="s">
        <v>1294</v>
      </c>
      <c r="B97" t="s">
        <v>4904</v>
      </c>
      <c r="C97" t="s">
        <v>304</v>
      </c>
      <c r="D97" t="s">
        <v>21</v>
      </c>
      <c r="E97">
        <v>24740</v>
      </c>
      <c r="F97" t="s">
        <v>22</v>
      </c>
      <c r="G97" t="s">
        <v>22</v>
      </c>
      <c r="H97" t="s">
        <v>329</v>
      </c>
      <c r="I97" t="s">
        <v>1981</v>
      </c>
      <c r="J97" s="1">
        <v>43339</v>
      </c>
      <c r="K97" s="1">
        <v>43342</v>
      </c>
      <c r="L97" t="s">
        <v>331</v>
      </c>
      <c r="N97" t="s">
        <v>1365</v>
      </c>
    </row>
    <row r="98" spans="1:14" x14ac:dyDescent="0.25">
      <c r="A98" t="s">
        <v>4947</v>
      </c>
      <c r="B98" t="s">
        <v>4948</v>
      </c>
      <c r="C98" t="s">
        <v>2358</v>
      </c>
      <c r="D98" t="s">
        <v>21</v>
      </c>
      <c r="E98">
        <v>25177</v>
      </c>
      <c r="F98" t="s">
        <v>22</v>
      </c>
      <c r="G98" t="s">
        <v>22</v>
      </c>
      <c r="H98" t="s">
        <v>329</v>
      </c>
      <c r="I98" t="s">
        <v>1981</v>
      </c>
      <c r="J98" s="1">
        <v>43259</v>
      </c>
      <c r="K98" s="1">
        <v>43314</v>
      </c>
      <c r="L98" t="s">
        <v>331</v>
      </c>
      <c r="N98" t="s">
        <v>1330</v>
      </c>
    </row>
    <row r="99" spans="1:14" x14ac:dyDescent="0.25">
      <c r="A99" t="s">
        <v>2952</v>
      </c>
      <c r="B99" t="s">
        <v>2953</v>
      </c>
      <c r="C99" t="s">
        <v>326</v>
      </c>
      <c r="D99" t="s">
        <v>21</v>
      </c>
      <c r="E99">
        <v>25702</v>
      </c>
      <c r="F99" t="s">
        <v>22</v>
      </c>
      <c r="G99" t="s">
        <v>22</v>
      </c>
      <c r="H99" t="s">
        <v>329</v>
      </c>
      <c r="I99" t="s">
        <v>330</v>
      </c>
      <c r="J99" s="1">
        <v>43291</v>
      </c>
      <c r="K99" s="1">
        <v>43314</v>
      </c>
      <c r="L99" t="s">
        <v>331</v>
      </c>
      <c r="N99" t="s">
        <v>1365</v>
      </c>
    </row>
    <row r="100" spans="1:14" x14ac:dyDescent="0.25">
      <c r="A100" t="s">
        <v>4116</v>
      </c>
      <c r="B100" t="s">
        <v>2723</v>
      </c>
      <c r="C100" t="s">
        <v>48</v>
      </c>
      <c r="D100" t="s">
        <v>21</v>
      </c>
      <c r="E100">
        <v>25315</v>
      </c>
      <c r="F100" t="s">
        <v>22</v>
      </c>
      <c r="G100" t="s">
        <v>22</v>
      </c>
      <c r="H100" t="s">
        <v>329</v>
      </c>
      <c r="I100" t="s">
        <v>2558</v>
      </c>
      <c r="J100" s="1">
        <v>43300</v>
      </c>
      <c r="K100" s="1">
        <v>43314</v>
      </c>
      <c r="L100" t="s">
        <v>331</v>
      </c>
      <c r="N100" t="s">
        <v>1330</v>
      </c>
    </row>
    <row r="101" spans="1:14" x14ac:dyDescent="0.25">
      <c r="A101" t="s">
        <v>139</v>
      </c>
      <c r="B101" t="s">
        <v>140</v>
      </c>
      <c r="C101" t="s">
        <v>48</v>
      </c>
      <c r="D101" t="s">
        <v>21</v>
      </c>
      <c r="E101">
        <v>25387</v>
      </c>
      <c r="F101" t="s">
        <v>22</v>
      </c>
      <c r="G101" t="s">
        <v>22</v>
      </c>
      <c r="H101" t="s">
        <v>329</v>
      </c>
      <c r="I101" t="s">
        <v>449</v>
      </c>
      <c r="J101" s="1">
        <v>43300</v>
      </c>
      <c r="K101" s="1">
        <v>43307</v>
      </c>
      <c r="L101" t="s">
        <v>331</v>
      </c>
      <c r="N101" t="s">
        <v>1330</v>
      </c>
    </row>
    <row r="102" spans="1:14" x14ac:dyDescent="0.25">
      <c r="A102" t="s">
        <v>359</v>
      </c>
      <c r="B102" t="s">
        <v>2639</v>
      </c>
      <c r="C102" t="s">
        <v>326</v>
      </c>
      <c r="D102" t="s">
        <v>21</v>
      </c>
      <c r="E102">
        <v>25701</v>
      </c>
      <c r="F102" t="s">
        <v>22</v>
      </c>
      <c r="G102" t="s">
        <v>22</v>
      </c>
      <c r="H102" t="s">
        <v>329</v>
      </c>
      <c r="I102" t="s">
        <v>330</v>
      </c>
      <c r="J102" s="1">
        <v>43291</v>
      </c>
      <c r="K102" s="1">
        <v>43307</v>
      </c>
      <c r="L102" t="s">
        <v>331</v>
      </c>
      <c r="N102" t="s">
        <v>1365</v>
      </c>
    </row>
    <row r="103" spans="1:14" x14ac:dyDescent="0.25">
      <c r="A103" t="s">
        <v>3181</v>
      </c>
      <c r="B103" t="s">
        <v>3182</v>
      </c>
      <c r="C103" t="s">
        <v>326</v>
      </c>
      <c r="D103" t="s">
        <v>21</v>
      </c>
      <c r="E103">
        <v>25701</v>
      </c>
      <c r="F103" t="s">
        <v>22</v>
      </c>
      <c r="G103" t="s">
        <v>22</v>
      </c>
      <c r="H103" t="s">
        <v>329</v>
      </c>
      <c r="I103" t="s">
        <v>330</v>
      </c>
      <c r="J103" s="1">
        <v>43291</v>
      </c>
      <c r="K103" s="1">
        <v>43307</v>
      </c>
      <c r="L103" t="s">
        <v>331</v>
      </c>
      <c r="N103" t="s">
        <v>1365</v>
      </c>
    </row>
    <row r="104" spans="1:14" x14ac:dyDescent="0.25">
      <c r="A104" t="s">
        <v>970</v>
      </c>
      <c r="B104" t="s">
        <v>1090</v>
      </c>
      <c r="C104" t="s">
        <v>326</v>
      </c>
      <c r="D104" t="s">
        <v>21</v>
      </c>
      <c r="E104">
        <v>25701</v>
      </c>
      <c r="F104" t="s">
        <v>22</v>
      </c>
      <c r="G104" t="s">
        <v>22</v>
      </c>
      <c r="H104" t="s">
        <v>329</v>
      </c>
      <c r="I104" t="s">
        <v>1981</v>
      </c>
      <c r="J104" s="1">
        <v>43291</v>
      </c>
      <c r="K104" s="1">
        <v>43307</v>
      </c>
      <c r="L104" t="s">
        <v>331</v>
      </c>
      <c r="N104" t="s">
        <v>1365</v>
      </c>
    </row>
    <row r="105" spans="1:14" x14ac:dyDescent="0.25">
      <c r="A105" t="s">
        <v>2302</v>
      </c>
      <c r="B105" t="s">
        <v>2303</v>
      </c>
      <c r="C105" t="s">
        <v>774</v>
      </c>
      <c r="D105" t="s">
        <v>21</v>
      </c>
      <c r="E105">
        <v>25428</v>
      </c>
      <c r="F105" t="s">
        <v>22</v>
      </c>
      <c r="G105" t="s">
        <v>22</v>
      </c>
      <c r="H105" t="s">
        <v>329</v>
      </c>
      <c r="I105" t="s">
        <v>330</v>
      </c>
      <c r="J105" s="1">
        <v>43286</v>
      </c>
      <c r="K105" s="1">
        <v>43300</v>
      </c>
      <c r="L105" t="s">
        <v>331</v>
      </c>
      <c r="N105" t="s">
        <v>1330</v>
      </c>
    </row>
    <row r="106" spans="1:14" x14ac:dyDescent="0.25">
      <c r="A106" t="s">
        <v>2272</v>
      </c>
      <c r="B106" t="s">
        <v>4985</v>
      </c>
      <c r="C106" t="s">
        <v>1466</v>
      </c>
      <c r="D106" t="s">
        <v>21</v>
      </c>
      <c r="E106">
        <v>25209</v>
      </c>
      <c r="F106" t="s">
        <v>22</v>
      </c>
      <c r="G106" t="s">
        <v>22</v>
      </c>
      <c r="H106" t="s">
        <v>329</v>
      </c>
      <c r="I106" t="s">
        <v>1981</v>
      </c>
      <c r="J106" s="1">
        <v>43286</v>
      </c>
      <c r="K106" s="1">
        <v>43300</v>
      </c>
      <c r="L106" t="s">
        <v>331</v>
      </c>
      <c r="N106" t="s">
        <v>1330</v>
      </c>
    </row>
    <row r="107" spans="1:14" x14ac:dyDescent="0.25">
      <c r="A107" t="s">
        <v>3271</v>
      </c>
      <c r="B107" t="s">
        <v>3272</v>
      </c>
      <c r="C107" t="s">
        <v>48</v>
      </c>
      <c r="D107" t="s">
        <v>21</v>
      </c>
      <c r="E107">
        <v>25304</v>
      </c>
      <c r="F107" t="s">
        <v>22</v>
      </c>
      <c r="G107" t="s">
        <v>22</v>
      </c>
      <c r="H107" t="s">
        <v>329</v>
      </c>
      <c r="I107" t="s">
        <v>1981</v>
      </c>
      <c r="J107" t="s">
        <v>80</v>
      </c>
      <c r="K107" s="1">
        <v>43290</v>
      </c>
      <c r="L107" t="s">
        <v>81</v>
      </c>
      <c r="M107" t="str">
        <f>HYPERLINK("https://www.regulations.gov/docket?D=FDA-2018-H-2618")</f>
        <v>https://www.regulations.gov/docket?D=FDA-2018-H-2618</v>
      </c>
      <c r="N107" t="s">
        <v>80</v>
      </c>
    </row>
    <row r="108" spans="1:14" x14ac:dyDescent="0.25">
      <c r="A108" t="s">
        <v>3475</v>
      </c>
      <c r="B108" t="s">
        <v>3476</v>
      </c>
      <c r="C108" t="s">
        <v>3477</v>
      </c>
      <c r="D108" t="s">
        <v>21</v>
      </c>
      <c r="E108">
        <v>25818</v>
      </c>
      <c r="F108" t="s">
        <v>22</v>
      </c>
      <c r="G108" t="s">
        <v>22</v>
      </c>
      <c r="H108" t="s">
        <v>329</v>
      </c>
      <c r="I108" t="s">
        <v>1100</v>
      </c>
      <c r="J108" s="1">
        <v>43271</v>
      </c>
      <c r="K108" s="1">
        <v>43286</v>
      </c>
      <c r="L108" t="s">
        <v>331</v>
      </c>
      <c r="N108" t="s">
        <v>1365</v>
      </c>
    </row>
    <row r="109" spans="1:14" x14ac:dyDescent="0.25">
      <c r="A109" t="s">
        <v>2415</v>
      </c>
      <c r="B109" t="s">
        <v>2416</v>
      </c>
      <c r="C109" t="s">
        <v>2417</v>
      </c>
      <c r="D109" t="s">
        <v>21</v>
      </c>
      <c r="E109">
        <v>25085</v>
      </c>
      <c r="F109" t="s">
        <v>22</v>
      </c>
      <c r="G109" t="s">
        <v>22</v>
      </c>
      <c r="H109" t="s">
        <v>329</v>
      </c>
      <c r="I109" t="s">
        <v>1981</v>
      </c>
      <c r="J109" s="1">
        <v>43269</v>
      </c>
      <c r="K109" s="1">
        <v>43279</v>
      </c>
      <c r="L109" t="s">
        <v>331</v>
      </c>
      <c r="N109" t="s">
        <v>1365</v>
      </c>
    </row>
    <row r="110" spans="1:14" x14ac:dyDescent="0.25">
      <c r="A110" t="s">
        <v>2608</v>
      </c>
      <c r="B110" t="s">
        <v>2609</v>
      </c>
      <c r="C110" t="s">
        <v>683</v>
      </c>
      <c r="D110" t="s">
        <v>21</v>
      </c>
      <c r="E110">
        <v>26062</v>
      </c>
      <c r="F110" t="s">
        <v>22</v>
      </c>
      <c r="G110" t="s">
        <v>22</v>
      </c>
      <c r="H110" t="s">
        <v>329</v>
      </c>
      <c r="I110" t="s">
        <v>330</v>
      </c>
      <c r="J110" s="1">
        <v>43226</v>
      </c>
      <c r="K110" s="1">
        <v>43279</v>
      </c>
      <c r="L110" t="s">
        <v>331</v>
      </c>
      <c r="N110" t="s">
        <v>1330</v>
      </c>
    </row>
    <row r="111" spans="1:14" x14ac:dyDescent="0.25">
      <c r="A111" t="s">
        <v>970</v>
      </c>
      <c r="B111" t="s">
        <v>1600</v>
      </c>
      <c r="C111" t="s">
        <v>98</v>
      </c>
      <c r="D111" t="s">
        <v>21</v>
      </c>
      <c r="E111">
        <v>25271</v>
      </c>
      <c r="F111" t="s">
        <v>22</v>
      </c>
      <c r="G111" t="s">
        <v>22</v>
      </c>
      <c r="H111" t="s">
        <v>329</v>
      </c>
      <c r="I111" t="s">
        <v>1981</v>
      </c>
      <c r="J111" s="1">
        <v>43228</v>
      </c>
      <c r="K111" s="1">
        <v>43279</v>
      </c>
      <c r="L111" t="s">
        <v>331</v>
      </c>
      <c r="N111" t="s">
        <v>1330</v>
      </c>
    </row>
    <row r="112" spans="1:14" x14ac:dyDescent="0.25">
      <c r="A112" t="s">
        <v>3290</v>
      </c>
      <c r="B112" t="s">
        <v>2557</v>
      </c>
      <c r="C112" t="s">
        <v>271</v>
      </c>
      <c r="D112" t="s">
        <v>21</v>
      </c>
      <c r="E112">
        <v>25404</v>
      </c>
      <c r="F112" t="s">
        <v>22</v>
      </c>
      <c r="G112" t="s">
        <v>22</v>
      </c>
      <c r="H112" t="s">
        <v>329</v>
      </c>
      <c r="I112" t="s">
        <v>2558</v>
      </c>
      <c r="J112" s="1">
        <v>43272</v>
      </c>
      <c r="K112" s="1">
        <v>43279</v>
      </c>
      <c r="L112" t="s">
        <v>331</v>
      </c>
      <c r="N112" t="s">
        <v>1330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CB4B-597B-47B5-A3A5-100146C98E81}">
  <dimension ref="A1:N38"/>
  <sheetViews>
    <sheetView workbookViewId="0">
      <selection activeCell="A2" sqref="A2:XFD3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75</v>
      </c>
      <c r="B2" t="s">
        <v>76</v>
      </c>
      <c r="C2" t="s">
        <v>77</v>
      </c>
      <c r="D2" t="s">
        <v>21</v>
      </c>
      <c r="E2">
        <v>25671</v>
      </c>
      <c r="F2" t="s">
        <v>22</v>
      </c>
      <c r="G2" t="s">
        <v>22</v>
      </c>
      <c r="H2" t="s">
        <v>78</v>
      </c>
      <c r="I2" t="s">
        <v>79</v>
      </c>
      <c r="J2" t="s">
        <v>80</v>
      </c>
      <c r="K2" s="1">
        <v>43735</v>
      </c>
      <c r="L2" t="s">
        <v>81</v>
      </c>
      <c r="M2" t="str">
        <f>HYPERLINK("https://www.regulations.gov/docket?D=FDA-2019-H-4486")</f>
        <v>https://www.regulations.gov/docket?D=FDA-2019-H-4486</v>
      </c>
      <c r="N2" t="s">
        <v>80</v>
      </c>
    </row>
    <row r="3" spans="1:14" x14ac:dyDescent="0.25">
      <c r="A3" t="s">
        <v>2676</v>
      </c>
      <c r="B3" t="s">
        <v>2677</v>
      </c>
      <c r="C3" t="s">
        <v>326</v>
      </c>
      <c r="D3" t="s">
        <v>21</v>
      </c>
      <c r="E3">
        <v>25705</v>
      </c>
      <c r="F3" t="s">
        <v>22</v>
      </c>
      <c r="G3" t="s">
        <v>22</v>
      </c>
      <c r="H3" t="s">
        <v>78</v>
      </c>
      <c r="I3" t="s">
        <v>79</v>
      </c>
      <c r="J3" t="s">
        <v>80</v>
      </c>
      <c r="K3" s="1">
        <v>43560</v>
      </c>
      <c r="L3" t="s">
        <v>81</v>
      </c>
      <c r="M3" t="str">
        <f>HYPERLINK("https://www.regulations.gov/docket?D=FDA-2019-H-1599")</f>
        <v>https://www.regulations.gov/docket?D=FDA-2019-H-1599</v>
      </c>
      <c r="N3" t="s">
        <v>80</v>
      </c>
    </row>
    <row r="4" spans="1:14" x14ac:dyDescent="0.25">
      <c r="A4" t="s">
        <v>2696</v>
      </c>
      <c r="B4" t="s">
        <v>2697</v>
      </c>
      <c r="C4" t="s">
        <v>326</v>
      </c>
      <c r="D4" t="s">
        <v>21</v>
      </c>
      <c r="E4">
        <v>25705</v>
      </c>
      <c r="F4" t="s">
        <v>22</v>
      </c>
      <c r="G4" t="s">
        <v>22</v>
      </c>
      <c r="H4" t="s">
        <v>78</v>
      </c>
      <c r="I4" t="s">
        <v>2698</v>
      </c>
      <c r="J4" t="s">
        <v>80</v>
      </c>
      <c r="K4" s="1">
        <v>43559</v>
      </c>
      <c r="L4" t="s">
        <v>81</v>
      </c>
      <c r="M4" t="str">
        <f>HYPERLINK("https://www.regulations.gov/docket?D=FDA-2019-H-1588")</f>
        <v>https://www.regulations.gov/docket?D=FDA-2019-H-1588</v>
      </c>
      <c r="N4" t="s">
        <v>80</v>
      </c>
    </row>
    <row r="5" spans="1:14" x14ac:dyDescent="0.25">
      <c r="A5" t="s">
        <v>2025</v>
      </c>
      <c r="B5" t="s">
        <v>2027</v>
      </c>
      <c r="C5" t="s">
        <v>2008</v>
      </c>
      <c r="D5" t="s">
        <v>21</v>
      </c>
      <c r="E5">
        <v>25674</v>
      </c>
      <c r="F5" t="s">
        <v>22</v>
      </c>
      <c r="G5" t="s">
        <v>22</v>
      </c>
      <c r="H5" t="s">
        <v>78</v>
      </c>
      <c r="I5" t="s">
        <v>79</v>
      </c>
      <c r="J5" s="1">
        <v>43488</v>
      </c>
      <c r="K5" s="1">
        <v>43559</v>
      </c>
      <c r="L5" t="s">
        <v>331</v>
      </c>
      <c r="N5" t="s">
        <v>1302</v>
      </c>
    </row>
    <row r="6" spans="1:14" x14ac:dyDescent="0.25">
      <c r="A6" t="s">
        <v>1464</v>
      </c>
      <c r="B6" t="s">
        <v>2795</v>
      </c>
      <c r="C6" t="s">
        <v>2796</v>
      </c>
      <c r="D6" t="s">
        <v>21</v>
      </c>
      <c r="E6">
        <v>25003</v>
      </c>
      <c r="F6" t="s">
        <v>22</v>
      </c>
      <c r="G6" t="s">
        <v>22</v>
      </c>
      <c r="H6" t="s">
        <v>78</v>
      </c>
      <c r="I6" t="s">
        <v>2797</v>
      </c>
      <c r="J6" s="1">
        <v>43479</v>
      </c>
      <c r="K6" s="1">
        <v>43552</v>
      </c>
      <c r="L6" t="s">
        <v>331</v>
      </c>
      <c r="N6" t="s">
        <v>1302</v>
      </c>
    </row>
    <row r="7" spans="1:14" x14ac:dyDescent="0.25">
      <c r="A7" t="s">
        <v>343</v>
      </c>
      <c r="B7" t="s">
        <v>2974</v>
      </c>
      <c r="C7" t="s">
        <v>37</v>
      </c>
      <c r="D7" t="s">
        <v>21</v>
      </c>
      <c r="E7">
        <v>26505</v>
      </c>
      <c r="F7" t="s">
        <v>22</v>
      </c>
      <c r="G7" t="s">
        <v>22</v>
      </c>
      <c r="H7" t="s">
        <v>78</v>
      </c>
      <c r="I7" t="s">
        <v>2797</v>
      </c>
      <c r="J7" s="1">
        <v>43444</v>
      </c>
      <c r="K7" s="1">
        <v>43524</v>
      </c>
      <c r="L7" t="s">
        <v>331</v>
      </c>
      <c r="N7" t="s">
        <v>1299</v>
      </c>
    </row>
    <row r="8" spans="1:14" x14ac:dyDescent="0.25">
      <c r="A8" t="s">
        <v>544</v>
      </c>
      <c r="B8" t="s">
        <v>545</v>
      </c>
      <c r="C8" t="s">
        <v>546</v>
      </c>
      <c r="D8" t="s">
        <v>21</v>
      </c>
      <c r="E8">
        <v>25529</v>
      </c>
      <c r="F8" t="s">
        <v>22</v>
      </c>
      <c r="G8" t="s">
        <v>22</v>
      </c>
      <c r="H8" t="s">
        <v>78</v>
      </c>
      <c r="I8" t="s">
        <v>2797</v>
      </c>
      <c r="J8" s="1">
        <v>43423</v>
      </c>
      <c r="K8" s="1">
        <v>43496</v>
      </c>
      <c r="L8" t="s">
        <v>331</v>
      </c>
      <c r="N8" t="s">
        <v>1299</v>
      </c>
    </row>
    <row r="9" spans="1:14" x14ac:dyDescent="0.25">
      <c r="A9" t="s">
        <v>2006</v>
      </c>
      <c r="B9" t="s">
        <v>2007</v>
      </c>
      <c r="C9" t="s">
        <v>2008</v>
      </c>
      <c r="D9" t="s">
        <v>21</v>
      </c>
      <c r="E9">
        <v>25674</v>
      </c>
      <c r="F9" t="s">
        <v>22</v>
      </c>
      <c r="G9" t="s">
        <v>22</v>
      </c>
      <c r="H9" t="s">
        <v>78</v>
      </c>
      <c r="I9" t="s">
        <v>2698</v>
      </c>
      <c r="J9" s="1">
        <v>43416</v>
      </c>
      <c r="K9" s="1">
        <v>43482</v>
      </c>
      <c r="L9" t="s">
        <v>331</v>
      </c>
      <c r="N9" t="s">
        <v>1302</v>
      </c>
    </row>
    <row r="10" spans="1:14" x14ac:dyDescent="0.25">
      <c r="A10" t="s">
        <v>3980</v>
      </c>
      <c r="B10" t="s">
        <v>3981</v>
      </c>
      <c r="C10" t="s">
        <v>540</v>
      </c>
      <c r="D10" t="s">
        <v>21</v>
      </c>
      <c r="E10">
        <v>25130</v>
      </c>
      <c r="F10" t="s">
        <v>22</v>
      </c>
      <c r="G10" t="s">
        <v>22</v>
      </c>
      <c r="H10" t="s">
        <v>78</v>
      </c>
      <c r="I10" t="s">
        <v>79</v>
      </c>
      <c r="J10" s="1">
        <v>43388</v>
      </c>
      <c r="K10" s="1">
        <v>43440</v>
      </c>
      <c r="L10" t="s">
        <v>331</v>
      </c>
      <c r="N10" t="s">
        <v>1302</v>
      </c>
    </row>
    <row r="11" spans="1:14" x14ac:dyDescent="0.25">
      <c r="A11" t="s">
        <v>3983</v>
      </c>
      <c r="B11" t="s">
        <v>3984</v>
      </c>
      <c r="C11" t="s">
        <v>543</v>
      </c>
      <c r="D11" t="s">
        <v>21</v>
      </c>
      <c r="E11">
        <v>25142</v>
      </c>
      <c r="F11" t="s">
        <v>22</v>
      </c>
      <c r="G11" t="s">
        <v>22</v>
      </c>
      <c r="H11" t="s">
        <v>78</v>
      </c>
      <c r="I11" t="s">
        <v>2698</v>
      </c>
      <c r="J11" s="1">
        <v>43388</v>
      </c>
      <c r="K11" s="1">
        <v>43440</v>
      </c>
      <c r="L11" t="s">
        <v>331</v>
      </c>
      <c r="N11" t="s">
        <v>1299</v>
      </c>
    </row>
    <row r="12" spans="1:14" x14ac:dyDescent="0.25">
      <c r="A12" t="s">
        <v>4020</v>
      </c>
      <c r="B12" t="s">
        <v>3067</v>
      </c>
      <c r="C12" t="s">
        <v>326</v>
      </c>
      <c r="D12" t="s">
        <v>21</v>
      </c>
      <c r="E12">
        <v>25704</v>
      </c>
      <c r="F12" t="s">
        <v>22</v>
      </c>
      <c r="G12" t="s">
        <v>22</v>
      </c>
      <c r="H12" t="s">
        <v>78</v>
      </c>
      <c r="I12" t="s">
        <v>79</v>
      </c>
      <c r="J12" t="s">
        <v>80</v>
      </c>
      <c r="K12" s="1">
        <v>43431</v>
      </c>
      <c r="L12" t="s">
        <v>81</v>
      </c>
      <c r="M12" t="str">
        <f>HYPERLINK("https://www.regulations.gov/docket?D=FDA-2018-H-4496")</f>
        <v>https://www.regulations.gov/docket?D=FDA-2018-H-4496</v>
      </c>
      <c r="N12" t="s">
        <v>80</v>
      </c>
    </row>
    <row r="13" spans="1:14" x14ac:dyDescent="0.25">
      <c r="A13" t="s">
        <v>2676</v>
      </c>
      <c r="B13" t="s">
        <v>2677</v>
      </c>
      <c r="C13" t="s">
        <v>326</v>
      </c>
      <c r="D13" t="s">
        <v>21</v>
      </c>
      <c r="E13">
        <v>25705</v>
      </c>
      <c r="F13" t="s">
        <v>22</v>
      </c>
      <c r="G13" t="s">
        <v>22</v>
      </c>
      <c r="H13" t="s">
        <v>78</v>
      </c>
      <c r="I13" t="s">
        <v>79</v>
      </c>
      <c r="J13" t="s">
        <v>80</v>
      </c>
      <c r="K13" s="1">
        <v>43402</v>
      </c>
      <c r="L13" t="s">
        <v>81</v>
      </c>
      <c r="M13" t="str">
        <f>HYPERLINK("https://www.regulations.gov/docket?D=FDA-2018-H-4082")</f>
        <v>https://www.regulations.gov/docket?D=FDA-2018-H-4082</v>
      </c>
      <c r="N13" t="s">
        <v>80</v>
      </c>
    </row>
    <row r="14" spans="1:14" x14ac:dyDescent="0.25">
      <c r="A14" t="s">
        <v>2423</v>
      </c>
      <c r="B14" t="s">
        <v>2424</v>
      </c>
      <c r="C14" t="s">
        <v>77</v>
      </c>
      <c r="D14" t="s">
        <v>21</v>
      </c>
      <c r="E14">
        <v>25671</v>
      </c>
      <c r="F14" t="s">
        <v>22</v>
      </c>
      <c r="G14" t="s">
        <v>22</v>
      </c>
      <c r="H14" t="s">
        <v>78</v>
      </c>
      <c r="I14" t="s">
        <v>79</v>
      </c>
      <c r="J14" s="1">
        <v>43263</v>
      </c>
      <c r="K14" s="1">
        <v>43349</v>
      </c>
      <c r="L14" t="s">
        <v>331</v>
      </c>
      <c r="N14" t="s">
        <v>1299</v>
      </c>
    </row>
    <row r="15" spans="1:14" x14ac:dyDescent="0.25">
      <c r="A15" t="s">
        <v>75</v>
      </c>
      <c r="B15" t="s">
        <v>76</v>
      </c>
      <c r="C15" t="s">
        <v>77</v>
      </c>
      <c r="D15" t="s">
        <v>21</v>
      </c>
      <c r="E15">
        <v>25671</v>
      </c>
      <c r="F15" t="s">
        <v>22</v>
      </c>
      <c r="G15" t="s">
        <v>22</v>
      </c>
      <c r="H15" t="s">
        <v>78</v>
      </c>
      <c r="I15" t="s">
        <v>79</v>
      </c>
      <c r="J15" t="s">
        <v>80</v>
      </c>
      <c r="K15" s="1">
        <v>43335</v>
      </c>
      <c r="L15" t="s">
        <v>81</v>
      </c>
      <c r="M15" t="str">
        <f>HYPERLINK("https://www.regulations.gov/docket?D=FDA-2018-H-3250")</f>
        <v>https://www.regulations.gov/docket?D=FDA-2018-H-3250</v>
      </c>
      <c r="N15" t="s">
        <v>80</v>
      </c>
    </row>
    <row r="16" spans="1:14" x14ac:dyDescent="0.25">
      <c r="A16" t="s">
        <v>790</v>
      </c>
      <c r="B16" t="s">
        <v>2918</v>
      </c>
      <c r="C16" t="s">
        <v>2919</v>
      </c>
      <c r="D16" t="s">
        <v>21</v>
      </c>
      <c r="E16">
        <v>25570</v>
      </c>
      <c r="F16" t="s">
        <v>22</v>
      </c>
      <c r="G16" t="s">
        <v>22</v>
      </c>
      <c r="H16" t="s">
        <v>78</v>
      </c>
      <c r="I16" t="s">
        <v>79</v>
      </c>
      <c r="J16" s="1">
        <v>43229</v>
      </c>
      <c r="K16" s="1">
        <v>43279</v>
      </c>
      <c r="L16" t="s">
        <v>331</v>
      </c>
      <c r="N16" t="s">
        <v>1302</v>
      </c>
    </row>
    <row r="17" spans="1:14" x14ac:dyDescent="0.25">
      <c r="A17" t="s">
        <v>3495</v>
      </c>
      <c r="B17" t="s">
        <v>3496</v>
      </c>
      <c r="C17" t="s">
        <v>1014</v>
      </c>
      <c r="D17" t="s">
        <v>21</v>
      </c>
      <c r="E17">
        <v>25530</v>
      </c>
      <c r="F17" t="s">
        <v>22</v>
      </c>
      <c r="G17" t="s">
        <v>22</v>
      </c>
      <c r="H17" t="s">
        <v>78</v>
      </c>
      <c r="I17" t="s">
        <v>79</v>
      </c>
      <c r="J17" t="s">
        <v>80</v>
      </c>
      <c r="K17" s="1">
        <v>43276</v>
      </c>
      <c r="L17" t="s">
        <v>81</v>
      </c>
      <c r="M17" t="str">
        <f>HYPERLINK("https://www.regulations.gov/docket?D=FDA-2018-H-2422")</f>
        <v>https://www.regulations.gov/docket?D=FDA-2018-H-2422</v>
      </c>
      <c r="N17" t="s">
        <v>80</v>
      </c>
    </row>
    <row r="18" spans="1:14" x14ac:dyDescent="0.25">
      <c r="A18" t="s">
        <v>2304</v>
      </c>
      <c r="B18" t="s">
        <v>2697</v>
      </c>
      <c r="C18" t="s">
        <v>326</v>
      </c>
      <c r="D18" t="s">
        <v>21</v>
      </c>
      <c r="E18">
        <v>25705</v>
      </c>
      <c r="F18" t="s">
        <v>22</v>
      </c>
      <c r="G18" t="s">
        <v>22</v>
      </c>
      <c r="H18" t="s">
        <v>78</v>
      </c>
      <c r="I18" t="s">
        <v>2698</v>
      </c>
      <c r="J18" s="1">
        <v>43199</v>
      </c>
      <c r="K18" s="1">
        <v>43258</v>
      </c>
      <c r="L18" t="s">
        <v>331</v>
      </c>
      <c r="N18" t="s">
        <v>1299</v>
      </c>
    </row>
    <row r="19" spans="1:14" x14ac:dyDescent="0.25">
      <c r="A19" t="s">
        <v>3509</v>
      </c>
      <c r="B19" t="s">
        <v>724</v>
      </c>
      <c r="C19" t="s">
        <v>326</v>
      </c>
      <c r="D19" t="s">
        <v>21</v>
      </c>
      <c r="E19">
        <v>25705</v>
      </c>
      <c r="F19" t="s">
        <v>22</v>
      </c>
      <c r="G19" t="s">
        <v>22</v>
      </c>
      <c r="H19" t="s">
        <v>78</v>
      </c>
      <c r="I19" t="s">
        <v>79</v>
      </c>
      <c r="J19" s="1">
        <v>43199</v>
      </c>
      <c r="K19" s="1">
        <v>43258</v>
      </c>
      <c r="L19" t="s">
        <v>331</v>
      </c>
      <c r="N19" t="s">
        <v>332</v>
      </c>
    </row>
    <row r="20" spans="1:14" x14ac:dyDescent="0.25">
      <c r="A20" t="s">
        <v>2954</v>
      </c>
      <c r="B20" t="s">
        <v>2955</v>
      </c>
      <c r="C20" t="s">
        <v>326</v>
      </c>
      <c r="D20" t="s">
        <v>21</v>
      </c>
      <c r="E20">
        <v>25705</v>
      </c>
      <c r="F20" t="s">
        <v>22</v>
      </c>
      <c r="G20" t="s">
        <v>22</v>
      </c>
      <c r="H20" t="s">
        <v>78</v>
      </c>
      <c r="I20" t="s">
        <v>79</v>
      </c>
      <c r="J20" s="1">
        <v>43199</v>
      </c>
      <c r="K20" s="1">
        <v>43258</v>
      </c>
      <c r="L20" t="s">
        <v>331</v>
      </c>
      <c r="N20" t="s">
        <v>1299</v>
      </c>
    </row>
    <row r="21" spans="1:14" x14ac:dyDescent="0.25">
      <c r="A21" t="s">
        <v>5192</v>
      </c>
      <c r="B21" t="s">
        <v>5193</v>
      </c>
      <c r="C21" t="s">
        <v>537</v>
      </c>
      <c r="D21" t="s">
        <v>21</v>
      </c>
      <c r="E21">
        <v>25053</v>
      </c>
      <c r="F21" t="s">
        <v>22</v>
      </c>
      <c r="G21" t="s">
        <v>22</v>
      </c>
      <c r="H21" t="s">
        <v>78</v>
      </c>
      <c r="I21" t="s">
        <v>79</v>
      </c>
      <c r="J21" t="s">
        <v>80</v>
      </c>
      <c r="K21" s="1">
        <v>43251</v>
      </c>
      <c r="L21" t="s">
        <v>81</v>
      </c>
      <c r="M21" t="str">
        <f>HYPERLINK("https://www.regulations.gov/docket?D=FDA-2018-H-2070")</f>
        <v>https://www.regulations.gov/docket?D=FDA-2018-H-2070</v>
      </c>
      <c r="N21" t="s">
        <v>80</v>
      </c>
    </row>
    <row r="22" spans="1:14" x14ac:dyDescent="0.25">
      <c r="A22" t="s">
        <v>1289</v>
      </c>
      <c r="B22" t="s">
        <v>1290</v>
      </c>
      <c r="C22" t="s">
        <v>206</v>
      </c>
      <c r="D22" t="s">
        <v>21</v>
      </c>
      <c r="E22">
        <v>25637</v>
      </c>
      <c r="F22" t="s">
        <v>22</v>
      </c>
      <c r="G22" t="s">
        <v>22</v>
      </c>
      <c r="H22" t="s">
        <v>78</v>
      </c>
      <c r="I22" t="s">
        <v>79</v>
      </c>
      <c r="J22" s="1">
        <v>43193</v>
      </c>
      <c r="K22" s="1">
        <v>43251</v>
      </c>
      <c r="L22" t="s">
        <v>331</v>
      </c>
      <c r="N22" t="s">
        <v>1302</v>
      </c>
    </row>
    <row r="23" spans="1:14" x14ac:dyDescent="0.25">
      <c r="A23" t="s">
        <v>3548</v>
      </c>
      <c r="B23" t="s">
        <v>3549</v>
      </c>
      <c r="C23" t="s">
        <v>138</v>
      </c>
      <c r="D23" t="s">
        <v>21</v>
      </c>
      <c r="E23">
        <v>25547</v>
      </c>
      <c r="F23" t="s">
        <v>22</v>
      </c>
      <c r="G23" t="s">
        <v>22</v>
      </c>
      <c r="H23" t="s">
        <v>78</v>
      </c>
      <c r="I23" t="s">
        <v>2698</v>
      </c>
      <c r="J23" t="s">
        <v>80</v>
      </c>
      <c r="K23" s="1">
        <v>43249</v>
      </c>
      <c r="L23" t="s">
        <v>81</v>
      </c>
      <c r="M23" t="str">
        <f>HYPERLINK("https://www.regulations.gov/docket?D=FDA-2018-H-2031")</f>
        <v>https://www.regulations.gov/docket?D=FDA-2018-H-2031</v>
      </c>
      <c r="N23" t="s">
        <v>80</v>
      </c>
    </row>
    <row r="24" spans="1:14" x14ac:dyDescent="0.25">
      <c r="A24" t="s">
        <v>3388</v>
      </c>
      <c r="B24" t="s">
        <v>3389</v>
      </c>
      <c r="C24" t="s">
        <v>3390</v>
      </c>
      <c r="D24" t="s">
        <v>21</v>
      </c>
      <c r="E24">
        <v>25208</v>
      </c>
      <c r="F24" t="s">
        <v>22</v>
      </c>
      <c r="G24" t="s">
        <v>22</v>
      </c>
      <c r="H24" t="s">
        <v>78</v>
      </c>
      <c r="I24" t="s">
        <v>79</v>
      </c>
      <c r="J24" t="s">
        <v>80</v>
      </c>
      <c r="K24" s="1">
        <v>43249</v>
      </c>
      <c r="L24" t="s">
        <v>81</v>
      </c>
      <c r="M24" t="str">
        <f>HYPERLINK("https://www.regulations.gov/docket?D=FDA-2018-H-2018")</f>
        <v>https://www.regulations.gov/docket?D=FDA-2018-H-2018</v>
      </c>
      <c r="N24" t="s">
        <v>80</v>
      </c>
    </row>
    <row r="25" spans="1:14" x14ac:dyDescent="0.25">
      <c r="A25" t="s">
        <v>3191</v>
      </c>
      <c r="B25" t="s">
        <v>3192</v>
      </c>
      <c r="C25" t="s">
        <v>326</v>
      </c>
      <c r="D25" t="s">
        <v>21</v>
      </c>
      <c r="E25">
        <v>25702</v>
      </c>
      <c r="F25" t="s">
        <v>22</v>
      </c>
      <c r="G25" t="s">
        <v>22</v>
      </c>
      <c r="H25" t="s">
        <v>78</v>
      </c>
      <c r="I25" t="s">
        <v>79</v>
      </c>
      <c r="J25" t="s">
        <v>80</v>
      </c>
      <c r="K25" s="1">
        <v>43245</v>
      </c>
      <c r="L25" t="s">
        <v>81</v>
      </c>
      <c r="M25" t="str">
        <f>HYPERLINK("https://www.regulations.gov/docket?D=FDA-2018-H-2005")</f>
        <v>https://www.regulations.gov/docket?D=FDA-2018-H-2005</v>
      </c>
      <c r="N25" t="s">
        <v>80</v>
      </c>
    </row>
    <row r="26" spans="1:14" x14ac:dyDescent="0.25">
      <c r="A26" t="s">
        <v>1948</v>
      </c>
      <c r="B26" t="s">
        <v>1949</v>
      </c>
      <c r="C26" t="s">
        <v>1950</v>
      </c>
      <c r="D26" t="s">
        <v>21</v>
      </c>
      <c r="E26">
        <v>25260</v>
      </c>
      <c r="F26" t="s">
        <v>22</v>
      </c>
      <c r="G26" t="s">
        <v>22</v>
      </c>
      <c r="H26" t="s">
        <v>78</v>
      </c>
      <c r="I26" t="s">
        <v>79</v>
      </c>
      <c r="J26" s="1">
        <v>43185</v>
      </c>
      <c r="K26" s="1">
        <v>43244</v>
      </c>
      <c r="L26" t="s">
        <v>331</v>
      </c>
      <c r="N26" t="s">
        <v>1302</v>
      </c>
    </row>
    <row r="27" spans="1:14" x14ac:dyDescent="0.25">
      <c r="A27" t="s">
        <v>3367</v>
      </c>
      <c r="B27" t="s">
        <v>3368</v>
      </c>
      <c r="C27" t="s">
        <v>1044</v>
      </c>
      <c r="D27" t="s">
        <v>21</v>
      </c>
      <c r="E27">
        <v>25524</v>
      </c>
      <c r="F27" t="s">
        <v>22</v>
      </c>
      <c r="G27" t="s">
        <v>22</v>
      </c>
      <c r="H27" t="s">
        <v>78</v>
      </c>
      <c r="I27" t="s">
        <v>79</v>
      </c>
      <c r="J27" t="s">
        <v>80</v>
      </c>
      <c r="K27" s="1">
        <v>43238</v>
      </c>
      <c r="L27" t="s">
        <v>81</v>
      </c>
      <c r="M27" t="str">
        <f>HYPERLINK("https://www.regulations.gov/docket?D=FDA-2018-H-1920")</f>
        <v>https://www.regulations.gov/docket?D=FDA-2018-H-1920</v>
      </c>
      <c r="N27" t="s">
        <v>80</v>
      </c>
    </row>
    <row r="28" spans="1:14" x14ac:dyDescent="0.25">
      <c r="A28" t="s">
        <v>3376</v>
      </c>
      <c r="B28" t="s">
        <v>3377</v>
      </c>
      <c r="C28" t="s">
        <v>220</v>
      </c>
      <c r="D28" t="s">
        <v>21</v>
      </c>
      <c r="E28">
        <v>25506</v>
      </c>
      <c r="F28" t="s">
        <v>22</v>
      </c>
      <c r="G28" t="s">
        <v>22</v>
      </c>
      <c r="H28" t="s">
        <v>78</v>
      </c>
      <c r="I28" t="s">
        <v>79</v>
      </c>
      <c r="J28" s="1">
        <v>43179</v>
      </c>
      <c r="K28" s="1">
        <v>43237</v>
      </c>
      <c r="L28" t="s">
        <v>331</v>
      </c>
      <c r="N28" t="s">
        <v>1299</v>
      </c>
    </row>
    <row r="29" spans="1:14" x14ac:dyDescent="0.25">
      <c r="A29" t="s">
        <v>4245</v>
      </c>
      <c r="B29" t="s">
        <v>4246</v>
      </c>
      <c r="C29" t="s">
        <v>326</v>
      </c>
      <c r="D29" t="s">
        <v>21</v>
      </c>
      <c r="E29">
        <v>25702</v>
      </c>
      <c r="F29" t="s">
        <v>22</v>
      </c>
      <c r="G29" t="s">
        <v>22</v>
      </c>
      <c r="H29" t="s">
        <v>78</v>
      </c>
      <c r="I29" t="s">
        <v>79</v>
      </c>
      <c r="J29" t="s">
        <v>80</v>
      </c>
      <c r="K29" s="1">
        <v>43230</v>
      </c>
      <c r="L29" t="s">
        <v>81</v>
      </c>
      <c r="M29" t="str">
        <f>HYPERLINK("https://www.regulations.gov/docket?D=FDA-2018-H-1810")</f>
        <v>https://www.regulations.gov/docket?D=FDA-2018-H-1810</v>
      </c>
      <c r="N29" t="s">
        <v>80</v>
      </c>
    </row>
    <row r="30" spans="1:14" x14ac:dyDescent="0.25">
      <c r="A30" t="s">
        <v>3562</v>
      </c>
      <c r="B30" t="s">
        <v>3563</v>
      </c>
      <c r="C30" t="s">
        <v>841</v>
      </c>
      <c r="D30" t="s">
        <v>21</v>
      </c>
      <c r="E30">
        <v>25601</v>
      </c>
      <c r="F30" t="s">
        <v>22</v>
      </c>
      <c r="G30" t="s">
        <v>22</v>
      </c>
      <c r="H30" t="s">
        <v>78</v>
      </c>
      <c r="I30" t="s">
        <v>79</v>
      </c>
      <c r="J30" t="s">
        <v>80</v>
      </c>
      <c r="K30" s="1">
        <v>43199</v>
      </c>
      <c r="L30" t="s">
        <v>81</v>
      </c>
      <c r="M30" t="str">
        <f>HYPERLINK("https://www.regulations.gov/docket?D=FDA-2018-H-1423")</f>
        <v>https://www.regulations.gov/docket?D=FDA-2018-H-1423</v>
      </c>
      <c r="N30" t="s">
        <v>80</v>
      </c>
    </row>
    <row r="31" spans="1:14" x14ac:dyDescent="0.25">
      <c r="A31" t="s">
        <v>349</v>
      </c>
      <c r="B31" t="s">
        <v>1093</v>
      </c>
      <c r="C31" t="s">
        <v>326</v>
      </c>
      <c r="D31" t="s">
        <v>21</v>
      </c>
      <c r="E31">
        <v>25701</v>
      </c>
      <c r="F31" t="s">
        <v>22</v>
      </c>
      <c r="G31" t="s">
        <v>22</v>
      </c>
      <c r="H31" t="s">
        <v>78</v>
      </c>
      <c r="I31" t="s">
        <v>79</v>
      </c>
      <c r="J31" t="s">
        <v>80</v>
      </c>
      <c r="K31" s="1">
        <v>43196</v>
      </c>
      <c r="L31" t="s">
        <v>81</v>
      </c>
      <c r="M31" t="str">
        <f>HYPERLINK("https://www.regulations.gov/docket?D=FDA-2018-H-1413")</f>
        <v>https://www.regulations.gov/docket?D=FDA-2018-H-1413</v>
      </c>
      <c r="N31" t="s">
        <v>80</v>
      </c>
    </row>
    <row r="32" spans="1:14" x14ac:dyDescent="0.25">
      <c r="A32" t="s">
        <v>3506</v>
      </c>
      <c r="B32" t="s">
        <v>3507</v>
      </c>
      <c r="C32" t="s">
        <v>3508</v>
      </c>
      <c r="D32" t="s">
        <v>21</v>
      </c>
      <c r="E32">
        <v>25545</v>
      </c>
      <c r="F32" t="s">
        <v>22</v>
      </c>
      <c r="G32" t="s">
        <v>22</v>
      </c>
      <c r="H32" t="s">
        <v>78</v>
      </c>
      <c r="I32" t="s">
        <v>79</v>
      </c>
      <c r="J32" s="1">
        <v>43143</v>
      </c>
      <c r="K32" s="1">
        <v>43174</v>
      </c>
      <c r="L32" t="s">
        <v>331</v>
      </c>
      <c r="N32" t="s">
        <v>1299</v>
      </c>
    </row>
    <row r="33" spans="1:14" x14ac:dyDescent="0.25">
      <c r="A33" t="s">
        <v>439</v>
      </c>
      <c r="B33" t="s">
        <v>3067</v>
      </c>
      <c r="C33" t="s">
        <v>2937</v>
      </c>
      <c r="D33" t="s">
        <v>21</v>
      </c>
      <c r="E33">
        <v>25535</v>
      </c>
      <c r="F33" t="s">
        <v>22</v>
      </c>
      <c r="G33" t="s">
        <v>22</v>
      </c>
      <c r="H33" t="s">
        <v>78</v>
      </c>
      <c r="I33" t="s">
        <v>79</v>
      </c>
      <c r="J33" s="1">
        <v>43139</v>
      </c>
      <c r="K33" s="1">
        <v>43153</v>
      </c>
      <c r="L33" t="s">
        <v>331</v>
      </c>
      <c r="N33" t="s">
        <v>1302</v>
      </c>
    </row>
    <row r="34" spans="1:14" x14ac:dyDescent="0.25">
      <c r="A34" t="s">
        <v>5432</v>
      </c>
      <c r="B34" t="s">
        <v>4064</v>
      </c>
      <c r="C34" t="s">
        <v>2919</v>
      </c>
      <c r="D34" t="s">
        <v>21</v>
      </c>
      <c r="E34">
        <v>25570</v>
      </c>
      <c r="F34" t="s">
        <v>22</v>
      </c>
      <c r="G34" t="s">
        <v>22</v>
      </c>
      <c r="H34" t="s">
        <v>78</v>
      </c>
      <c r="I34" t="s">
        <v>79</v>
      </c>
      <c r="J34" s="1">
        <v>43139</v>
      </c>
      <c r="K34" s="1">
        <v>43153</v>
      </c>
      <c r="L34" t="s">
        <v>331</v>
      </c>
      <c r="N34" t="s">
        <v>1302</v>
      </c>
    </row>
    <row r="35" spans="1:14" x14ac:dyDescent="0.25">
      <c r="A35" t="s">
        <v>3378</v>
      </c>
      <c r="B35" t="s">
        <v>3379</v>
      </c>
      <c r="C35" t="s">
        <v>335</v>
      </c>
      <c r="D35" t="s">
        <v>21</v>
      </c>
      <c r="E35">
        <v>25560</v>
      </c>
      <c r="F35" t="s">
        <v>22</v>
      </c>
      <c r="G35" t="s">
        <v>22</v>
      </c>
      <c r="H35" t="s">
        <v>78</v>
      </c>
      <c r="I35" t="s">
        <v>79</v>
      </c>
      <c r="J35" s="1">
        <v>43104</v>
      </c>
      <c r="K35" s="1">
        <v>43118</v>
      </c>
      <c r="L35" t="s">
        <v>331</v>
      </c>
      <c r="N35" t="s">
        <v>1302</v>
      </c>
    </row>
    <row r="36" spans="1:14" x14ac:dyDescent="0.25">
      <c r="A36" t="s">
        <v>2272</v>
      </c>
      <c r="B36" t="s">
        <v>5522</v>
      </c>
      <c r="C36" t="s">
        <v>2796</v>
      </c>
      <c r="D36" t="s">
        <v>21</v>
      </c>
      <c r="E36">
        <v>25003</v>
      </c>
      <c r="F36" t="s">
        <v>22</v>
      </c>
      <c r="G36" t="s">
        <v>22</v>
      </c>
      <c r="H36" t="s">
        <v>78</v>
      </c>
      <c r="I36" t="s">
        <v>79</v>
      </c>
      <c r="J36" s="1">
        <v>43104</v>
      </c>
      <c r="K36" s="1">
        <v>43118</v>
      </c>
      <c r="L36" t="s">
        <v>331</v>
      </c>
      <c r="N36" t="s">
        <v>1299</v>
      </c>
    </row>
    <row r="37" spans="1:14" x14ac:dyDescent="0.25">
      <c r="A37" t="s">
        <v>1866</v>
      </c>
      <c r="B37" t="s">
        <v>1867</v>
      </c>
      <c r="C37" t="s">
        <v>1868</v>
      </c>
      <c r="D37" t="s">
        <v>21</v>
      </c>
      <c r="E37">
        <v>25520</v>
      </c>
      <c r="F37" t="s">
        <v>22</v>
      </c>
      <c r="G37" t="s">
        <v>22</v>
      </c>
      <c r="H37" t="s">
        <v>78</v>
      </c>
      <c r="I37" t="s">
        <v>79</v>
      </c>
      <c r="J37" s="1">
        <v>43090</v>
      </c>
      <c r="K37" s="1">
        <v>43111</v>
      </c>
      <c r="L37" t="s">
        <v>331</v>
      </c>
      <c r="N37" t="s">
        <v>1299</v>
      </c>
    </row>
    <row r="38" spans="1:14" x14ac:dyDescent="0.25">
      <c r="A38" t="s">
        <v>3363</v>
      </c>
      <c r="B38" t="s">
        <v>3364</v>
      </c>
      <c r="C38" t="s">
        <v>2008</v>
      </c>
      <c r="D38" t="s">
        <v>21</v>
      </c>
      <c r="E38">
        <v>25674</v>
      </c>
      <c r="F38" t="s">
        <v>22</v>
      </c>
      <c r="G38" t="s">
        <v>22</v>
      </c>
      <c r="H38" t="s">
        <v>78</v>
      </c>
      <c r="I38" t="s">
        <v>2797</v>
      </c>
      <c r="J38" s="1">
        <v>43082</v>
      </c>
      <c r="K38" s="1">
        <v>43104</v>
      </c>
      <c r="L38" t="s">
        <v>331</v>
      </c>
      <c r="N38" t="s">
        <v>1299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(7</vt:lpstr>
      <vt:lpstr>Total Inspections - 4,263</vt:lpstr>
      <vt:lpstr>Sales to Minors - 409</vt:lpstr>
      <vt:lpstr>Cigars - 11</vt:lpstr>
      <vt:lpstr>Cigarettes - 250</vt:lpstr>
      <vt:lpstr>E-Cigs - 111</vt:lpstr>
      <vt:lpstr>Smokeless - 37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2019-10-20T18:40:43Z</dcterms:created>
  <dcterms:modified xsi:type="dcterms:W3CDTF">2019-10-27T23:02:20Z</dcterms:modified>
</cp:coreProperties>
</file>